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6760" tabRatio="600" firstSheet="2" autoFilterDateGrouping="1"/>
  </bookViews>
  <sheets>
    <sheet name="员工绩效模板" sheetId="1" state="visible" r:id="rId1"/>
  </sheets>
  <externalReferences>
    <externalReference r:id="rId2"/>
    <externalReference r:id="rId3"/>
  </externalReferences>
  <definedNames>
    <definedName name="_xlnm._FilterDatabase" localSheetId="0" hidden="1">'员工绩效模板'!$O$1:$O$99</definedName>
  </definedNames>
  <calcPr calcId="144525" fullCalcOnLoad="1"/>
</workbook>
</file>

<file path=xl/styles.xml><?xml version="1.0" encoding="utf-8"?>
<styleSheet xmlns="http://schemas.openxmlformats.org/spreadsheetml/2006/main">
  <numFmts count="3">
    <numFmt numFmtId="164" formatCode="0.00_);[Red]\(0.00\)"/>
    <numFmt numFmtId="165" formatCode="[$-F800]dddd\,\ mmmm\ dd\,\ yyyy"/>
    <numFmt numFmtId="166" formatCode="0.00_ "/>
  </numFmts>
  <fonts count="47">
    <font>
      <name val="宋体"/>
      <charset val="134"/>
      <color theme="1"/>
      <sz val="11"/>
      <scheme val="minor"/>
    </font>
    <font>
      <name val="Calibri"/>
      <charset val="134"/>
      <sz val="11"/>
    </font>
    <font>
      <name val="Calibri"/>
      <charset val="134"/>
      <color rgb="FFFF0000"/>
      <sz val="11"/>
    </font>
    <font>
      <name val="宋体"/>
      <charset val="134"/>
      <b val="1"/>
      <sz val="11"/>
      <scheme val="minor"/>
    </font>
    <font>
      <name val="宋体"/>
      <charset val="134"/>
      <sz val="11"/>
      <scheme val="minor"/>
    </font>
    <font>
      <name val="宋体-简"/>
      <charset val="134"/>
      <sz val="11"/>
    </font>
    <font>
      <name val="SimSun"/>
      <charset val="134"/>
      <color rgb="FF000000"/>
      <sz val="11"/>
    </font>
    <font>
      <name val="宋体"/>
      <charset val="134"/>
      <color rgb="FF000000"/>
      <sz val="11"/>
      <scheme val="minor"/>
    </font>
    <font>
      <name val="宋体-简"/>
      <charset val="134"/>
      <color rgb="FFFF0000"/>
      <sz val="11"/>
    </font>
    <font>
      <name val="宋体"/>
      <charset val="134"/>
      <color indexed="8"/>
      <sz val="11"/>
      <scheme val="minor"/>
    </font>
    <font>
      <name val="宋体-简"/>
      <charset val="134"/>
      <b val="1"/>
      <sz val="11"/>
    </font>
    <font>
      <name val="Calibri"/>
      <charset val="134"/>
      <b val="1"/>
      <sz val="11"/>
    </font>
    <font>
      <name val="Calibri"/>
      <charset val="134"/>
      <color rgb="FF000000"/>
      <sz val="11"/>
    </font>
    <font>
      <name val="Calibri"/>
      <charset val="134"/>
      <color theme="1"/>
      <sz val="11"/>
    </font>
    <font>
      <name val="SimSun"/>
      <charset val="134"/>
      <sz val="11"/>
    </font>
    <font>
      <name val="宋体"/>
      <charset val="134"/>
      <color theme="1"/>
      <sz val="11"/>
    </font>
    <font>
      <name val="宋体"/>
      <charset val="134"/>
      <sz val="11"/>
    </font>
    <font>
      <name val="微软雅黑"/>
      <charset val="134"/>
      <sz val="10"/>
    </font>
    <font>
      <name val="宋体"/>
      <charset val="134"/>
      <color indexed="8"/>
      <sz val="11"/>
      <scheme val="minor"/>
    </font>
    <font>
      <name val="宋体-简"/>
      <charset val="134"/>
      <color theme="1"/>
      <sz val="11"/>
    </font>
    <font>
      <name val="Calibri"/>
      <charset val="134"/>
      <color theme="1"/>
      <sz val="11"/>
    </font>
    <font>
      <name val="宋体"/>
      <charset val="134"/>
      <color theme="1"/>
      <sz val="11"/>
    </font>
    <font>
      <name val="微软雅黑"/>
      <charset val="134"/>
      <color theme="1"/>
      <sz val="10"/>
    </font>
    <font>
      <name val="Microsoft YaHei"/>
      <charset val="134"/>
      <color rgb="FF000000"/>
      <sz val="10"/>
    </font>
    <font>
      <name val="Microsoft YaHei"/>
      <charset val="134"/>
      <sz val="10"/>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宋体-简"/>
      <charset val="134"/>
      <b val="1"/>
      <color rgb="FF000000"/>
      <sz val="11"/>
    </font>
    <font>
      <name val="Calibri"/>
      <charset val="134"/>
      <b val="1"/>
      <color rgb="FF000000"/>
      <sz val="11"/>
    </font>
    <font>
      <name val="宋体"/>
      <charset val="134"/>
      <b val="1"/>
      <color theme="1"/>
      <sz val="11"/>
    </font>
  </fonts>
  <fills count="40">
    <fill>
      <patternFill/>
    </fill>
    <fill>
      <patternFill patternType="gray125"/>
    </fill>
    <fill>
      <patternFill patternType="solid">
        <fgColor rgb="FFFFFFFF"/>
        <bgColor indexed="64"/>
      </patternFill>
    </fill>
    <fill>
      <patternFill patternType="solid">
        <fgColor rgb="FF92D050"/>
        <bgColor indexed="64"/>
      </patternFill>
    </fill>
    <fill>
      <patternFill patternType="solid">
        <fgColor theme="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diagonal/>
    </border>
    <border>
      <left style="thin">
        <color rgb="FF000000"/>
      </left>
      <right style="thin">
        <color auto="1"/>
      </right>
      <top style="thin">
        <color rgb="FF000000"/>
      </top>
      <bottom style="thin">
        <color auto="1"/>
      </bottom>
      <diagonal/>
    </border>
    <border>
      <left style="thin">
        <color auto="1"/>
      </left>
      <right style="thin">
        <color rgb="FF000000"/>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auto="1"/>
      </left>
      <right style="thin">
        <color rgb="FF000000"/>
      </right>
      <top style="thin">
        <color auto="1"/>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style="thin">
        <color rgb="FF000000"/>
      </top>
      <bottom/>
      <diagonal/>
    </border>
    <border>
      <left/>
      <right style="thin">
        <color rgb="FF000000"/>
      </right>
      <top style="thin">
        <color rgb="FF000000"/>
      </top>
      <bottom/>
      <diagonal/>
    </border>
  </borders>
  <cellStyleXfs count="50">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25" fillId="0" borderId="0" applyAlignment="1">
      <alignment vertical="center"/>
    </xf>
    <xf numFmtId="0" fontId="26" fillId="0" borderId="0" applyAlignment="1">
      <alignment vertical="center"/>
    </xf>
    <xf numFmtId="0" fontId="0" fillId="9" borderId="22" applyAlignment="1">
      <alignment vertical="center"/>
    </xf>
    <xf numFmtId="0" fontId="27" fillId="0" borderId="0" applyAlignment="1">
      <alignment vertical="center"/>
    </xf>
    <xf numFmtId="0" fontId="28" fillId="0" borderId="0" applyAlignment="1">
      <alignment vertical="center"/>
    </xf>
    <xf numFmtId="0" fontId="29" fillId="0" borderId="0" applyAlignment="1">
      <alignment vertical="center"/>
    </xf>
    <xf numFmtId="0" fontId="30" fillId="0" borderId="23" applyAlignment="1">
      <alignment vertical="center"/>
    </xf>
    <xf numFmtId="0" fontId="31" fillId="0" borderId="23" applyAlignment="1">
      <alignment vertical="center"/>
    </xf>
    <xf numFmtId="0" fontId="32" fillId="0" borderId="24" applyAlignment="1">
      <alignment vertical="center"/>
    </xf>
    <xf numFmtId="0" fontId="32" fillId="0" borderId="0" applyAlignment="1">
      <alignment vertical="center"/>
    </xf>
    <xf numFmtId="0" fontId="33" fillId="10" borderId="25" applyAlignment="1">
      <alignment vertical="center"/>
    </xf>
    <xf numFmtId="0" fontId="34" fillId="11" borderId="26" applyAlignment="1">
      <alignment vertical="center"/>
    </xf>
    <xf numFmtId="0" fontId="35" fillId="11" borderId="25" applyAlignment="1">
      <alignment vertical="center"/>
    </xf>
    <xf numFmtId="0" fontId="36" fillId="12" borderId="27" applyAlignment="1">
      <alignment vertical="center"/>
    </xf>
    <xf numFmtId="0" fontId="37" fillId="0" borderId="28" applyAlignment="1">
      <alignment vertical="center"/>
    </xf>
    <xf numFmtId="0" fontId="38" fillId="0" borderId="29" applyAlignment="1">
      <alignment vertical="center"/>
    </xf>
    <xf numFmtId="0" fontId="39" fillId="13" borderId="0" applyAlignment="1">
      <alignment vertical="center"/>
    </xf>
    <xf numFmtId="0" fontId="40" fillId="14" borderId="0" applyAlignment="1">
      <alignment vertical="center"/>
    </xf>
    <xf numFmtId="0" fontId="41" fillId="15" borderId="0" applyAlignment="1">
      <alignment vertical="center"/>
    </xf>
    <xf numFmtId="0" fontId="42" fillId="16" borderId="0" applyAlignment="1">
      <alignment vertical="center"/>
    </xf>
    <xf numFmtId="0" fontId="43" fillId="17" borderId="0" applyAlignment="1">
      <alignment vertical="center"/>
    </xf>
    <xf numFmtId="0" fontId="43" fillId="18" borderId="0" applyAlignment="1">
      <alignment vertical="center"/>
    </xf>
    <xf numFmtId="0" fontId="42" fillId="19" borderId="0" applyAlignment="1">
      <alignment vertical="center"/>
    </xf>
    <xf numFmtId="0" fontId="42" fillId="20" borderId="0" applyAlignment="1">
      <alignment vertical="center"/>
    </xf>
    <xf numFmtId="0" fontId="43" fillId="21" borderId="0" applyAlignment="1">
      <alignment vertical="center"/>
    </xf>
    <xf numFmtId="0" fontId="43" fillId="22" borderId="0" applyAlignment="1">
      <alignment vertical="center"/>
    </xf>
    <xf numFmtId="0" fontId="42" fillId="23" borderId="0" applyAlignment="1">
      <alignment vertical="center"/>
    </xf>
    <xf numFmtId="0" fontId="42" fillId="24" borderId="0" applyAlignment="1">
      <alignment vertical="center"/>
    </xf>
    <xf numFmtId="0" fontId="43" fillId="25" borderId="0" applyAlignment="1">
      <alignment vertical="center"/>
    </xf>
    <xf numFmtId="0" fontId="43" fillId="26" borderId="0" applyAlignment="1">
      <alignment vertical="center"/>
    </xf>
    <xf numFmtId="0" fontId="42" fillId="27" borderId="0" applyAlignment="1">
      <alignment vertical="center"/>
    </xf>
    <xf numFmtId="0" fontId="42" fillId="28" borderId="0" applyAlignment="1">
      <alignment vertical="center"/>
    </xf>
    <xf numFmtId="0" fontId="43" fillId="29" borderId="0" applyAlignment="1">
      <alignment vertical="center"/>
    </xf>
    <xf numFmtId="0" fontId="43" fillId="30" borderId="0" applyAlignment="1">
      <alignment vertical="center"/>
    </xf>
    <xf numFmtId="0" fontId="42" fillId="31" borderId="0" applyAlignment="1">
      <alignment vertical="center"/>
    </xf>
    <xf numFmtId="0" fontId="42" fillId="32" borderId="0" applyAlignment="1">
      <alignment vertical="center"/>
    </xf>
    <xf numFmtId="0" fontId="43" fillId="33" borderId="0" applyAlignment="1">
      <alignment vertical="center"/>
    </xf>
    <xf numFmtId="0" fontId="43" fillId="34" borderId="0" applyAlignment="1">
      <alignment vertical="center"/>
    </xf>
    <xf numFmtId="0" fontId="42" fillId="35" borderId="0" applyAlignment="1">
      <alignment vertical="center"/>
    </xf>
    <xf numFmtId="0" fontId="42" fillId="36" borderId="0" applyAlignment="1">
      <alignment vertical="center"/>
    </xf>
    <xf numFmtId="0" fontId="43" fillId="37" borderId="0" applyAlignment="1">
      <alignment vertical="center"/>
    </xf>
    <xf numFmtId="0" fontId="43" fillId="38" borderId="0" applyAlignment="1">
      <alignment vertical="center"/>
    </xf>
    <xf numFmtId="0" fontId="42" fillId="39" borderId="0" applyAlignment="1">
      <alignment vertical="center"/>
    </xf>
    <xf numFmtId="165" fontId="0" fillId="0" borderId="0" applyAlignment="1">
      <alignment vertical="center"/>
    </xf>
  </cellStyleXfs>
  <cellXfs count="149">
    <xf numFmtId="0" fontId="0" fillId="0" borderId="0" pivotButton="0" quotePrefix="0" xfId="0"/>
    <xf numFmtId="0" fontId="1" fillId="2" borderId="0" applyAlignment="1" pivotButton="0" quotePrefix="0" xfId="0">
      <alignment wrapText="1"/>
    </xf>
    <xf numFmtId="0" fontId="2" fillId="2" borderId="0" applyAlignment="1" pivotButton="0" quotePrefix="0" xfId="0">
      <alignment wrapText="1"/>
    </xf>
    <xf numFmtId="0" fontId="2" fillId="0" borderId="0" applyAlignment="1" pivotButton="0" quotePrefix="0" xfId="0">
      <alignment wrapText="1"/>
    </xf>
    <xf numFmtId="0" fontId="1" fillId="0" borderId="0" applyAlignment="1" pivotButton="0" quotePrefix="0" xfId="0">
      <alignment wrapText="1"/>
    </xf>
    <xf numFmtId="0" fontId="1" fillId="0" borderId="0" applyAlignment="1" pivotButton="0" quotePrefix="0" xfId="0">
      <alignment horizontal="center" vertical="center" wrapText="1"/>
    </xf>
    <xf numFmtId="0" fontId="3" fillId="3" borderId="1" applyAlignment="1" pivotButton="0" quotePrefix="0" xfId="0">
      <alignment horizontal="center" vertical="center" wrapText="1"/>
    </xf>
    <xf numFmtId="0" fontId="3" fillId="3" borderId="2"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2" applyAlignment="1" pivotButton="0" quotePrefix="0" xfId="0">
      <alignment horizontal="center" vertical="center" wrapText="1"/>
    </xf>
    <xf numFmtId="0" fontId="6" fillId="0" borderId="1" applyAlignment="1" pivotButton="0" quotePrefix="0" xfId="0">
      <alignment horizontal="center" vertical="center" wrapText="1"/>
    </xf>
    <xf numFmtId="0" fontId="4" fillId="2" borderId="1" applyAlignment="1" pivotButton="0" quotePrefix="0" xfId="0">
      <alignment horizontal="center" vertical="center" wrapText="1"/>
    </xf>
    <xf numFmtId="0" fontId="5" fillId="2" borderId="3" applyAlignment="1" pivotButton="0" quotePrefix="0" xfId="0">
      <alignment horizontal="center" vertical="center" wrapText="1"/>
    </xf>
    <xf numFmtId="0" fontId="6" fillId="0" borderId="0" applyAlignment="1" pivotButton="0" quotePrefix="0" xfId="0">
      <alignment horizontal="center" vertical="center"/>
    </xf>
    <xf numFmtId="0" fontId="7" fillId="2" borderId="1" applyAlignment="1" pivotButton="0" quotePrefix="0" xfId="0">
      <alignment horizontal="center" vertical="center" wrapText="1"/>
    </xf>
    <xf numFmtId="0" fontId="8" fillId="2" borderId="3" applyAlignment="1" pivotButton="0" quotePrefix="0" xfId="0">
      <alignment horizontal="center" vertical="center" wrapText="1"/>
    </xf>
    <xf numFmtId="0" fontId="7" fillId="0" borderId="1" applyAlignment="1" pivotButton="0" quotePrefix="0" xfId="0">
      <alignment horizontal="center" vertical="center" wrapText="1"/>
    </xf>
    <xf numFmtId="0" fontId="8" fillId="0" borderId="3" applyAlignment="1" pivotButton="0" quotePrefix="0" xfId="0">
      <alignment horizontal="center" vertical="center" wrapText="1"/>
    </xf>
    <xf numFmtId="0" fontId="9" fillId="0" borderId="4" applyAlignment="1" pivotButton="0" quotePrefix="0" xfId="0">
      <alignment horizontal="center" vertical="center"/>
    </xf>
    <xf numFmtId="0" fontId="5" fillId="0" borderId="3" applyAlignment="1" pivotButton="0" quotePrefix="0" xfId="0">
      <alignment horizontal="center" vertical="center" wrapText="1"/>
    </xf>
    <xf numFmtId="0" fontId="4" fillId="0" borderId="5" applyAlignment="1" pivotButton="0" quotePrefix="0" xfId="0">
      <alignment horizontal="center" vertical="center" wrapText="1"/>
    </xf>
    <xf numFmtId="0" fontId="1" fillId="0" borderId="4" applyAlignment="1" pivotButton="0" quotePrefix="0" xfId="0">
      <alignment horizontal="center" vertical="center" wrapText="1"/>
    </xf>
    <xf numFmtId="0" fontId="4" fillId="0" borderId="4" applyAlignment="1" pivotButton="0" quotePrefix="0" xfId="0">
      <alignment horizontal="center" vertical="center"/>
    </xf>
    <xf numFmtId="0" fontId="9" fillId="0" borderId="4" applyAlignment="1" pivotButton="0" quotePrefix="0" xfId="0">
      <alignment horizontal="center" vertical="center"/>
    </xf>
    <xf numFmtId="0" fontId="1" fillId="0" borderId="3" applyAlignment="1" pivotButton="0" quotePrefix="0" xfId="0">
      <alignment horizontal="center" vertical="center" wrapText="1"/>
    </xf>
    <xf numFmtId="0" fontId="1" fillId="0" borderId="6" applyAlignment="1" pivotButton="0" quotePrefix="0" xfId="0">
      <alignment horizontal="center" vertical="center" wrapText="1"/>
    </xf>
    <xf numFmtId="0" fontId="4" fillId="0" borderId="1" applyAlignment="1" pivotButton="0" quotePrefix="0" xfId="0">
      <alignment horizontal="center" vertical="center" wrapText="1"/>
    </xf>
    <xf numFmtId="0" fontId="4" fillId="4" borderId="1" applyAlignment="1" pivotButton="0" quotePrefix="0" xfId="0">
      <alignment horizontal="center" vertical="center" wrapText="1"/>
    </xf>
    <xf numFmtId="0" fontId="4" fillId="0" borderId="1" applyAlignment="1" pivotButton="0" quotePrefix="0" xfId="0">
      <alignment horizontal="center" vertical="center" wrapText="1"/>
    </xf>
    <xf numFmtId="0" fontId="3" fillId="5" borderId="5" applyAlignment="1" pivotButton="0" quotePrefix="0" xfId="0">
      <alignment horizontal="center" vertical="center" wrapText="1"/>
    </xf>
    <xf numFmtId="0" fontId="10" fillId="6" borderId="5" applyAlignment="1" pivotButton="0" quotePrefix="0" xfId="0">
      <alignment horizontal="center" vertical="center" wrapText="1"/>
    </xf>
    <xf numFmtId="0" fontId="11" fillId="6" borderId="7" applyAlignment="1" pivotButton="0" quotePrefix="0" xfId="0">
      <alignment horizontal="center" vertical="center" wrapText="1"/>
    </xf>
    <xf numFmtId="0" fontId="3" fillId="5" borderId="2" applyAlignment="1" pivotButton="0" quotePrefix="0" xfId="0">
      <alignment horizontal="center" vertical="center" wrapText="1"/>
    </xf>
    <xf numFmtId="0" fontId="10" fillId="6" borderId="3" applyAlignment="1" pivotButton="0" quotePrefix="0" xfId="0">
      <alignment horizontal="center" vertical="center" wrapText="1"/>
    </xf>
    <xf numFmtId="0" fontId="10" fillId="6" borderId="8" applyAlignment="1" pivotButton="0" quotePrefix="0" xfId="0">
      <alignment horizontal="center" vertical="center" wrapText="1"/>
    </xf>
    <xf numFmtId="0" fontId="1"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2" fillId="2" borderId="1" applyAlignment="1" pivotButton="0" quotePrefix="0" xfId="0">
      <alignment horizontal="center" vertical="center" wrapText="1"/>
    </xf>
    <xf numFmtId="0" fontId="13" fillId="0" borderId="4" pivotButton="0" quotePrefix="0" xfId="0"/>
    <xf numFmtId="0" fontId="13" fillId="0" borderId="4" applyAlignment="1" pivotButton="0" quotePrefix="0" xfId="0">
      <alignment horizontal="right" vertical="center"/>
    </xf>
    <xf numFmtId="0" fontId="13" fillId="0" borderId="4" applyAlignment="1" pivotButton="0" quotePrefix="0" xfId="0">
      <alignment horizontal="left" vertical="center"/>
    </xf>
    <xf numFmtId="0" fontId="1" fillId="0" borderId="4" applyAlignment="1" pivotButton="0" quotePrefix="0" xfId="0">
      <alignment horizontal="center" vertical="center"/>
    </xf>
    <xf numFmtId="0" fontId="13" fillId="0" borderId="4" applyAlignment="1" pivotButton="0" quotePrefix="0" xfId="0">
      <alignment horizontal="center" vertical="center"/>
    </xf>
    <xf numFmtId="0" fontId="1" fillId="0" borderId="4" applyAlignment="1" pivotButton="0" quotePrefix="0" xfId="0">
      <alignment horizontal="center" vertical="center"/>
    </xf>
    <xf numFmtId="0" fontId="13" fillId="0" borderId="4" applyAlignment="1" pivotButton="0" quotePrefix="0" xfId="0">
      <alignment horizontal="center" vertical="center"/>
    </xf>
    <xf numFmtId="0" fontId="9" fillId="0" borderId="4" applyAlignment="1" pivotButton="0" quotePrefix="0" xfId="0">
      <alignment horizontal="center" vertical="center"/>
    </xf>
    <xf numFmtId="0" fontId="1" fillId="0" borderId="1" applyAlignment="1" pivotButton="0" quotePrefix="0" xfId="0">
      <alignment horizontal="center" vertical="center" wrapText="1"/>
    </xf>
    <xf numFmtId="0" fontId="9" fillId="4" borderId="4" applyAlignment="1" pivotButton="0" quotePrefix="0" xfId="0">
      <alignment horizontal="center" vertical="center"/>
    </xf>
    <xf numFmtId="0" fontId="1" fillId="4" borderId="1" applyAlignment="1" pivotButton="0" quotePrefix="0" xfId="0">
      <alignment horizontal="center" vertical="center" wrapText="1"/>
    </xf>
    <xf numFmtId="0" fontId="1" fillId="0" borderId="1" applyAlignment="1" pivotButton="0" quotePrefix="0" xfId="0">
      <alignment horizontal="center" vertical="center" wrapText="1"/>
    </xf>
    <xf numFmtId="0" fontId="11" fillId="6" borderId="9" applyAlignment="1" pivotButton="0" quotePrefix="0" xfId="0">
      <alignment horizontal="center" vertical="center" wrapText="1"/>
    </xf>
    <xf numFmtId="0" fontId="10" fillId="3" borderId="1" applyAlignment="1" pivotButton="0" quotePrefix="0" xfId="0">
      <alignment horizontal="center" vertical="center" wrapText="1"/>
    </xf>
    <xf numFmtId="0" fontId="11" fillId="3" borderId="1" applyAlignment="1" pivotButton="0" quotePrefix="0" xfId="0">
      <alignment horizontal="center" vertical="center" wrapText="1"/>
    </xf>
    <xf numFmtId="0" fontId="10" fillId="3" borderId="7" applyAlignment="1" pivotButton="0" quotePrefix="0" xfId="0">
      <alignment horizontal="center" vertical="center" wrapText="1"/>
    </xf>
    <xf numFmtId="0" fontId="10" fillId="6" borderId="2" applyAlignment="1" pivotButton="0" quotePrefix="0" xfId="0">
      <alignment horizontal="center" vertical="center" wrapText="1"/>
    </xf>
    <xf numFmtId="0" fontId="10" fillId="3" borderId="0" applyAlignment="1" pivotButton="0" quotePrefix="0" xfId="0">
      <alignment horizontal="center" vertical="center" wrapText="1"/>
    </xf>
    <xf numFmtId="0" fontId="10" fillId="3" borderId="3" applyAlignment="1" pivotButton="0" quotePrefix="0" xfId="0">
      <alignment horizontal="center" vertical="center" wrapText="1"/>
    </xf>
    <xf numFmtId="0" fontId="10" fillId="3" borderId="2"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1" applyAlignment="1" pivotButton="0" quotePrefix="0" xfId="0">
      <alignment horizontal="center" vertical="center" wrapText="1"/>
    </xf>
    <xf numFmtId="0" fontId="1" fillId="4" borderId="5" applyAlignment="1" pivotButton="0" quotePrefix="0" xfId="0">
      <alignment horizontal="center" vertical="center" wrapText="1"/>
    </xf>
    <xf numFmtId="0" fontId="1" fillId="4" borderId="4" applyAlignment="1" pivotButton="0" quotePrefix="0" xfId="0">
      <alignment horizontal="center" vertical="center" wrapText="1"/>
    </xf>
    <xf numFmtId="0" fontId="1" fillId="4" borderId="4" applyAlignment="1" pivotButton="0" quotePrefix="0" xfId="0">
      <alignment horizontal="center" wrapText="1"/>
    </xf>
    <xf numFmtId="0" fontId="13" fillId="0" borderId="10" pivotButton="0" quotePrefix="0" xfId="0"/>
    <xf numFmtId="0" fontId="1" fillId="0" borderId="5" applyAlignment="1" pivotButton="0" quotePrefix="0" xfId="0">
      <alignment horizontal="center" vertical="center" wrapText="1"/>
    </xf>
    <xf numFmtId="0" fontId="11" fillId="3" borderId="9" applyAlignment="1" pivotButton="0" quotePrefix="0" xfId="0">
      <alignment horizontal="center" vertical="center" wrapText="1"/>
    </xf>
    <xf numFmtId="0" fontId="10" fillId="7" borderId="11" applyAlignment="1" pivotButton="0" quotePrefix="0" xfId="0">
      <alignment horizontal="center" vertical="center" wrapText="1"/>
    </xf>
    <xf numFmtId="0" fontId="11" fillId="7" borderId="1" applyAlignment="1" pivotButton="0" quotePrefix="0" xfId="0">
      <alignment horizontal="center" vertical="center" wrapText="1"/>
    </xf>
    <xf numFmtId="0" fontId="11" fillId="7" borderId="8" applyAlignment="1" pivotButton="0" quotePrefix="0" xfId="0">
      <alignment horizontal="center" vertical="center" wrapText="1"/>
    </xf>
    <xf numFmtId="0" fontId="11" fillId="7" borderId="2" applyAlignment="1" pivotButton="0" quotePrefix="0" xfId="0">
      <alignment horizontal="center" vertical="center" wrapText="1"/>
    </xf>
    <xf numFmtId="0" fontId="6" fillId="0" borderId="1" applyAlignment="1" pivotButton="0" quotePrefix="0" xfId="0">
      <alignment wrapText="1"/>
    </xf>
    <xf numFmtId="0" fontId="1" fillId="2" borderId="1" applyAlignment="1" pivotButton="0" quotePrefix="0" xfId="0">
      <alignment horizontal="center" vertical="center" wrapText="1"/>
    </xf>
    <xf numFmtId="0" fontId="14" fillId="2" borderId="1" applyAlignment="1" pivotButton="0" quotePrefix="0" xfId="0">
      <alignment wrapText="1"/>
    </xf>
    <xf numFmtId="0" fontId="14" fillId="0" borderId="1" applyAlignment="1" pivotButton="0" quotePrefix="0" xfId="0">
      <alignment wrapText="1"/>
    </xf>
    <xf numFmtId="0" fontId="1" fillId="7" borderId="1" applyAlignment="1" pivotButton="0" quotePrefix="0" xfId="0">
      <alignment horizontal="center" vertical="center" wrapText="1"/>
    </xf>
    <xf numFmtId="0" fontId="1" fillId="2" borderId="12" applyAlignment="1" pivotButton="0" quotePrefix="0" xfId="0">
      <alignment horizontal="center" vertical="center" wrapText="1"/>
    </xf>
    <xf numFmtId="0" fontId="14" fillId="2" borderId="13" applyAlignment="1" pivotButton="0" quotePrefix="0" xfId="0">
      <alignment wrapText="1"/>
    </xf>
    <xf numFmtId="0" fontId="1" fillId="2" borderId="14" applyAlignment="1" pivotButton="0" quotePrefix="0" xfId="0">
      <alignment horizontal="center" vertical="center" wrapText="1"/>
    </xf>
    <xf numFmtId="0" fontId="14" fillId="0" borderId="15" applyAlignment="1" pivotButton="0" quotePrefix="0" xfId="0">
      <alignment wrapText="1"/>
    </xf>
    <xf numFmtId="0" fontId="4" fillId="2" borderId="14" applyAlignment="1" pivotButton="0" quotePrefix="0" xfId="0">
      <alignment horizontal="center" vertical="center" wrapText="1"/>
    </xf>
    <xf numFmtId="0" fontId="0" fillId="0" borderId="15" applyAlignment="1" pivotButton="0" quotePrefix="0" xfId="0">
      <alignment wrapText="1"/>
    </xf>
    <xf numFmtId="0" fontId="14" fillId="2" borderId="15" applyAlignment="1" pivotButton="0" quotePrefix="0" xfId="0">
      <alignment wrapText="1"/>
    </xf>
    <xf numFmtId="0" fontId="1" fillId="2" borderId="16" applyAlignment="1" pivotButton="0" quotePrefix="0" xfId="0">
      <alignment horizontal="center" vertical="center" wrapText="1"/>
    </xf>
    <xf numFmtId="0" fontId="14" fillId="2" borderId="17" applyAlignment="1" pivotButton="0" quotePrefix="0" xfId="0">
      <alignment wrapText="1"/>
    </xf>
    <xf numFmtId="0" fontId="13" fillId="8" borderId="4" applyAlignment="1" pivotButton="0" quotePrefix="0" xfId="0">
      <alignment horizontal="center"/>
    </xf>
    <xf numFmtId="0" fontId="15" fillId="0" borderId="4" applyAlignment="1" pivotButton="0" quotePrefix="0" xfId="0">
      <alignment wrapText="1"/>
    </xf>
    <xf numFmtId="0" fontId="13" fillId="0" borderId="4" applyAlignment="1" pivotButton="0" quotePrefix="0" xfId="0">
      <alignment horizontal="center"/>
    </xf>
    <xf numFmtId="0" fontId="15" fillId="0" borderId="4" applyAlignment="1" pivotButton="0" quotePrefix="0" xfId="0">
      <alignment horizontal="left" vertical="center" wrapText="1"/>
    </xf>
    <xf numFmtId="0" fontId="13" fillId="8" borderId="4" applyAlignment="1" pivotButton="0" quotePrefix="0" xfId="0">
      <alignment horizontal="center" vertical="center"/>
    </xf>
    <xf numFmtId="0" fontId="1" fillId="8" borderId="4" applyAlignment="1" pivotButton="0" quotePrefix="0" xfId="0">
      <alignment horizontal="center" vertical="center"/>
    </xf>
    <xf numFmtId="0" fontId="16" fillId="0" borderId="4" applyAlignment="1" pivotButton="0" quotePrefix="0" xfId="0">
      <alignment wrapText="1"/>
    </xf>
    <xf numFmtId="0" fontId="15" fillId="0" borderId="4" applyAlignment="1" pivotButton="0" quotePrefix="0" xfId="0">
      <alignment wrapText="1"/>
    </xf>
    <xf numFmtId="0" fontId="13" fillId="7" borderId="4" applyAlignment="1" pivotButton="0" quotePrefix="0" xfId="0">
      <alignment horizontal="center" vertical="center"/>
    </xf>
    <xf numFmtId="0" fontId="13" fillId="4" borderId="4" applyAlignment="1" pivotButton="0" quotePrefix="0" xfId="0">
      <alignment horizontal="center" vertical="center"/>
    </xf>
    <xf numFmtId="0" fontId="17" fillId="0" borderId="4" applyAlignment="1" pivotButton="0" quotePrefix="0" xfId="0">
      <alignment horizontal="left" vertical="center" wrapText="1"/>
    </xf>
    <xf numFmtId="0" fontId="17" fillId="4" borderId="4" applyAlignment="1" pivotButton="0" quotePrefix="0" xfId="0">
      <alignment horizontal="left" vertical="center" wrapText="1"/>
    </xf>
    <xf numFmtId="0" fontId="17" fillId="0" borderId="4" applyAlignment="1" pivotButton="0" quotePrefix="0" xfId="0">
      <alignment horizontal="left" vertical="center" wrapText="1"/>
    </xf>
    <xf numFmtId="0" fontId="1" fillId="4" borderId="9" applyAlignment="1" pivotButton="0" quotePrefix="0" xfId="0">
      <alignment horizontal="center" vertical="center" wrapText="1"/>
    </xf>
    <xf numFmtId="0" fontId="13" fillId="0" borderId="18" pivotButton="0" quotePrefix="0" xfId="0"/>
    <xf numFmtId="0" fontId="1" fillId="8" borderId="1" applyAlignment="1" pivotButton="0" quotePrefix="0" xfId="0">
      <alignment horizontal="center" vertical="center" wrapText="1"/>
    </xf>
    <xf numFmtId="0" fontId="5" fillId="0" borderId="1" applyAlignment="1" pivotButton="0" quotePrefix="0" xfId="0">
      <alignment vertical="center" wrapText="1"/>
    </xf>
    <xf numFmtId="0" fontId="1" fillId="0" borderId="1" applyAlignment="1" pivotButton="0" quotePrefix="0" xfId="0">
      <alignment vertical="center" wrapText="1"/>
    </xf>
    <xf numFmtId="0" fontId="18" fillId="0" borderId="4" applyAlignment="1" pivotButton="0" quotePrefix="0" xfId="0">
      <alignment horizontal="center" vertical="center"/>
    </xf>
    <xf numFmtId="0" fontId="18" fillId="0" borderId="4" applyAlignment="1" pivotButton="0" quotePrefix="0" xfId="0">
      <alignment horizontal="center" vertical="center"/>
    </xf>
    <xf numFmtId="0" fontId="19" fillId="0" borderId="19" applyAlignment="1" pivotButton="0" quotePrefix="0" xfId="0">
      <alignment horizontal="center" vertical="center"/>
    </xf>
    <xf numFmtId="0" fontId="19" fillId="0" borderId="20" applyAlignment="1" pivotButton="0" quotePrefix="0" xfId="0">
      <alignment horizontal="center" vertical="center"/>
    </xf>
    <xf numFmtId="0" fontId="19" fillId="0" borderId="21" applyAlignment="1" pivotButton="0" quotePrefix="0" xfId="0">
      <alignment horizontal="center" vertical="center"/>
    </xf>
    <xf numFmtId="0" fontId="20" fillId="0" borderId="4" applyAlignment="1" pivotButton="0" quotePrefix="0" xfId="0">
      <alignment horizontal="center" vertical="center"/>
    </xf>
    <xf numFmtId="0" fontId="20" fillId="0" borderId="4" applyAlignment="1" pivotButton="0" quotePrefix="0" xfId="0">
      <alignment horizontal="center" vertical="center"/>
    </xf>
    <xf numFmtId="0" fontId="6" fillId="0" borderId="4" applyAlignment="1" pivotButton="0" quotePrefix="0" xfId="0">
      <alignment horizontal="center" vertical="center" wrapText="1"/>
    </xf>
    <xf numFmtId="0" fontId="9" fillId="0" borderId="4" applyAlignment="1" pivotButton="0" quotePrefix="0" xfId="0">
      <alignment horizontal="center" vertical="center"/>
    </xf>
    <xf numFmtId="0" fontId="6" fillId="0" borderId="4" applyAlignment="1" pivotButton="0" quotePrefix="0" xfId="0">
      <alignment horizontal="center" vertical="center" wrapText="1"/>
    </xf>
    <xf numFmtId="0" fontId="9" fillId="0" borderId="4" applyAlignment="1" pivotButton="0" quotePrefix="0" xfId="0">
      <alignment horizontal="center" vertical="center"/>
    </xf>
    <xf numFmtId="164" fontId="15" fillId="0" borderId="4" applyAlignment="1" pivotButton="0" quotePrefix="0" xfId="0">
      <alignment horizontal="center" vertical="center"/>
    </xf>
    <xf numFmtId="164" fontId="15" fillId="0" borderId="4" applyAlignment="1" pivotButton="0" quotePrefix="0" xfId="0">
      <alignment horizontal="center" vertical="center"/>
    </xf>
    <xf numFmtId="0" fontId="20" fillId="7" borderId="4" applyAlignment="1" pivotButton="0" quotePrefix="0" xfId="0">
      <alignment horizontal="center" vertical="center"/>
    </xf>
    <xf numFmtId="0" fontId="21" fillId="0" borderId="4" applyAlignment="1" pivotButton="0" quotePrefix="0" xfId="0">
      <alignment vertical="center" wrapText="1"/>
    </xf>
    <xf numFmtId="0" fontId="20" fillId="0" borderId="4" applyAlignment="1" pivotButton="0" quotePrefix="0" xfId="0">
      <alignment horizontal="center" vertical="center"/>
    </xf>
    <xf numFmtId="0" fontId="20" fillId="0" borderId="4" applyAlignment="1" pivotButton="0" quotePrefix="0" xfId="0">
      <alignment wrapText="1"/>
    </xf>
    <xf numFmtId="0" fontId="21" fillId="0" borderId="4" applyAlignment="1" pivotButton="0" quotePrefix="0" xfId="0">
      <alignment wrapText="1"/>
    </xf>
    <xf numFmtId="0" fontId="21" fillId="0" borderId="4" applyAlignment="1" pivotButton="0" quotePrefix="0" xfId="0">
      <alignment wrapText="1"/>
    </xf>
    <xf numFmtId="0" fontId="15" fillId="0" borderId="4" applyAlignment="1" pivotButton="0" quotePrefix="0" xfId="0">
      <alignment horizontal="left" vertical="center" wrapText="1"/>
    </xf>
    <xf numFmtId="0" fontId="0" fillId="0" borderId="0" pivotButton="0" quotePrefix="0" xfId="0"/>
    <xf numFmtId="165" fontId="22" fillId="0" borderId="4" applyAlignment="1" pivotButton="0" quotePrefix="0" xfId="49">
      <alignment horizontal="center" vertical="center"/>
    </xf>
    <xf numFmtId="166" fontId="22" fillId="0" borderId="4" applyAlignment="1" pivotButton="0" quotePrefix="0" xfId="49">
      <alignment horizontal="center" vertical="center" wrapText="1"/>
    </xf>
    <xf numFmtId="165" fontId="22" fillId="0" borderId="4" applyAlignment="1" pivotButton="0" quotePrefix="0" xfId="49">
      <alignment horizontal="center" vertical="center" wrapText="1"/>
    </xf>
    <xf numFmtId="165" fontId="22" fillId="0" borderId="4" applyAlignment="1" pivotButton="0" quotePrefix="0" xfId="49">
      <alignment vertical="center" wrapText="1"/>
    </xf>
    <xf numFmtId="165" fontId="22" fillId="0" borderId="4" applyAlignment="1" pivotButton="0" quotePrefix="0" xfId="49">
      <alignment vertical="center"/>
    </xf>
    <xf numFmtId="165" fontId="22" fillId="0" borderId="4" applyAlignment="1" pivotButton="0" quotePrefix="0" xfId="0">
      <alignment vertical="center"/>
    </xf>
    <xf numFmtId="165" fontId="0" fillId="0" borderId="4" applyAlignment="1" pivotButton="0" quotePrefix="0" xfId="0">
      <alignment vertical="center"/>
    </xf>
    <xf numFmtId="0" fontId="23" fillId="0" borderId="4" applyAlignment="1" pivotButton="0" quotePrefix="0" xfId="0">
      <alignment horizontal="left" vertical="center"/>
    </xf>
    <xf numFmtId="165" fontId="17" fillId="0" borderId="4" applyAlignment="1" pivotButton="0" quotePrefix="0" xfId="49">
      <alignment horizontal="left" vertical="center" wrapText="1"/>
    </xf>
    <xf numFmtId="165" fontId="22" fillId="0" borderId="4" applyAlignment="1" pivotButton="0" quotePrefix="0" xfId="0">
      <alignment vertical="center" wrapText="1"/>
    </xf>
    <xf numFmtId="165" fontId="22" fillId="7" borderId="4" applyAlignment="1" pivotButton="0" quotePrefix="0" xfId="49">
      <alignment horizontal="center" vertical="center"/>
    </xf>
    <xf numFmtId="0" fontId="24" fillId="0" borderId="4" applyAlignment="1" pivotButton="0" quotePrefix="0" xfId="0">
      <alignment horizontal="left" vertical="center" wrapText="1"/>
    </xf>
    <xf numFmtId="0" fontId="24" fillId="0" borderId="4" applyAlignment="1" pivotButton="0" quotePrefix="0" xfId="0">
      <alignment vertical="center" wrapText="1"/>
    </xf>
    <xf numFmtId="0" fontId="3" fillId="5" borderId="1" applyAlignment="1" pivotButton="0" quotePrefix="0" xfId="0">
      <alignment horizontal="center" vertical="center" wrapText="1"/>
    </xf>
    <xf numFmtId="0" fontId="10" fillId="6" borderId="1" applyAlignment="1" pivotButton="0" quotePrefix="0" xfId="0">
      <alignment horizontal="center" vertical="center" wrapText="1"/>
    </xf>
    <xf numFmtId="0" fontId="0" fillId="0" borderId="7" pivotButton="0" quotePrefix="0" xfId="0"/>
    <xf numFmtId="0" fontId="0" fillId="0" borderId="9" pivotButton="0" quotePrefix="0" xfId="0"/>
    <xf numFmtId="0" fontId="10" fillId="3" borderId="9" applyAlignment="1" pivotButton="0" quotePrefix="0" xfId="0">
      <alignment horizontal="center" vertical="center" wrapText="1"/>
    </xf>
    <xf numFmtId="0" fontId="0" fillId="0" borderId="6" pivotButton="0" quotePrefix="0" xfId="0"/>
    <xf numFmtId="0" fontId="0" fillId="0" borderId="8" pivotButton="0" quotePrefix="0" xfId="0"/>
    <xf numFmtId="0" fontId="0" fillId="0" borderId="3" pivotButton="0" quotePrefix="0" xfId="0"/>
    <xf numFmtId="0" fontId="0" fillId="0" borderId="21" pivotButton="0" quotePrefix="0" xfId="0"/>
    <xf numFmtId="0" fontId="5" fillId="0" borderId="6" applyAlignment="1" pivotButton="0" quotePrefix="0" xfId="0">
      <alignment horizontal="center" vertical="center" wrapText="1"/>
    </xf>
    <xf numFmtId="0" fontId="19" fillId="0" borderId="4" applyAlignment="1" pivotButton="0" quotePrefix="0" xfId="0">
      <alignment horizontal="center" vertical="center"/>
    </xf>
    <xf numFmtId="164" fontId="15" fillId="0" borderId="4" applyAlignment="1" pivotButton="0" quotePrefix="0" xfId="0">
      <alignment horizontal="center" vertical="center"/>
    </xf>
    <xf numFmtId="0" fontId="0" fillId="0" borderId="20" pivotButton="0" quotePrefix="0" xfId="0"/>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6" xfId="49"/>
  </cellStyles>
  <dxfs count="1">
    <dxf>
      <fill>
        <patternFill patternType="solid">
          <bgColor rgb="FFFF99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externalLink" Target="/xl/externalLinks/externalLink2.xml" Id="rId3" /><Relationship Type="http://schemas.openxmlformats.org/officeDocument/2006/relationships/styles" Target="styles.xml" Id="rId4" /><Relationship Type="http://schemas.openxmlformats.org/officeDocument/2006/relationships/theme" Target="theme/theme1.xml" Id="rId5" /></Relationships>
</file>

<file path=xl/externalLinks/_rels/externalLink1.xml.rels><Relationships xmlns="http://schemas.openxmlformats.org/package/2006/relationships"><Relationship Type="http://schemas.openxmlformats.org/officeDocument/2006/relationships/externalLinkPath" Target="&#30740;&#21457;&#20013;&#24515;-2024&#24180;11&#26376;&#32489;&#25928;&#35780;&#20998;-&#25968;&#25454;&#20132;&#25442;&#20135;&#21697;&#32447;.xlsx" TargetMode="External" Id="rId1" /></Relationships>
</file>

<file path=xl/externalLinks/_rels/externalLink2.xml.rels><Relationships xmlns="http://schemas.openxmlformats.org/package/2006/relationships"><Relationship Type="http://schemas.openxmlformats.org/officeDocument/2006/relationships/externalLinkPath" Target="&#30740;&#21457;&#20013;&#24515;-2024&#24180;11&#26376;&#32489;&#25928;-&#36136;&#37327;&#31649;&#29702;&#37096;.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员工绩效模板"/>
      <sheetName val="系统导出数据"/>
      <sheetName val="质量分"/>
    </sheetNames>
    <sheetDataSet>
      <sheetData sheetId="0"/>
      <sheetData sheetId="1">
        <row r="1">
          <cell r="B1" t="str">
            <v>姓名</v>
          </cell>
          <cell r="C1" t="str">
            <v>工号</v>
          </cell>
          <cell r="D1" t="str">
            <v>技术级别</v>
          </cell>
          <cell r="E1" t="str">
            <v>考核积分</v>
          </cell>
          <cell r="F1" t="str">
            <v>获得积分</v>
          </cell>
          <cell r="G1" t="str">
            <v>评价分数</v>
          </cell>
          <cell r="H1" t="str">
            <v>月度实际工作日（天）</v>
          </cell>
          <cell r="I1" t="str">
            <v>月度标准工时（小时）</v>
          </cell>
          <cell r="J1" t="str">
            <v>月度考勤总工时（小时）</v>
          </cell>
          <cell r="K1" t="str">
            <v>内控提交工时（小时）</v>
          </cell>
          <cell r="L1" t="str">
            <v>内控未提交日报次数（次）</v>
          </cell>
          <cell r="M1" t="str">
            <v>超过22：00打卡次数</v>
          </cell>
          <cell r="N1" t="str">
            <v>加班数据</v>
          </cell>
        </row>
        <row r="2">
          <cell r="B2" t="str">
            <v>任涛民</v>
          </cell>
          <cell r="C2" t="str">
            <v>1655</v>
          </cell>
          <cell r="D2" t="str">
            <v>T8</v>
          </cell>
          <cell r="E2" t="str">
            <v>50.4</v>
          </cell>
          <cell r="F2" t="str">
            <v>51.96</v>
          </cell>
          <cell r="G2">
            <v>30</v>
          </cell>
          <cell r="H2" t="str">
            <v>20.0</v>
          </cell>
          <cell r="I2" t="str">
            <v>168.00</v>
          </cell>
          <cell r="J2" t="str">
            <v>168.66</v>
          </cell>
          <cell r="K2" t="str">
            <v>169.5</v>
          </cell>
          <cell r="L2" t="str">
            <v>0</v>
          </cell>
          <cell r="M2" t="str">
            <v>0</v>
          </cell>
          <cell r="N2">
            <v>0.433</v>
          </cell>
        </row>
        <row r="3">
          <cell r="B3" t="str">
            <v>翟盼</v>
          </cell>
          <cell r="C3" t="str">
            <v>2195</v>
          </cell>
          <cell r="D3" t="str">
            <v>T8</v>
          </cell>
          <cell r="E3" t="str">
            <v>50.4</v>
          </cell>
          <cell r="F3" t="str">
            <v>51.2</v>
          </cell>
          <cell r="G3">
            <v>30</v>
          </cell>
          <cell r="H3" t="str">
            <v>21.0</v>
          </cell>
          <cell r="I3" t="str">
            <v>168.00</v>
          </cell>
          <cell r="J3" t="str">
            <v>180.18</v>
          </cell>
          <cell r="K3" t="str">
            <v>170.0</v>
          </cell>
          <cell r="L3" t="str">
            <v>0</v>
          </cell>
          <cell r="M3" t="str">
            <v>0</v>
          </cell>
          <cell r="N3">
            <v>0.58</v>
          </cell>
        </row>
        <row r="4">
          <cell r="B4" t="str">
            <v>张鹏飞</v>
          </cell>
          <cell r="C4" t="str">
            <v>1259</v>
          </cell>
          <cell r="D4" t="str">
            <v>T7</v>
          </cell>
          <cell r="E4" t="str">
            <v>46.2</v>
          </cell>
          <cell r="F4" t="str">
            <v>46.71</v>
          </cell>
          <cell r="G4">
            <v>30</v>
          </cell>
          <cell r="H4" t="str">
            <v>20.0</v>
          </cell>
          <cell r="I4" t="str">
            <v>168.00</v>
          </cell>
          <cell r="J4" t="str">
            <v>171.83</v>
          </cell>
          <cell r="K4" t="str">
            <v>166.5</v>
          </cell>
          <cell r="L4" t="str">
            <v>0</v>
          </cell>
          <cell r="M4" t="str">
            <v>0</v>
          </cell>
          <cell r="N4">
            <v>0.5915</v>
          </cell>
        </row>
        <row r="5">
          <cell r="B5" t="str">
            <v>王伟</v>
          </cell>
          <cell r="C5" t="str">
            <v>1303</v>
          </cell>
          <cell r="D5" t="str">
            <v>T5</v>
          </cell>
          <cell r="E5" t="str">
            <v>33.6</v>
          </cell>
          <cell r="F5" t="str">
            <v>34.38</v>
          </cell>
          <cell r="G5">
            <v>30</v>
          </cell>
          <cell r="H5" t="str">
            <v>20.13</v>
          </cell>
          <cell r="I5" t="str">
            <v>168.00</v>
          </cell>
          <cell r="J5" t="str">
            <v>163.61</v>
          </cell>
          <cell r="K5" t="str">
            <v>161.0</v>
          </cell>
          <cell r="L5" t="str">
            <v>0</v>
          </cell>
          <cell r="M5" t="str">
            <v>0</v>
          </cell>
          <cell r="N5">
            <v>0.127670144063588</v>
          </cell>
        </row>
        <row r="6">
          <cell r="B6" t="str">
            <v>陈炜阳</v>
          </cell>
          <cell r="C6" t="str">
            <v>1413</v>
          </cell>
          <cell r="D6" t="str">
            <v>T7</v>
          </cell>
          <cell r="E6" t="str">
            <v>44.0</v>
          </cell>
          <cell r="F6">
            <v>44</v>
          </cell>
          <cell r="G6">
            <v>30</v>
          </cell>
          <cell r="H6" t="str">
            <v>20.0</v>
          </cell>
          <cell r="I6" t="str">
            <v>160.00</v>
          </cell>
          <cell r="J6" t="str">
            <v>165.85</v>
          </cell>
          <cell r="K6" t="str">
            <v>148.0</v>
          </cell>
          <cell r="L6" t="str">
            <v>0</v>
          </cell>
          <cell r="M6" t="str">
            <v>1</v>
          </cell>
          <cell r="N6">
            <v>0.2925</v>
          </cell>
        </row>
      </sheetData>
      <sheetData sheetId="2">
        <row r="1">
          <cell r="C1" t="str">
            <v>姓名</v>
          </cell>
          <cell r="D1" t="str">
            <v>工号</v>
          </cell>
          <cell r="E1" t="str">
            <v>质量分（50）</v>
          </cell>
        </row>
        <row r="2">
          <cell r="C2" t="str">
            <v>潘东</v>
          </cell>
          <cell r="D2">
            <v>1437</v>
          </cell>
          <cell r="E2">
            <v>50</v>
          </cell>
        </row>
        <row r="3">
          <cell r="C3" t="str">
            <v>李延</v>
          </cell>
          <cell r="D3">
            <v>1727</v>
          </cell>
          <cell r="E3">
            <v>50</v>
          </cell>
        </row>
        <row r="4">
          <cell r="C4" t="str">
            <v>郝文涛</v>
          </cell>
          <cell r="D4">
            <v>1806</v>
          </cell>
          <cell r="E4">
            <v>50</v>
          </cell>
        </row>
        <row r="5">
          <cell r="C5" t="str">
            <v>王贤团</v>
          </cell>
          <cell r="D5">
            <v>1927</v>
          </cell>
          <cell r="E5">
            <v>50</v>
          </cell>
        </row>
        <row r="6">
          <cell r="C6" t="str">
            <v>王梦琦</v>
          </cell>
          <cell r="D6">
            <v>2169</v>
          </cell>
          <cell r="E6">
            <v>50</v>
          </cell>
        </row>
        <row r="7">
          <cell r="C7" t="str">
            <v>侯文广</v>
          </cell>
          <cell r="D7">
            <v>1777</v>
          </cell>
          <cell r="E7">
            <v>40</v>
          </cell>
        </row>
        <row r="8">
          <cell r="C8" t="str">
            <v>王泽文</v>
          </cell>
          <cell r="D8">
            <v>1974</v>
          </cell>
          <cell r="E8">
            <v>50</v>
          </cell>
        </row>
        <row r="9">
          <cell r="C9" t="str">
            <v>白海洋</v>
          </cell>
          <cell r="D9">
            <v>1065</v>
          </cell>
          <cell r="E9">
            <v>48</v>
          </cell>
        </row>
        <row r="10">
          <cell r="C10" t="str">
            <v>刘蓬</v>
          </cell>
          <cell r="D10">
            <v>1281</v>
          </cell>
          <cell r="E10">
            <v>50</v>
          </cell>
        </row>
        <row r="11">
          <cell r="C11" t="str">
            <v>樊英</v>
          </cell>
          <cell r="D11">
            <v>1809</v>
          </cell>
          <cell r="E11">
            <v>50</v>
          </cell>
        </row>
        <row r="12">
          <cell r="C12" t="str">
            <v>张军</v>
          </cell>
          <cell r="D12">
            <v>2175</v>
          </cell>
          <cell r="E12">
            <v>50</v>
          </cell>
        </row>
        <row r="13">
          <cell r="C13" t="str">
            <v>任建强</v>
          </cell>
          <cell r="D13">
            <v>2217</v>
          </cell>
          <cell r="E13">
            <v>50</v>
          </cell>
        </row>
        <row r="14">
          <cell r="C14" t="str">
            <v>权晓茹</v>
          </cell>
          <cell r="D14">
            <v>1459</v>
          </cell>
          <cell r="E14">
            <v>0</v>
          </cell>
        </row>
        <row r="15">
          <cell r="C15" t="str">
            <v>郜洁</v>
          </cell>
          <cell r="D15">
            <v>1486</v>
          </cell>
          <cell r="E15">
            <v>50</v>
          </cell>
        </row>
        <row r="16">
          <cell r="C16" t="str">
            <v>郑烨</v>
          </cell>
          <cell r="D16">
            <v>2025</v>
          </cell>
          <cell r="E16" t="str">
            <v>D</v>
          </cell>
        </row>
        <row r="17">
          <cell r="C17" t="str">
            <v>王淑霞</v>
          </cell>
          <cell r="D17">
            <v>1229</v>
          </cell>
          <cell r="E17">
            <v>50</v>
          </cell>
        </row>
        <row r="18">
          <cell r="C18" t="str">
            <v>李倩</v>
          </cell>
          <cell r="D18">
            <v>1869</v>
          </cell>
          <cell r="E18">
            <v>50</v>
          </cell>
        </row>
        <row r="19">
          <cell r="C19" t="str">
            <v>薛苗苗</v>
          </cell>
          <cell r="D19">
            <v>1295</v>
          </cell>
          <cell r="E19">
            <v>50</v>
          </cell>
        </row>
        <row r="20">
          <cell r="C20" t="str">
            <v>张宁</v>
          </cell>
          <cell r="D20">
            <v>2001</v>
          </cell>
          <cell r="E20">
            <v>50</v>
          </cell>
        </row>
        <row r="21">
          <cell r="C21" t="str">
            <v>李松</v>
          </cell>
          <cell r="D21">
            <v>1156</v>
          </cell>
          <cell r="E21">
            <v>50</v>
          </cell>
        </row>
        <row r="22">
          <cell r="C22" t="str">
            <v>温雨柔</v>
          </cell>
          <cell r="D22">
            <v>2032</v>
          </cell>
          <cell r="E22">
            <v>50</v>
          </cell>
        </row>
        <row r="23">
          <cell r="C23" t="str">
            <v>刘馨</v>
          </cell>
          <cell r="D23">
            <v>2165</v>
          </cell>
          <cell r="E23">
            <v>48</v>
          </cell>
        </row>
        <row r="24">
          <cell r="C24" t="str">
            <v>陈昆钰</v>
          </cell>
          <cell r="D24">
            <v>2219</v>
          </cell>
          <cell r="E24">
            <v>50</v>
          </cell>
        </row>
        <row r="25">
          <cell r="C25" t="str">
            <v>王柳杰</v>
          </cell>
          <cell r="D25">
            <v>1236</v>
          </cell>
          <cell r="E25">
            <v>50</v>
          </cell>
        </row>
        <row r="26">
          <cell r="C26" t="str">
            <v>严飞</v>
          </cell>
          <cell r="D26">
            <v>1850</v>
          </cell>
          <cell r="E26">
            <v>50</v>
          </cell>
        </row>
        <row r="27">
          <cell r="C27" t="str">
            <v>詹诗博</v>
          </cell>
          <cell r="D27">
            <v>2005</v>
          </cell>
          <cell r="E27">
            <v>50</v>
          </cell>
        </row>
        <row r="28">
          <cell r="C28" t="str">
            <v>山梦娜</v>
          </cell>
          <cell r="D28">
            <v>1433</v>
          </cell>
          <cell r="E28">
            <v>0</v>
          </cell>
        </row>
        <row r="29">
          <cell r="C29" t="str">
            <v>罗景林</v>
          </cell>
          <cell r="D29">
            <v>2129</v>
          </cell>
          <cell r="E29">
            <v>46</v>
          </cell>
        </row>
        <row r="30">
          <cell r="C30" t="str">
            <v>刘景润</v>
          </cell>
          <cell r="D30">
            <v>10229</v>
          </cell>
          <cell r="E30">
            <v>50</v>
          </cell>
        </row>
        <row r="31">
          <cell r="C31" t="str">
            <v>李雅琦</v>
          </cell>
          <cell r="D31">
            <v>10230</v>
          </cell>
          <cell r="E31">
            <v>50</v>
          </cell>
        </row>
        <row r="32">
          <cell r="C32" t="str">
            <v>张雪</v>
          </cell>
          <cell r="D32">
            <v>1231</v>
          </cell>
          <cell r="E32">
            <v>50</v>
          </cell>
        </row>
        <row r="33">
          <cell r="C33" t="str">
            <v>刘展波</v>
          </cell>
          <cell r="D33">
            <v>1479</v>
          </cell>
          <cell r="E33">
            <v>45</v>
          </cell>
        </row>
        <row r="34">
          <cell r="C34" t="str">
            <v>段晶晶</v>
          </cell>
          <cell r="D34">
            <v>1990</v>
          </cell>
          <cell r="E34">
            <v>50</v>
          </cell>
        </row>
        <row r="35">
          <cell r="C35" t="str">
            <v>王卓祺</v>
          </cell>
          <cell r="D35">
            <v>2015</v>
          </cell>
          <cell r="E35">
            <v>48</v>
          </cell>
        </row>
        <row r="36">
          <cell r="C36" t="str">
            <v>桑文静</v>
          </cell>
          <cell r="D36">
            <v>2173</v>
          </cell>
          <cell r="E36">
            <v>48</v>
          </cell>
        </row>
        <row r="37">
          <cell r="C37" t="str">
            <v>张旺宁</v>
          </cell>
          <cell r="D37">
            <v>1235</v>
          </cell>
          <cell r="E37">
            <v>48</v>
          </cell>
        </row>
        <row r="38">
          <cell r="C38" t="str">
            <v>雷红涛</v>
          </cell>
          <cell r="D38">
            <v>1863</v>
          </cell>
          <cell r="E38">
            <v>50</v>
          </cell>
        </row>
        <row r="39">
          <cell r="C39" t="str">
            <v>应建利</v>
          </cell>
          <cell r="D39">
            <v>1951</v>
          </cell>
          <cell r="E39">
            <v>50</v>
          </cell>
        </row>
        <row r="40">
          <cell r="C40" t="str">
            <v>张迎泽</v>
          </cell>
          <cell r="D40">
            <v>1248</v>
          </cell>
          <cell r="E40">
            <v>50</v>
          </cell>
        </row>
        <row r="41">
          <cell r="C41" t="str">
            <v>李忠鹏</v>
          </cell>
          <cell r="D41">
            <v>1712</v>
          </cell>
          <cell r="E41">
            <v>50</v>
          </cell>
        </row>
        <row r="42">
          <cell r="C42" t="str">
            <v>郭帅</v>
          </cell>
          <cell r="D42">
            <v>1719</v>
          </cell>
          <cell r="E42">
            <v>50</v>
          </cell>
        </row>
        <row r="43">
          <cell r="C43" t="str">
            <v>刘一星</v>
          </cell>
          <cell r="D43">
            <v>1750</v>
          </cell>
          <cell r="E43">
            <v>48</v>
          </cell>
        </row>
        <row r="44">
          <cell r="C44" t="str">
            <v>王会闯</v>
          </cell>
          <cell r="D44">
            <v>1821</v>
          </cell>
          <cell r="E44">
            <v>50</v>
          </cell>
        </row>
        <row r="45">
          <cell r="C45" t="str">
            <v>魏磊</v>
          </cell>
          <cell r="D45">
            <v>1931</v>
          </cell>
          <cell r="E45">
            <v>50</v>
          </cell>
        </row>
        <row r="46">
          <cell r="C46" t="str">
            <v>张镇</v>
          </cell>
          <cell r="D46">
            <v>2190</v>
          </cell>
          <cell r="E46">
            <v>48</v>
          </cell>
        </row>
        <row r="47">
          <cell r="C47" t="str">
            <v>刘丰</v>
          </cell>
          <cell r="D47">
            <v>2065</v>
          </cell>
          <cell r="E47">
            <v>50</v>
          </cell>
        </row>
        <row r="48">
          <cell r="C48" t="str">
            <v>刘姿阳</v>
          </cell>
          <cell r="D48">
            <v>2050</v>
          </cell>
          <cell r="E48">
            <v>50</v>
          </cell>
        </row>
        <row r="49">
          <cell r="C49" t="str">
            <v>刘海君</v>
          </cell>
          <cell r="D49">
            <v>2163</v>
          </cell>
          <cell r="E49">
            <v>48</v>
          </cell>
        </row>
        <row r="50">
          <cell r="C50" t="str">
            <v>赵梓源</v>
          </cell>
          <cell r="D50">
            <v>2151</v>
          </cell>
          <cell r="E50">
            <v>50</v>
          </cell>
        </row>
        <row r="51">
          <cell r="C51" t="str">
            <v>王妮妮</v>
          </cell>
          <cell r="D51">
            <v>1739</v>
          </cell>
          <cell r="E51">
            <v>50</v>
          </cell>
        </row>
        <row r="52">
          <cell r="C52" t="str">
            <v>杨海超</v>
          </cell>
          <cell r="D52">
            <v>10211</v>
          </cell>
          <cell r="E52">
            <v>50</v>
          </cell>
        </row>
        <row r="53">
          <cell r="C53" t="str">
            <v>杨学智</v>
          </cell>
          <cell r="D53">
            <v>10207</v>
          </cell>
          <cell r="E53">
            <v>50</v>
          </cell>
        </row>
        <row r="54">
          <cell r="C54" t="str">
            <v>邢亚晶</v>
          </cell>
          <cell r="D54">
            <v>2216</v>
          </cell>
          <cell r="E54">
            <v>50</v>
          </cell>
        </row>
        <row r="55">
          <cell r="C55" t="str">
            <v>江银涛</v>
          </cell>
          <cell r="D55">
            <v>10220</v>
          </cell>
          <cell r="E55">
            <v>50</v>
          </cell>
        </row>
        <row r="56">
          <cell r="C56" t="str">
            <v>王宇</v>
          </cell>
          <cell r="D56">
            <v>1392</v>
          </cell>
          <cell r="E56">
            <v>50</v>
          </cell>
        </row>
        <row r="57">
          <cell r="C57" t="str">
            <v>王磊</v>
          </cell>
          <cell r="D57">
            <v>1402</v>
          </cell>
          <cell r="E57">
            <v>50</v>
          </cell>
        </row>
        <row r="58">
          <cell r="C58" t="str">
            <v>李腾</v>
          </cell>
          <cell r="D58">
            <v>1778</v>
          </cell>
          <cell r="E58">
            <v>50</v>
          </cell>
        </row>
        <row r="59">
          <cell r="C59" t="str">
            <v>杨晓娟</v>
          </cell>
          <cell r="D59">
            <v>2024</v>
          </cell>
          <cell r="E59">
            <v>50</v>
          </cell>
        </row>
        <row r="60">
          <cell r="C60" t="str">
            <v>刘泽铭</v>
          </cell>
          <cell r="D60">
            <v>10221</v>
          </cell>
          <cell r="E60">
            <v>50</v>
          </cell>
        </row>
        <row r="61">
          <cell r="C61" t="str">
            <v>罗志成</v>
          </cell>
          <cell r="D61">
            <v>856</v>
          </cell>
          <cell r="E61">
            <v>50</v>
          </cell>
        </row>
        <row r="62">
          <cell r="C62" t="str">
            <v>李富平</v>
          </cell>
          <cell r="D62">
            <v>1883</v>
          </cell>
          <cell r="E62">
            <v>50</v>
          </cell>
        </row>
        <row r="63">
          <cell r="C63" t="str">
            <v>孙业民</v>
          </cell>
          <cell r="D63">
            <v>2140</v>
          </cell>
          <cell r="E63">
            <v>50</v>
          </cell>
        </row>
        <row r="64">
          <cell r="C64" t="str">
            <v>滕永达</v>
          </cell>
          <cell r="D64">
            <v>2004</v>
          </cell>
          <cell r="E64">
            <v>50</v>
          </cell>
        </row>
        <row r="65">
          <cell r="C65" t="str">
            <v>王奎举</v>
          </cell>
          <cell r="D65">
            <v>1687</v>
          </cell>
          <cell r="E65">
            <v>50</v>
          </cell>
        </row>
        <row r="66">
          <cell r="C66" t="str">
            <v>杨晋</v>
          </cell>
          <cell r="D66">
            <v>1849</v>
          </cell>
          <cell r="E66">
            <v>50</v>
          </cell>
        </row>
        <row r="67">
          <cell r="C67" t="str">
            <v>蔡虎</v>
          </cell>
          <cell r="D67">
            <v>2075</v>
          </cell>
          <cell r="E67">
            <v>50</v>
          </cell>
        </row>
        <row r="68">
          <cell r="C68" t="str">
            <v>许泳</v>
          </cell>
          <cell r="D68">
            <v>1798</v>
          </cell>
          <cell r="E68">
            <v>50</v>
          </cell>
        </row>
        <row r="69">
          <cell r="C69" t="str">
            <v>卢承哲</v>
          </cell>
          <cell r="D69">
            <v>10216</v>
          </cell>
          <cell r="E69">
            <v>50</v>
          </cell>
        </row>
        <row r="70">
          <cell r="C70" t="str">
            <v>吴双霞</v>
          </cell>
          <cell r="D70">
            <v>1030</v>
          </cell>
          <cell r="E70">
            <v>50</v>
          </cell>
        </row>
        <row r="71">
          <cell r="C71" t="str">
            <v>彭钰翔</v>
          </cell>
          <cell r="D71">
            <v>1748</v>
          </cell>
          <cell r="E71">
            <v>50</v>
          </cell>
        </row>
        <row r="72">
          <cell r="C72" t="str">
            <v>文诚琛</v>
          </cell>
          <cell r="D72">
            <v>2162</v>
          </cell>
          <cell r="E72">
            <v>50</v>
          </cell>
        </row>
        <row r="73">
          <cell r="C73" t="str">
            <v>严俊文</v>
          </cell>
          <cell r="D73">
            <v>2048</v>
          </cell>
          <cell r="E73">
            <v>50</v>
          </cell>
        </row>
        <row r="74">
          <cell r="C74" t="str">
            <v>文云祥</v>
          </cell>
          <cell r="D74">
            <v>1923</v>
          </cell>
          <cell r="E74">
            <v>50</v>
          </cell>
        </row>
        <row r="75">
          <cell r="C75" t="str">
            <v>刘旺1</v>
          </cell>
          <cell r="D75">
            <v>1335</v>
          </cell>
          <cell r="E75">
            <v>50</v>
          </cell>
        </row>
        <row r="76">
          <cell r="C76" t="str">
            <v>刘旺</v>
          </cell>
          <cell r="D76">
            <v>805</v>
          </cell>
          <cell r="E76">
            <v>50</v>
          </cell>
        </row>
        <row r="77">
          <cell r="C77" t="str">
            <v>任涛民</v>
          </cell>
          <cell r="D77">
            <v>1655</v>
          </cell>
          <cell r="E77">
            <v>50</v>
          </cell>
        </row>
        <row r="78">
          <cell r="C78" t="str">
            <v>翟盼</v>
          </cell>
          <cell r="D78">
            <v>2195</v>
          </cell>
          <cell r="E78">
            <v>50</v>
          </cell>
        </row>
        <row r="79">
          <cell r="C79" t="str">
            <v>张鹏飞</v>
          </cell>
          <cell r="D79">
            <v>1259</v>
          </cell>
          <cell r="E79">
            <v>50</v>
          </cell>
        </row>
        <row r="80">
          <cell r="C80" t="str">
            <v>陈炜阳</v>
          </cell>
          <cell r="D80">
            <v>1413</v>
          </cell>
          <cell r="E80">
            <v>50</v>
          </cell>
        </row>
        <row r="81">
          <cell r="C81" t="str">
            <v>王伟</v>
          </cell>
          <cell r="D81">
            <v>1303</v>
          </cell>
          <cell r="E81">
            <v>50</v>
          </cell>
        </row>
        <row r="82">
          <cell r="C82" t="str">
            <v>王子龙</v>
          </cell>
          <cell r="D82">
            <v>1842</v>
          </cell>
          <cell r="E82">
            <v>50</v>
          </cell>
        </row>
        <row r="83">
          <cell r="C83" t="str">
            <v>康钧威</v>
          </cell>
          <cell r="D83">
            <v>1111</v>
          </cell>
          <cell r="E83">
            <v>50</v>
          </cell>
        </row>
        <row r="84">
          <cell r="C84" t="str">
            <v>李远明</v>
          </cell>
          <cell r="D84">
            <v>1386</v>
          </cell>
          <cell r="E84">
            <v>50</v>
          </cell>
        </row>
        <row r="85">
          <cell r="C85" t="str">
            <v>周子峰</v>
          </cell>
          <cell r="D85">
            <v>2054</v>
          </cell>
          <cell r="E85">
            <v>50</v>
          </cell>
        </row>
        <row r="86">
          <cell r="C86" t="str">
            <v>杨勇</v>
          </cell>
          <cell r="D86">
            <v>2062</v>
          </cell>
          <cell r="E86">
            <v>50</v>
          </cell>
        </row>
        <row r="87">
          <cell r="C87" t="str">
            <v>蒋维</v>
          </cell>
          <cell r="D87">
            <v>709</v>
          </cell>
          <cell r="E87">
            <v>50</v>
          </cell>
        </row>
        <row r="88">
          <cell r="C88" t="str">
            <v>张岩</v>
          </cell>
          <cell r="D88">
            <v>1826</v>
          </cell>
          <cell r="E88">
            <v>50</v>
          </cell>
        </row>
        <row r="89">
          <cell r="C89" t="str">
            <v>厉黔龙</v>
          </cell>
          <cell r="D89">
            <v>1020</v>
          </cell>
          <cell r="E89">
            <v>50</v>
          </cell>
        </row>
        <row r="90">
          <cell r="C90" t="str">
            <v>徐冬梅</v>
          </cell>
          <cell r="D90">
            <v>572</v>
          </cell>
          <cell r="E90">
            <v>50</v>
          </cell>
        </row>
        <row r="91">
          <cell r="C91" t="str">
            <v>刘竹青</v>
          </cell>
          <cell r="D91">
            <v>1698</v>
          </cell>
          <cell r="E91">
            <v>50</v>
          </cell>
        </row>
        <row r="92">
          <cell r="C92" t="str">
            <v>凌思安</v>
          </cell>
          <cell r="D92">
            <v>809</v>
          </cell>
          <cell r="E92">
            <v>50</v>
          </cell>
        </row>
        <row r="93">
          <cell r="C93" t="str">
            <v>吴发立</v>
          </cell>
          <cell r="D93">
            <v>1440</v>
          </cell>
          <cell r="E93" t="str">
            <v>C-</v>
          </cell>
        </row>
        <row r="94">
          <cell r="C94" t="str">
            <v>王光磊</v>
          </cell>
          <cell r="D94">
            <v>2039</v>
          </cell>
        </row>
        <row r="95">
          <cell r="C95" t="str">
            <v>陈志鹏</v>
          </cell>
          <cell r="D95">
            <v>2212</v>
          </cell>
          <cell r="E95">
            <v>50</v>
          </cell>
        </row>
        <row r="96">
          <cell r="C96" t="str">
            <v>荣立飞</v>
          </cell>
          <cell r="D96">
            <v>1147</v>
          </cell>
          <cell r="E96">
            <v>50</v>
          </cell>
        </row>
        <row r="97">
          <cell r="C97" t="str">
            <v>王创超</v>
          </cell>
          <cell r="D97">
            <v>1696</v>
          </cell>
          <cell r="E97">
            <v>50</v>
          </cell>
        </row>
        <row r="98">
          <cell r="C98" t="str">
            <v>侯兴刚</v>
          </cell>
          <cell r="D98">
            <v>2127</v>
          </cell>
          <cell r="E98">
            <v>50</v>
          </cell>
        </row>
        <row r="99">
          <cell r="C99" t="str">
            <v>孙爽</v>
          </cell>
          <cell r="D99">
            <v>10218</v>
          </cell>
          <cell r="E99">
            <v>50</v>
          </cell>
        </row>
        <row r="100">
          <cell r="C100" t="str">
            <v>万鑫波</v>
          </cell>
          <cell r="D100">
            <v>2218</v>
          </cell>
          <cell r="E100">
            <v>50</v>
          </cell>
        </row>
        <row r="101">
          <cell r="C101" t="str">
            <v>孙超</v>
          </cell>
          <cell r="D101">
            <v>1689</v>
          </cell>
          <cell r="E101">
            <v>50</v>
          </cell>
        </row>
        <row r="102">
          <cell r="C102" t="str">
            <v>王昊轩</v>
          </cell>
          <cell r="D102">
            <v>1968</v>
          </cell>
          <cell r="E102">
            <v>50</v>
          </cell>
        </row>
        <row r="103">
          <cell r="C103" t="str">
            <v>袁龙行</v>
          </cell>
          <cell r="D103">
            <v>1972</v>
          </cell>
          <cell r="E103">
            <v>50</v>
          </cell>
        </row>
        <row r="104">
          <cell r="C104" t="str">
            <v>杨瑞馨</v>
          </cell>
          <cell r="D104">
            <v>1961</v>
          </cell>
          <cell r="E104">
            <v>50</v>
          </cell>
        </row>
        <row r="105">
          <cell r="C105" t="str">
            <v>张迪</v>
          </cell>
          <cell r="D105">
            <v>1919</v>
          </cell>
          <cell r="E105">
            <v>50</v>
          </cell>
        </row>
        <row r="106">
          <cell r="C106" t="str">
            <v>崔行</v>
          </cell>
          <cell r="D106">
            <v>2171</v>
          </cell>
          <cell r="E106">
            <v>50</v>
          </cell>
        </row>
        <row r="107">
          <cell r="C107" t="str">
            <v>陈章鸣</v>
          </cell>
          <cell r="D107">
            <v>1261</v>
          </cell>
          <cell r="E107">
            <v>50</v>
          </cell>
        </row>
        <row r="108">
          <cell r="C108" t="str">
            <v>秦江维</v>
          </cell>
          <cell r="D108">
            <v>1531</v>
          </cell>
          <cell r="E108">
            <v>50</v>
          </cell>
        </row>
        <row r="109">
          <cell r="C109" t="str">
            <v>刘彦龙</v>
          </cell>
          <cell r="D109">
            <v>1122</v>
          </cell>
          <cell r="E109">
            <v>50</v>
          </cell>
        </row>
        <row r="110">
          <cell r="C110" t="str">
            <v>龚升俊</v>
          </cell>
          <cell r="D110">
            <v>555</v>
          </cell>
          <cell r="E110">
            <v>50</v>
          </cell>
        </row>
        <row r="111">
          <cell r="C111" t="str">
            <v>杨毅</v>
          </cell>
          <cell r="D111">
            <v>1376</v>
          </cell>
          <cell r="E111">
            <v>50</v>
          </cell>
        </row>
        <row r="112">
          <cell r="C112" t="str">
            <v>余经猷</v>
          </cell>
          <cell r="D112">
            <v>1588</v>
          </cell>
          <cell r="E112">
            <v>50</v>
          </cell>
        </row>
        <row r="113">
          <cell r="C113" t="str">
            <v>邓钲澎</v>
          </cell>
          <cell r="D113">
            <v>1688</v>
          </cell>
          <cell r="E113">
            <v>50</v>
          </cell>
        </row>
        <row r="114">
          <cell r="C114" t="str">
            <v>高佳伟</v>
          </cell>
          <cell r="D114">
            <v>1285</v>
          </cell>
          <cell r="E114">
            <v>50</v>
          </cell>
        </row>
        <row r="115">
          <cell r="C115" t="str">
            <v>罗西兴</v>
          </cell>
          <cell r="D115">
            <v>1323</v>
          </cell>
          <cell r="E115">
            <v>50</v>
          </cell>
        </row>
        <row r="116">
          <cell r="C116" t="str">
            <v>李隆基</v>
          </cell>
          <cell r="D116">
            <v>1388</v>
          </cell>
          <cell r="E116">
            <v>50</v>
          </cell>
        </row>
        <row r="117">
          <cell r="C117" t="str">
            <v>韩雨欣</v>
          </cell>
          <cell r="D117">
            <v>2170</v>
          </cell>
          <cell r="E117">
            <v>50</v>
          </cell>
        </row>
        <row r="118">
          <cell r="C118" t="str">
            <v>刘慧东</v>
          </cell>
          <cell r="D118">
            <v>1326</v>
          </cell>
          <cell r="E118">
            <v>50</v>
          </cell>
        </row>
        <row r="119">
          <cell r="C119" t="str">
            <v>史胜利</v>
          </cell>
          <cell r="D119">
            <v>1962</v>
          </cell>
          <cell r="E119">
            <v>50</v>
          </cell>
        </row>
        <row r="120">
          <cell r="C120" t="str">
            <v>夏冰冰</v>
          </cell>
          <cell r="D120">
            <v>1896</v>
          </cell>
          <cell r="E120" t="str">
            <v>C-</v>
          </cell>
        </row>
        <row r="121">
          <cell r="C121" t="str">
            <v>常锦锋</v>
          </cell>
          <cell r="D121">
            <v>1908</v>
          </cell>
          <cell r="E121">
            <v>50</v>
          </cell>
        </row>
        <row r="122">
          <cell r="C122" t="str">
            <v>路晓梦</v>
          </cell>
          <cell r="D122">
            <v>1865</v>
          </cell>
          <cell r="E122">
            <v>50</v>
          </cell>
        </row>
        <row r="123">
          <cell r="C123" t="str">
            <v>王耀波</v>
          </cell>
          <cell r="D123">
            <v>1973</v>
          </cell>
          <cell r="E123">
            <v>48</v>
          </cell>
        </row>
        <row r="124">
          <cell r="C124" t="str">
            <v>刘珣</v>
          </cell>
          <cell r="D124">
            <v>2200</v>
          </cell>
          <cell r="E124">
            <v>50</v>
          </cell>
        </row>
        <row r="125">
          <cell r="C125" t="str">
            <v>赵浪然</v>
          </cell>
          <cell r="D125">
            <v>2270</v>
          </cell>
          <cell r="E125">
            <v>50</v>
          </cell>
        </row>
        <row r="126">
          <cell r="C126" t="str">
            <v>王永山</v>
          </cell>
          <cell r="D126">
            <v>10209</v>
          </cell>
          <cell r="E126">
            <v>40</v>
          </cell>
        </row>
        <row r="127">
          <cell r="C127" t="str">
            <v>卫鹏</v>
          </cell>
          <cell r="D127">
            <v>1941</v>
          </cell>
          <cell r="E127">
            <v>50</v>
          </cell>
        </row>
        <row r="128">
          <cell r="C128" t="str">
            <v>闫飞飞</v>
          </cell>
          <cell r="D128">
            <v>1837</v>
          </cell>
          <cell r="E128">
            <v>50</v>
          </cell>
        </row>
        <row r="129">
          <cell r="C129" t="str">
            <v>靖哲</v>
          </cell>
          <cell r="D129">
            <v>1438</v>
          </cell>
          <cell r="E129" t="str">
            <v>C-</v>
          </cell>
        </row>
        <row r="130">
          <cell r="C130" t="str">
            <v>孙浩</v>
          </cell>
          <cell r="D130">
            <v>1998</v>
          </cell>
          <cell r="E130">
            <v>50</v>
          </cell>
        </row>
        <row r="131">
          <cell r="C131" t="str">
            <v>李欣宇</v>
          </cell>
          <cell r="D131">
            <v>2003</v>
          </cell>
          <cell r="E131">
            <v>48</v>
          </cell>
        </row>
        <row r="132">
          <cell r="C132" t="str">
            <v>范飞飞</v>
          </cell>
          <cell r="D132">
            <v>1503</v>
          </cell>
          <cell r="E132">
            <v>50</v>
          </cell>
        </row>
        <row r="133">
          <cell r="C133" t="str">
            <v>杜志恒</v>
          </cell>
          <cell r="D133">
            <v>2167</v>
          </cell>
          <cell r="E133">
            <v>50</v>
          </cell>
        </row>
        <row r="134">
          <cell r="C134" t="str">
            <v>李谦</v>
          </cell>
          <cell r="D134">
            <v>2110</v>
          </cell>
          <cell r="E134">
            <v>46</v>
          </cell>
        </row>
        <row r="135">
          <cell r="C135" t="str">
            <v>杨帅</v>
          </cell>
          <cell r="D135">
            <v>1963</v>
          </cell>
          <cell r="E135">
            <v>50</v>
          </cell>
        </row>
        <row r="136">
          <cell r="C136" t="str">
            <v>李刚</v>
          </cell>
          <cell r="D136">
            <v>1567</v>
          </cell>
          <cell r="E136">
            <v>50</v>
          </cell>
        </row>
        <row r="137">
          <cell r="C137" t="str">
            <v>李凡</v>
          </cell>
          <cell r="D137">
            <v>1775</v>
          </cell>
          <cell r="E137">
            <v>48</v>
          </cell>
        </row>
      </sheetData>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员工绩效模板"/>
      <sheetName val="系统导出数据"/>
      <sheetName val="质量分"/>
    </sheetNames>
    <sheetDataSet>
      <sheetData sheetId="0"/>
      <sheetData sheetId="1">
        <row r="1">
          <cell r="B1" t="str">
            <v>姓名</v>
          </cell>
          <cell r="C1" t="str">
            <v>工号</v>
          </cell>
          <cell r="D1" t="str">
            <v>技术级别</v>
          </cell>
          <cell r="E1" t="str">
            <v>考核积分</v>
          </cell>
          <cell r="F1" t="str">
            <v>获得积分</v>
          </cell>
          <cell r="G1" t="str">
            <v>评价分数</v>
          </cell>
          <cell r="H1" t="str">
            <v>月度实际工作日（天）</v>
          </cell>
          <cell r="I1" t="str">
            <v>月度标准工时（小时）</v>
          </cell>
          <cell r="J1" t="str">
            <v>月度考勤总工时（小时）</v>
          </cell>
          <cell r="K1" t="str">
            <v>内控提交工时（小时）</v>
          </cell>
          <cell r="L1" t="str">
            <v>内控未提交日报次数（次）</v>
          </cell>
          <cell r="M1" t="str">
            <v>超过22：00打卡次数</v>
          </cell>
          <cell r="N1" t="str">
            <v>加班数据</v>
          </cell>
          <cell r="O1" t="str">
            <v>延长工时加分</v>
          </cell>
        </row>
        <row r="2">
          <cell r="B2" t="str">
            <v>刘馨</v>
          </cell>
          <cell r="C2">
            <v>2165</v>
          </cell>
          <cell r="D2" t="str">
            <v>T2</v>
          </cell>
          <cell r="E2">
            <v>21</v>
          </cell>
          <cell r="F2">
            <v>42.68</v>
          </cell>
          <cell r="G2">
            <v>40</v>
          </cell>
          <cell r="H2">
            <v>21</v>
          </cell>
          <cell r="I2">
            <v>168</v>
          </cell>
          <cell r="J2">
            <v>177.41</v>
          </cell>
          <cell r="K2">
            <v>178.5</v>
          </cell>
          <cell r="L2">
            <v>0</v>
          </cell>
          <cell r="M2">
            <v>0</v>
          </cell>
          <cell r="N2">
            <v>0.448095238095238</v>
          </cell>
        </row>
        <row r="3">
          <cell r="B3" t="str">
            <v>陈昆钰</v>
          </cell>
          <cell r="C3">
            <v>2219</v>
          </cell>
          <cell r="D3" t="str">
            <v>T2</v>
          </cell>
          <cell r="E3">
            <v>21</v>
          </cell>
          <cell r="F3">
            <v>49.38</v>
          </cell>
          <cell r="G3">
            <v>40</v>
          </cell>
          <cell r="H3">
            <v>21</v>
          </cell>
          <cell r="I3">
            <v>168</v>
          </cell>
          <cell r="J3">
            <v>90.83</v>
          </cell>
          <cell r="K3">
            <v>209.5</v>
          </cell>
          <cell r="L3">
            <v>0</v>
          </cell>
          <cell r="M3">
            <v>0</v>
          </cell>
          <cell r="N3">
            <v>-3.6747619047619</v>
          </cell>
        </row>
        <row r="4">
          <cell r="B4" t="str">
            <v>李倩</v>
          </cell>
          <cell r="C4">
            <v>1869</v>
          </cell>
          <cell r="D4" t="str">
            <v>T5</v>
          </cell>
          <cell r="E4">
            <v>33.6</v>
          </cell>
          <cell r="F4">
            <v>34.59</v>
          </cell>
          <cell r="G4">
            <v>30</v>
          </cell>
          <cell r="H4">
            <v>20</v>
          </cell>
          <cell r="I4">
            <v>168</v>
          </cell>
          <cell r="J4">
            <v>135.68</v>
          </cell>
          <cell r="K4">
            <v>181</v>
          </cell>
          <cell r="L4">
            <v>0</v>
          </cell>
          <cell r="M4">
            <v>0</v>
          </cell>
          <cell r="N4">
            <v>-1.216</v>
          </cell>
        </row>
        <row r="5">
          <cell r="B5" t="str">
            <v>李松</v>
          </cell>
          <cell r="C5">
            <v>1156</v>
          </cell>
          <cell r="D5" t="str">
            <v>T6</v>
          </cell>
          <cell r="E5">
            <v>37.8</v>
          </cell>
          <cell r="F5">
            <v>42.93</v>
          </cell>
          <cell r="G5">
            <v>31</v>
          </cell>
          <cell r="H5">
            <v>20.38</v>
          </cell>
          <cell r="I5">
            <v>168</v>
          </cell>
          <cell r="J5">
            <v>175.93</v>
          </cell>
          <cell r="K5">
            <v>171.5</v>
          </cell>
          <cell r="L5">
            <v>0</v>
          </cell>
          <cell r="M5">
            <v>0</v>
          </cell>
          <cell r="N5">
            <v>0.632482826300295</v>
          </cell>
        </row>
        <row r="6">
          <cell r="B6" t="str">
            <v>王淑霞</v>
          </cell>
          <cell r="C6">
            <v>1229</v>
          </cell>
          <cell r="D6" t="str">
            <v>T5</v>
          </cell>
          <cell r="E6">
            <v>33.6</v>
          </cell>
          <cell r="F6">
            <v>40.95</v>
          </cell>
          <cell r="G6">
            <v>32</v>
          </cell>
          <cell r="H6">
            <v>21</v>
          </cell>
          <cell r="I6">
            <v>168</v>
          </cell>
          <cell r="J6">
            <v>169.21</v>
          </cell>
          <cell r="K6">
            <v>169.5</v>
          </cell>
          <cell r="L6">
            <v>1</v>
          </cell>
          <cell r="M6">
            <v>0</v>
          </cell>
          <cell r="N6">
            <v>0.0576190476190472</v>
          </cell>
        </row>
        <row r="7">
          <cell r="B7" t="str">
            <v>刘景润</v>
          </cell>
          <cell r="C7">
            <v>10229</v>
          </cell>
          <cell r="D7" t="str">
            <v>T1</v>
          </cell>
          <cell r="E7">
            <v>21</v>
          </cell>
          <cell r="F7">
            <v>31.89</v>
          </cell>
          <cell r="G7">
            <v>35</v>
          </cell>
          <cell r="H7">
            <v>21</v>
          </cell>
          <cell r="I7">
            <v>168</v>
          </cell>
          <cell r="J7">
            <v>161.33</v>
          </cell>
          <cell r="K7">
            <v>164.5</v>
          </cell>
          <cell r="L7">
            <v>2</v>
          </cell>
          <cell r="M7">
            <v>0</v>
          </cell>
          <cell r="N7">
            <v>-0.317619047619047</v>
          </cell>
        </row>
        <row r="8">
          <cell r="B8" t="str">
            <v>王柳杰</v>
          </cell>
          <cell r="C8">
            <v>1236</v>
          </cell>
          <cell r="D8" t="str">
            <v>T6</v>
          </cell>
          <cell r="E8">
            <v>37.8</v>
          </cell>
          <cell r="F8">
            <v>48.59</v>
          </cell>
          <cell r="G8">
            <v>32</v>
          </cell>
          <cell r="H8">
            <v>21</v>
          </cell>
          <cell r="I8">
            <v>168</v>
          </cell>
          <cell r="J8">
            <v>197.3</v>
          </cell>
          <cell r="K8">
            <v>194</v>
          </cell>
          <cell r="L8">
            <v>0</v>
          </cell>
          <cell r="M8">
            <v>2</v>
          </cell>
          <cell r="N8">
            <v>1.3952380952381</v>
          </cell>
        </row>
        <row r="9">
          <cell r="B9" t="str">
            <v>王卓祺</v>
          </cell>
          <cell r="C9">
            <v>2015</v>
          </cell>
          <cell r="D9" t="str">
            <v>T4</v>
          </cell>
          <cell r="E9">
            <v>29.4</v>
          </cell>
          <cell r="F9">
            <v>35.73</v>
          </cell>
          <cell r="G9">
            <v>32</v>
          </cell>
          <cell r="H9">
            <v>21</v>
          </cell>
          <cell r="I9">
            <v>168</v>
          </cell>
          <cell r="J9">
            <v>169.25</v>
          </cell>
          <cell r="K9">
            <v>167</v>
          </cell>
          <cell r="L9">
            <v>0</v>
          </cell>
          <cell r="M9">
            <v>0</v>
          </cell>
          <cell r="N9">
            <v>0.0595238095238102</v>
          </cell>
        </row>
        <row r="10">
          <cell r="B10" t="str">
            <v>段晶晶</v>
          </cell>
          <cell r="C10">
            <v>1990</v>
          </cell>
          <cell r="D10" t="str">
            <v>T5</v>
          </cell>
          <cell r="E10">
            <v>33.6</v>
          </cell>
          <cell r="F10">
            <v>38</v>
          </cell>
          <cell r="G10">
            <v>31</v>
          </cell>
          <cell r="H10">
            <v>21</v>
          </cell>
          <cell r="I10">
            <v>168</v>
          </cell>
          <cell r="J10">
            <v>183.23</v>
          </cell>
          <cell r="K10">
            <v>182</v>
          </cell>
          <cell r="L10">
            <v>0</v>
          </cell>
          <cell r="M10">
            <v>0</v>
          </cell>
          <cell r="N10">
            <v>0.725238095238094</v>
          </cell>
        </row>
        <row r="11">
          <cell r="B11" t="str">
            <v>张雪</v>
          </cell>
          <cell r="C11">
            <v>1231</v>
          </cell>
          <cell r="D11" t="str">
            <v>T5</v>
          </cell>
          <cell r="E11">
            <v>33.6</v>
          </cell>
          <cell r="F11">
            <v>42.65</v>
          </cell>
          <cell r="G11">
            <v>32</v>
          </cell>
          <cell r="H11">
            <v>21</v>
          </cell>
          <cell r="I11">
            <v>168</v>
          </cell>
          <cell r="J11">
            <v>180.48</v>
          </cell>
          <cell r="K11">
            <v>174.5</v>
          </cell>
          <cell r="L11">
            <v>0</v>
          </cell>
          <cell r="M11">
            <v>0</v>
          </cell>
          <cell r="N11">
            <v>0.594285714285714</v>
          </cell>
        </row>
        <row r="12">
          <cell r="B12" t="str">
            <v>桑文静</v>
          </cell>
          <cell r="C12">
            <v>2173</v>
          </cell>
          <cell r="D12" t="str">
            <v>T2</v>
          </cell>
          <cell r="E12">
            <v>21</v>
          </cell>
          <cell r="F12">
            <v>32.54</v>
          </cell>
          <cell r="G12">
            <v>35</v>
          </cell>
          <cell r="H12">
            <v>21</v>
          </cell>
          <cell r="I12">
            <v>168</v>
          </cell>
          <cell r="J12">
            <v>176.01</v>
          </cell>
          <cell r="K12">
            <v>176</v>
          </cell>
          <cell r="L12">
            <v>0</v>
          </cell>
          <cell r="M12">
            <v>0</v>
          </cell>
          <cell r="N12">
            <v>0.381428571428572</v>
          </cell>
        </row>
        <row r="13">
          <cell r="B13" t="str">
            <v>雷红涛</v>
          </cell>
          <cell r="C13">
            <v>1863</v>
          </cell>
          <cell r="D13" t="str">
            <v>T5</v>
          </cell>
          <cell r="E13">
            <v>35.2</v>
          </cell>
          <cell r="F13">
            <v>36</v>
          </cell>
          <cell r="G13">
            <v>30</v>
          </cell>
          <cell r="H13">
            <v>22</v>
          </cell>
          <cell r="I13">
            <v>168</v>
          </cell>
          <cell r="J13">
            <v>179.78</v>
          </cell>
          <cell r="K13">
            <v>168</v>
          </cell>
          <cell r="L13">
            <v>0</v>
          </cell>
          <cell r="M13">
            <v>0</v>
          </cell>
          <cell r="N13">
            <v>0.171818181818182</v>
          </cell>
        </row>
        <row r="14">
          <cell r="B14" t="str">
            <v>张旺宁</v>
          </cell>
          <cell r="C14">
            <v>1235</v>
          </cell>
          <cell r="D14" t="str">
            <v>T5</v>
          </cell>
          <cell r="E14">
            <v>33.6</v>
          </cell>
          <cell r="F14">
            <v>44.5</v>
          </cell>
          <cell r="G14">
            <v>33</v>
          </cell>
          <cell r="H14">
            <v>20.63</v>
          </cell>
          <cell r="I14">
            <v>168</v>
          </cell>
          <cell r="J14">
            <v>194.78</v>
          </cell>
          <cell r="K14">
            <v>174</v>
          </cell>
          <cell r="L14">
            <v>0</v>
          </cell>
          <cell r="M14">
            <v>1</v>
          </cell>
          <cell r="N14">
            <v>1.44158991759573</v>
          </cell>
        </row>
        <row r="15">
          <cell r="B15" t="str">
            <v>熊明庆</v>
          </cell>
          <cell r="C15">
            <v>2278</v>
          </cell>
        </row>
        <row r="15">
          <cell r="N15" t="e">
            <v>#DIV/0!</v>
          </cell>
        </row>
        <row r="16">
          <cell r="B16" t="str">
            <v>权晓茹</v>
          </cell>
          <cell r="C16">
            <v>1459</v>
          </cell>
          <cell r="D16" t="str">
            <v>T6</v>
          </cell>
        </row>
        <row r="16">
          <cell r="N16" t="e">
            <v>#DIV/0!</v>
          </cell>
        </row>
        <row r="17">
          <cell r="B17" t="str">
            <v>黄楚嘉</v>
          </cell>
          <cell r="C17">
            <v>2276</v>
          </cell>
        </row>
        <row r="17">
          <cell r="N17" t="e">
            <v>#DIV/0!</v>
          </cell>
        </row>
        <row r="18">
          <cell r="B18" t="str">
            <v>山梦娜</v>
          </cell>
          <cell r="C18">
            <v>1433</v>
          </cell>
          <cell r="D18" t="str">
            <v>T5</v>
          </cell>
        </row>
        <row r="18">
          <cell r="N18" t="e">
            <v>#DIV/0!</v>
          </cell>
        </row>
        <row r="19">
          <cell r="B19" t="str">
            <v>薛苗苗</v>
          </cell>
          <cell r="C19">
            <v>1295</v>
          </cell>
          <cell r="D19" t="str">
            <v>T6</v>
          </cell>
        </row>
        <row r="19">
          <cell r="N19" t="e">
            <v>#DIV/0!</v>
          </cell>
        </row>
        <row r="20">
          <cell r="N20" t="e">
            <v>#DIV/0!</v>
          </cell>
        </row>
        <row r="21">
          <cell r="N21" t="e">
            <v>#DIV/0!</v>
          </cell>
        </row>
        <row r="22">
          <cell r="N22" t="e">
            <v>#DIV/0!</v>
          </cell>
        </row>
        <row r="23">
          <cell r="N23" t="e">
            <v>#DIV/0!</v>
          </cell>
        </row>
        <row r="24">
          <cell r="N24" t="e">
            <v>#DIV/0!</v>
          </cell>
        </row>
      </sheetData>
      <sheetData sheetId="2">
        <row r="1">
          <cell r="B1" t="str">
            <v>姓名</v>
          </cell>
          <cell r="C1" t="str">
            <v>工号</v>
          </cell>
          <cell r="D1" t="str">
            <v>质量分（50）</v>
          </cell>
          <cell r="E1" t="str">
            <v>备注</v>
          </cell>
        </row>
        <row r="2">
          <cell r="B2" t="str">
            <v>付少波</v>
          </cell>
          <cell r="C2">
            <v>806</v>
          </cell>
          <cell r="D2">
            <v>50</v>
          </cell>
        </row>
        <row r="3">
          <cell r="B3" t="str">
            <v>潘东</v>
          </cell>
          <cell r="C3">
            <v>1437</v>
          </cell>
          <cell r="D3">
            <v>48</v>
          </cell>
          <cell r="E3" t="str">
            <v>1、ndlp542-第二轮功能测试--一个bug验证不通过（23254）</v>
          </cell>
        </row>
        <row r="4">
          <cell r="B4" t="str">
            <v>李延</v>
          </cell>
          <cell r="C4">
            <v>1727</v>
          </cell>
          <cell r="D4">
            <v>50</v>
          </cell>
        </row>
        <row r="5">
          <cell r="B5" t="str">
            <v>郝文涛</v>
          </cell>
          <cell r="C5">
            <v>1806</v>
          </cell>
          <cell r="D5">
            <v>50</v>
          </cell>
        </row>
        <row r="6">
          <cell r="B6" t="str">
            <v>王贤团</v>
          </cell>
          <cell r="C6">
            <v>1927</v>
          </cell>
          <cell r="D6">
            <v>50</v>
          </cell>
        </row>
        <row r="7">
          <cell r="B7" t="str">
            <v>王梦琦</v>
          </cell>
          <cell r="C7">
            <v>2169</v>
          </cell>
          <cell r="D7">
            <v>50</v>
          </cell>
        </row>
        <row r="8">
          <cell r="B8" t="str">
            <v>侯文广</v>
          </cell>
          <cell r="C8">
            <v>1777</v>
          </cell>
          <cell r="D8">
            <v>50</v>
          </cell>
        </row>
        <row r="9">
          <cell r="B9" t="str">
            <v>王泽文</v>
          </cell>
          <cell r="C9">
            <v>1974</v>
          </cell>
          <cell r="D9">
            <v>50</v>
          </cell>
          <cell r="E9" t="str">
            <v>1、管控541-F01（支持双机热备）--无异常
2、管控V5.4.0F01第一轮测试（双机热备溯源及新需求）--无异常
3、浦发银行管控负载均衡健康检查改造测试-无异常
4、浙商银行管控授权系统问题修复测试-无异常</v>
          </cell>
        </row>
        <row r="10">
          <cell r="B10" t="str">
            <v>白海洋</v>
          </cell>
          <cell r="C10">
            <v>1065</v>
          </cell>
          <cell r="D10">
            <v>48</v>
          </cell>
          <cell r="E10" t="str">
            <v>1、ndlp542-第二轮功能测试--一个bug验证不通过（23462）</v>
          </cell>
        </row>
        <row r="11">
          <cell r="B11" t="str">
            <v>刘蓬</v>
          </cell>
          <cell r="C11">
            <v>1281</v>
          </cell>
          <cell r="D11">
            <v>50</v>
          </cell>
        </row>
        <row r="12">
          <cell r="B12" t="str">
            <v>樊英</v>
          </cell>
          <cell r="C12">
            <v>1809</v>
          </cell>
          <cell r="D12">
            <v>50</v>
          </cell>
        </row>
        <row r="13">
          <cell r="B13" t="str">
            <v>张军</v>
          </cell>
          <cell r="C13">
            <v>2175</v>
          </cell>
          <cell r="D13">
            <v>50</v>
          </cell>
        </row>
        <row r="14">
          <cell r="B14" t="str">
            <v>任建强</v>
          </cell>
          <cell r="C14">
            <v>2217</v>
          </cell>
          <cell r="D14">
            <v>50</v>
          </cell>
        </row>
        <row r="15">
          <cell r="B15" t="str">
            <v>张迎泽</v>
          </cell>
          <cell r="C15">
            <v>1248</v>
          </cell>
          <cell r="D15">
            <v>50</v>
          </cell>
        </row>
        <row r="16">
          <cell r="B16" t="str">
            <v>李忠鹏</v>
          </cell>
          <cell r="C16">
            <v>1712</v>
          </cell>
          <cell r="D16" t="str">
            <v>C-</v>
          </cell>
          <cell r="E16" t="str">
            <v>1.ndlp542第一轮冒烟不通过</v>
          </cell>
        </row>
        <row r="17">
          <cell r="B17" t="str">
            <v>郭帅</v>
          </cell>
          <cell r="C17">
            <v>1719</v>
          </cell>
          <cell r="D17">
            <v>50</v>
          </cell>
        </row>
        <row r="18">
          <cell r="B18" t="str">
            <v>王会闯</v>
          </cell>
          <cell r="C18">
            <v>1821</v>
          </cell>
          <cell r="D18">
            <v>50</v>
          </cell>
        </row>
        <row r="19">
          <cell r="B19" t="str">
            <v>魏磊</v>
          </cell>
          <cell r="C19">
            <v>1931</v>
          </cell>
          <cell r="D19">
            <v>50</v>
          </cell>
        </row>
        <row r="20">
          <cell r="B20" t="str">
            <v>张镇</v>
          </cell>
          <cell r="C20">
            <v>2190</v>
          </cell>
          <cell r="D20">
            <v>50</v>
          </cell>
        </row>
        <row r="21">
          <cell r="B21" t="str">
            <v>刘丰</v>
          </cell>
          <cell r="C21">
            <v>2065</v>
          </cell>
          <cell r="D21">
            <v>50</v>
          </cell>
        </row>
        <row r="22">
          <cell r="B22" t="str">
            <v>刘姿阳</v>
          </cell>
          <cell r="C22">
            <v>2050</v>
          </cell>
          <cell r="D22">
            <v>50</v>
          </cell>
        </row>
        <row r="23">
          <cell r="B23" t="str">
            <v>赵梓源</v>
          </cell>
          <cell r="C23">
            <v>2151</v>
          </cell>
          <cell r="D23">
            <v>50</v>
          </cell>
        </row>
        <row r="24">
          <cell r="B24" t="str">
            <v>杨海超</v>
          </cell>
          <cell r="C24">
            <v>10211</v>
          </cell>
          <cell r="D24">
            <v>50</v>
          </cell>
        </row>
        <row r="25">
          <cell r="B25" t="str">
            <v>杨学智</v>
          </cell>
          <cell r="C25">
            <v>10207</v>
          </cell>
          <cell r="D25">
            <v>50</v>
          </cell>
        </row>
        <row r="26">
          <cell r="B26" t="str">
            <v>邢亚晶</v>
          </cell>
          <cell r="C26">
            <v>2216</v>
          </cell>
          <cell r="D26">
            <v>50</v>
          </cell>
        </row>
        <row r="27">
          <cell r="B27" t="str">
            <v>江银涛</v>
          </cell>
          <cell r="C27">
            <v>10220</v>
          </cell>
          <cell r="D27">
            <v>50</v>
          </cell>
        </row>
        <row r="28">
          <cell r="B28" t="str">
            <v>王宇</v>
          </cell>
          <cell r="C28">
            <v>1392</v>
          </cell>
          <cell r="D28">
            <v>50</v>
          </cell>
        </row>
        <row r="29">
          <cell r="B29" t="str">
            <v>王磊</v>
          </cell>
          <cell r="C29">
            <v>1402</v>
          </cell>
          <cell r="D29">
            <v>50</v>
          </cell>
        </row>
        <row r="30">
          <cell r="B30" t="str">
            <v>杨晓娟</v>
          </cell>
          <cell r="C30">
            <v>2024</v>
          </cell>
          <cell r="D30">
            <v>50</v>
          </cell>
        </row>
        <row r="31">
          <cell r="B31" t="str">
            <v>刘泽铭</v>
          </cell>
          <cell r="C31">
            <v>10221</v>
          </cell>
          <cell r="D31">
            <v>50</v>
          </cell>
        </row>
        <row r="32">
          <cell r="B32" t="str">
            <v>罗志成</v>
          </cell>
          <cell r="C32">
            <v>856</v>
          </cell>
          <cell r="D32">
            <v>50</v>
          </cell>
          <cell r="E32" t="str">
            <v>1、邮储银行存储扫描项目-redis大key算法拆分与优化-漏洞扫描-无异常</v>
          </cell>
        </row>
        <row r="33">
          <cell r="B33" t="str">
            <v>李富平</v>
          </cell>
          <cell r="C33">
            <v>1883</v>
          </cell>
          <cell r="D33">
            <v>50</v>
          </cell>
          <cell r="E33" t="str">
            <v>1、温州银行邮件dlp系统扩容方案测试-无异常</v>
          </cell>
        </row>
        <row r="34">
          <cell r="B34" t="str">
            <v>孙业民</v>
          </cell>
          <cell r="C34">
            <v>2140</v>
          </cell>
          <cell r="D34">
            <v>50</v>
          </cell>
        </row>
        <row r="35">
          <cell r="B35" t="str">
            <v>滕永达</v>
          </cell>
          <cell r="C35">
            <v>2004</v>
          </cell>
          <cell r="D35">
            <v>40</v>
          </cell>
          <cell r="E35" t="str">
            <v>邮储存储扫描提测，业务验证阻塞解决不及时，推脱</v>
          </cell>
        </row>
        <row r="36">
          <cell r="B36" t="str">
            <v>魏冬冬</v>
          </cell>
          <cell r="C36">
            <v>1909</v>
          </cell>
          <cell r="D36" t="str">
            <v>C-</v>
          </cell>
          <cell r="E36" t="str">
            <v>数据脱敏系统 v2.6.0第一轮功能测试--冒烟不通过</v>
          </cell>
        </row>
        <row r="37">
          <cell r="B37" t="str">
            <v>蔡虎</v>
          </cell>
          <cell r="C37">
            <v>2075</v>
          </cell>
          <cell r="D37">
            <v>50</v>
          </cell>
          <cell r="E37" t="str">
            <v>数据脱敏系统 v2.6.0第一轮功能测试--无异常</v>
          </cell>
        </row>
        <row r="38">
          <cell r="B38" t="str">
            <v>卢承哲</v>
          </cell>
          <cell r="C38">
            <v>10216</v>
          </cell>
          <cell r="D38">
            <v>50</v>
          </cell>
          <cell r="E38" t="str">
            <v>数据脱敏系统 v2.6.0第一轮功能测试--无异常</v>
          </cell>
        </row>
        <row r="39">
          <cell r="B39" t="str">
            <v>吴双霞</v>
          </cell>
          <cell r="C39">
            <v>1030</v>
          </cell>
          <cell r="D39">
            <v>50</v>
          </cell>
          <cell r="E39" t="str">
            <v>数据脱敏系统 v2.6.0第一轮功能测试--无异常</v>
          </cell>
        </row>
        <row r="40">
          <cell r="B40" t="str">
            <v>文诚琛</v>
          </cell>
          <cell r="C40">
            <v>2162</v>
          </cell>
          <cell r="D40">
            <v>50</v>
          </cell>
          <cell r="E40" t="str">
            <v>数审V3.5.0第一轮功能测试-无异常</v>
          </cell>
        </row>
        <row r="41">
          <cell r="B41" t="str">
            <v>严俊文</v>
          </cell>
          <cell r="C41">
            <v>2048</v>
          </cell>
          <cell r="D41">
            <v>50</v>
          </cell>
          <cell r="E41" t="str">
            <v>数审V3.5.0第一轮功能测试-无异常</v>
          </cell>
        </row>
        <row r="42">
          <cell r="B42" t="str">
            <v>文云祥</v>
          </cell>
          <cell r="C42">
            <v>1923</v>
          </cell>
          <cell r="D42">
            <v>50</v>
          </cell>
          <cell r="E42" t="str">
            <v>数审V3.5.0第一轮功能测试-无异常</v>
          </cell>
        </row>
        <row r="43">
          <cell r="B43" t="str">
            <v>刘旺1</v>
          </cell>
          <cell r="C43">
            <v>1335</v>
          </cell>
          <cell r="D43">
            <v>50</v>
          </cell>
          <cell r="E43" t="str">
            <v>数审V3.5.0第一轮功能测试-无异常</v>
          </cell>
        </row>
        <row r="44">
          <cell r="B44" t="str">
            <v>梁达亮</v>
          </cell>
          <cell r="C44">
            <v>1832</v>
          </cell>
          <cell r="D44">
            <v>50</v>
          </cell>
        </row>
        <row r="45">
          <cell r="B45" t="str">
            <v>任涛民</v>
          </cell>
          <cell r="C45">
            <v>1655</v>
          </cell>
          <cell r="D45">
            <v>50</v>
          </cell>
        </row>
        <row r="46">
          <cell r="B46" t="str">
            <v>曾亮</v>
          </cell>
          <cell r="C46">
            <v>1952</v>
          </cell>
          <cell r="D46">
            <v>50</v>
          </cell>
        </row>
        <row r="47">
          <cell r="B47" t="str">
            <v>翟盼</v>
          </cell>
          <cell r="C47">
            <v>2195</v>
          </cell>
          <cell r="D47">
            <v>50</v>
          </cell>
        </row>
        <row r="48">
          <cell r="B48" t="str">
            <v>张鹏飞</v>
          </cell>
          <cell r="C48">
            <v>1259</v>
          </cell>
          <cell r="D48">
            <v>50</v>
          </cell>
        </row>
        <row r="49">
          <cell r="B49" t="str">
            <v>陈炜阳</v>
          </cell>
          <cell r="C49">
            <v>1413</v>
          </cell>
          <cell r="D49">
            <v>50</v>
          </cell>
        </row>
        <row r="50">
          <cell r="B50" t="str">
            <v>尚玉龙</v>
          </cell>
          <cell r="C50">
            <v>2006</v>
          </cell>
          <cell r="D50">
            <v>50</v>
          </cell>
        </row>
        <row r="51">
          <cell r="B51" t="str">
            <v>王伟</v>
          </cell>
          <cell r="C51">
            <v>1303</v>
          </cell>
          <cell r="D51">
            <v>50</v>
          </cell>
        </row>
        <row r="52">
          <cell r="B52" t="str">
            <v>王子龙</v>
          </cell>
          <cell r="C52">
            <v>1842</v>
          </cell>
          <cell r="D52">
            <v>50</v>
          </cell>
        </row>
        <row r="53">
          <cell r="B53" t="str">
            <v>康钧威</v>
          </cell>
          <cell r="C53">
            <v>1111</v>
          </cell>
          <cell r="D53">
            <v>50</v>
          </cell>
        </row>
        <row r="54">
          <cell r="B54" t="str">
            <v>李远明</v>
          </cell>
          <cell r="C54">
            <v>1386</v>
          </cell>
          <cell r="D54">
            <v>50</v>
          </cell>
        </row>
        <row r="55">
          <cell r="B55" t="str">
            <v>周子峰</v>
          </cell>
          <cell r="C55">
            <v>2054</v>
          </cell>
          <cell r="D55">
            <v>50</v>
          </cell>
        </row>
        <row r="56">
          <cell r="B56" t="str">
            <v>杨勇</v>
          </cell>
          <cell r="C56">
            <v>2062</v>
          </cell>
          <cell r="D56">
            <v>50</v>
          </cell>
        </row>
        <row r="57">
          <cell r="B57" t="str">
            <v>蒋维</v>
          </cell>
          <cell r="C57">
            <v>709</v>
          </cell>
          <cell r="D57">
            <v>50</v>
          </cell>
        </row>
        <row r="58">
          <cell r="B58" t="str">
            <v>张岩</v>
          </cell>
          <cell r="C58">
            <v>1826</v>
          </cell>
          <cell r="D58">
            <v>50</v>
          </cell>
        </row>
        <row r="59">
          <cell r="B59" t="str">
            <v>厉黔龙</v>
          </cell>
          <cell r="C59">
            <v>1020</v>
          </cell>
          <cell r="D59">
            <v>50</v>
          </cell>
        </row>
        <row r="60">
          <cell r="B60" t="str">
            <v>徐冬梅</v>
          </cell>
          <cell r="C60">
            <v>572</v>
          </cell>
          <cell r="D60">
            <v>50</v>
          </cell>
        </row>
        <row r="61">
          <cell r="B61" t="str">
            <v>刘竹青</v>
          </cell>
          <cell r="C61">
            <v>1698</v>
          </cell>
          <cell r="D61">
            <v>50</v>
          </cell>
        </row>
        <row r="62">
          <cell r="B62" t="str">
            <v>凌思安</v>
          </cell>
          <cell r="C62">
            <v>809</v>
          </cell>
          <cell r="D62">
            <v>50</v>
          </cell>
        </row>
        <row r="63">
          <cell r="B63" t="str">
            <v>吴发立</v>
          </cell>
          <cell r="C63">
            <v>1440</v>
          </cell>
          <cell r="D63">
            <v>50</v>
          </cell>
          <cell r="E63" t="str">
            <v>1、浙商银行终端DLP同步用户/用户组修复测试-无异常</v>
          </cell>
        </row>
        <row r="64">
          <cell r="B64" t="str">
            <v>王光磊</v>
          </cell>
          <cell r="C64">
            <v>2039</v>
          </cell>
          <cell r="D64">
            <v>50</v>
          </cell>
        </row>
        <row r="65">
          <cell r="B65" t="str">
            <v>陈志鹏</v>
          </cell>
          <cell r="C65">
            <v>2212</v>
          </cell>
          <cell r="D65">
            <v>50</v>
          </cell>
          <cell r="E65" t="str">
            <v>1、浙商银行终端DLP同步用户/用户组修复测试-无异常</v>
          </cell>
        </row>
        <row r="66">
          <cell r="B66" t="str">
            <v>王创超</v>
          </cell>
          <cell r="C66">
            <v>1696</v>
          </cell>
          <cell r="D66">
            <v>50</v>
          </cell>
        </row>
        <row r="67">
          <cell r="B67" t="str">
            <v>侯兴刚</v>
          </cell>
          <cell r="C67">
            <v>2127</v>
          </cell>
          <cell r="D67">
            <v>50</v>
          </cell>
        </row>
        <row r="68">
          <cell r="B68" t="str">
            <v>孙爽</v>
          </cell>
          <cell r="C68">
            <v>10218</v>
          </cell>
          <cell r="D68">
            <v>50</v>
          </cell>
        </row>
        <row r="69">
          <cell r="B69" t="str">
            <v>万鑫波</v>
          </cell>
          <cell r="C69">
            <v>2218</v>
          </cell>
          <cell r="D69">
            <v>50</v>
          </cell>
        </row>
        <row r="70">
          <cell r="B70" t="str">
            <v>孙超</v>
          </cell>
          <cell r="C70">
            <v>1689</v>
          </cell>
          <cell r="D70">
            <v>50</v>
          </cell>
        </row>
        <row r="71">
          <cell r="B71" t="str">
            <v>杨瑞馨</v>
          </cell>
          <cell r="C71">
            <v>1961</v>
          </cell>
          <cell r="D71">
            <v>50</v>
          </cell>
        </row>
        <row r="72">
          <cell r="B72" t="str">
            <v>刘彦龙</v>
          </cell>
          <cell r="C72">
            <v>1122</v>
          </cell>
          <cell r="D72">
            <v>50</v>
          </cell>
        </row>
        <row r="73">
          <cell r="B73" t="str">
            <v>龚升俊</v>
          </cell>
          <cell r="C73">
            <v>555</v>
          </cell>
          <cell r="D73">
            <v>50</v>
          </cell>
        </row>
        <row r="74">
          <cell r="B74" t="str">
            <v>杨毅</v>
          </cell>
          <cell r="C74">
            <v>1376</v>
          </cell>
          <cell r="D74">
            <v>50</v>
          </cell>
        </row>
        <row r="75">
          <cell r="B75" t="str">
            <v>余经猷</v>
          </cell>
          <cell r="C75">
            <v>1588</v>
          </cell>
          <cell r="D75">
            <v>50</v>
          </cell>
        </row>
        <row r="76">
          <cell r="B76" t="str">
            <v>邓钲澎</v>
          </cell>
          <cell r="C76">
            <v>1688</v>
          </cell>
          <cell r="D76">
            <v>50</v>
          </cell>
        </row>
        <row r="77">
          <cell r="B77" t="str">
            <v>范飞飞</v>
          </cell>
          <cell r="C77">
            <v>1503</v>
          </cell>
          <cell r="D77" t="str">
            <v>C-</v>
          </cell>
          <cell r="E77" t="str">
            <v>1、终端V541-F02版本中间增量提测升级限速功能---延期提测2天
2、终端V541-F02版本中间增量提测升级限速功能---延期提测后，不满足测试条件，提测退回</v>
          </cell>
        </row>
        <row r="78">
          <cell r="B78" t="str">
            <v>黄立</v>
          </cell>
          <cell r="C78">
            <v>10185</v>
          </cell>
          <cell r="D78">
            <v>50</v>
          </cell>
        </row>
        <row r="79">
          <cell r="B79" t="str">
            <v>李谦</v>
          </cell>
          <cell r="C79">
            <v>2110</v>
          </cell>
          <cell r="D79">
            <v>50</v>
          </cell>
        </row>
        <row r="80">
          <cell r="B80" t="str">
            <v>靖哲</v>
          </cell>
          <cell r="C80">
            <v>1438</v>
          </cell>
          <cell r="D80">
            <v>50</v>
          </cell>
          <cell r="E80" t="str">
            <v>1、邮储银行终端审批附件上传失败导致其余下上传请求阻塞修复测试-无异常
2、中信文档加密_x86环境服务端系列问题修复验证第一轮-无异常
3、中信文档加密_x86环境服务端系列问题修复验证第二轮-计划提测延期</v>
          </cell>
        </row>
        <row r="81">
          <cell r="B81" t="str">
            <v>罗西兴</v>
          </cell>
          <cell r="C81">
            <v>1323</v>
          </cell>
          <cell r="D81">
            <v>50</v>
          </cell>
        </row>
        <row r="82">
          <cell r="B82" t="str">
            <v>夏冰冰</v>
          </cell>
          <cell r="C82">
            <v>1896</v>
          </cell>
          <cell r="D82">
            <v>50</v>
          </cell>
        </row>
        <row r="83">
          <cell r="B83" t="str">
            <v>常锦锋</v>
          </cell>
          <cell r="C83">
            <v>1908</v>
          </cell>
          <cell r="D83">
            <v>50</v>
          </cell>
        </row>
        <row r="84">
          <cell r="B84" t="str">
            <v>路晓梦</v>
          </cell>
          <cell r="C84">
            <v>1865</v>
          </cell>
          <cell r="D84">
            <v>50</v>
          </cell>
        </row>
        <row r="85">
          <cell r="B85" t="str">
            <v>王耀波</v>
          </cell>
          <cell r="C85">
            <v>1973</v>
          </cell>
          <cell r="D85">
            <v>50</v>
          </cell>
        </row>
        <row r="86">
          <cell r="B86" t="str">
            <v>刘珣</v>
          </cell>
          <cell r="C86">
            <v>2200</v>
          </cell>
          <cell r="D86">
            <v>50</v>
          </cell>
        </row>
        <row r="87">
          <cell r="B87" t="str">
            <v>刘慧东</v>
          </cell>
          <cell r="C87">
            <v>1326</v>
          </cell>
          <cell r="D87">
            <v>50</v>
          </cell>
        </row>
        <row r="88">
          <cell r="B88" t="str">
            <v>王永山</v>
          </cell>
          <cell r="C88">
            <v>10209</v>
          </cell>
          <cell r="D88">
            <v>50</v>
          </cell>
        </row>
        <row r="89">
          <cell r="B89" t="str">
            <v>卫鹏</v>
          </cell>
          <cell r="C89">
            <v>1941</v>
          </cell>
          <cell r="D89">
            <v>45</v>
          </cell>
          <cell r="E89" t="str">
            <v>1、上海农商行统一平台用户同步插件，提测路径中提供的升级包错误，重新打包正常</v>
          </cell>
        </row>
        <row r="90">
          <cell r="B90" t="str">
            <v>闫飞飞</v>
          </cell>
          <cell r="C90">
            <v>1837</v>
          </cell>
          <cell r="D90">
            <v>50</v>
          </cell>
        </row>
        <row r="91">
          <cell r="B91" t="str">
            <v>孙浩</v>
          </cell>
          <cell r="C91">
            <v>1998</v>
          </cell>
          <cell r="D91">
            <v>50</v>
          </cell>
        </row>
        <row r="92">
          <cell r="B92" t="str">
            <v>李欣宇</v>
          </cell>
          <cell r="C92">
            <v>2003</v>
          </cell>
          <cell r="D92">
            <v>50</v>
          </cell>
          <cell r="E92" t="str">
            <v>1、统一平台541F04版本功能测试--无异常
2、统一平台新增需求测试--无异常</v>
          </cell>
        </row>
        <row r="93">
          <cell r="B93" t="str">
            <v>杜志恒</v>
          </cell>
          <cell r="C93">
            <v>2167</v>
          </cell>
          <cell r="D93">
            <v>50</v>
          </cell>
          <cell r="E93" t="str">
            <v>2、统一平台541F04版本功能测试--无异常
2、统一平台新增需求测试--无异常</v>
          </cell>
        </row>
        <row r="94">
          <cell r="B94" t="str">
            <v>杨帅</v>
          </cell>
          <cell r="C94">
            <v>1963</v>
          </cell>
          <cell r="D94">
            <v>50</v>
          </cell>
        </row>
        <row r="95">
          <cell r="B95" t="str">
            <v>李刚</v>
          </cell>
          <cell r="C95">
            <v>1567</v>
          </cell>
          <cell r="D95">
            <v>50</v>
          </cell>
        </row>
        <row r="96">
          <cell r="B96" t="str">
            <v>李凡</v>
          </cell>
          <cell r="C96">
            <v>1775</v>
          </cell>
          <cell r="D96">
            <v>50</v>
          </cell>
        </row>
        <row r="97">
          <cell r="B97" t="str">
            <v>权晓茹</v>
          </cell>
          <cell r="C97">
            <v>1459</v>
          </cell>
          <cell r="D97">
            <v>50</v>
          </cell>
        </row>
        <row r="98">
          <cell r="B98" t="str">
            <v>王淑霞</v>
          </cell>
          <cell r="C98">
            <v>1229</v>
          </cell>
          <cell r="D98">
            <v>50</v>
          </cell>
          <cell r="E98" t="str">
            <v>1、统一平台541F04版本功能测试--无异常
2、数据脱敏系统 v2.6.0第一轮功能测试--无异常
3、ndlp542-第一轮、第二轮功能测试--无异常
3、安全集中监控与审计系统 V5.4.0F01第一轮测试--无异常</v>
          </cell>
        </row>
        <row r="99">
          <cell r="B99" t="str">
            <v>李倩</v>
          </cell>
          <cell r="C99">
            <v>1869</v>
          </cell>
          <cell r="D99">
            <v>50</v>
          </cell>
          <cell r="E99" t="str">
            <v>1、管控541--无异常
2、管控541-F01--无异常
3、统一平台新增需求测试--无异常</v>
          </cell>
        </row>
        <row r="100">
          <cell r="B100" t="str">
            <v>薛苗苗</v>
          </cell>
          <cell r="C100">
            <v>1295</v>
          </cell>
          <cell r="D100">
            <v>50</v>
          </cell>
          <cell r="E100" t="str">
            <v>产假</v>
          </cell>
        </row>
        <row r="101">
          <cell r="B101" t="str">
            <v>李松</v>
          </cell>
          <cell r="C101">
            <v>1156</v>
          </cell>
          <cell r="D101">
            <v>50</v>
          </cell>
          <cell r="E101" t="str">
            <v>1、LC项目文档输出-无异常
2、统一平台/管控/数审/脱敏产品跟踪-无异常</v>
          </cell>
        </row>
        <row r="102">
          <cell r="B102" t="str">
            <v>刘馨</v>
          </cell>
          <cell r="C102">
            <v>2165</v>
          </cell>
          <cell r="D102">
            <v>50</v>
          </cell>
          <cell r="E102" t="str">
            <v>1、终端V541F01版本用例大纲编写--无异常
2、终端V541F01-上海银行测试--无异常
3、终端V541F01-其他功能测试--无异常
4、数审350-1测试--无异常
5、上海农商行插件升级测试-无异常</v>
          </cell>
        </row>
        <row r="103">
          <cell r="B103" t="str">
            <v>陈昆钰</v>
          </cell>
          <cell r="C103">
            <v>2219</v>
          </cell>
          <cell r="D103">
            <v>50</v>
          </cell>
          <cell r="E103" t="str">
            <v>1.管控541第三轮测试--无异常
2.数审350-1测试--无异常
3.治理542测试--无异常
4.国防科大项目现场支持--无异常</v>
          </cell>
        </row>
        <row r="104">
          <cell r="B104" t="str">
            <v>王柳杰</v>
          </cell>
          <cell r="C104">
            <v>1236</v>
          </cell>
          <cell r="D104">
            <v>50</v>
          </cell>
          <cell r="E104" t="str">
            <v>1、终端V541-F02版本计划、用例、测试--无异常
2、终端、合规产品质量分析报告--无异常
3、合规V510预发布跟踪、问题验证--无异常</v>
          </cell>
        </row>
        <row r="105">
          <cell r="B105" t="str">
            <v>严飞</v>
          </cell>
          <cell r="C105">
            <v>1850</v>
          </cell>
          <cell r="D105">
            <v>50</v>
          </cell>
          <cell r="E105" t="str">
            <v>1、完成合规V510版本测试，6号离职--无异常</v>
          </cell>
        </row>
        <row r="106">
          <cell r="B106" t="str">
            <v>山梦娜</v>
          </cell>
          <cell r="C106">
            <v>1433</v>
          </cell>
          <cell r="D106">
            <v>50</v>
          </cell>
          <cell r="E106" t="str">
            <v>产假</v>
          </cell>
        </row>
        <row r="107">
          <cell r="B107" t="str">
            <v>詹诗博</v>
          </cell>
          <cell r="C107">
            <v>2005</v>
          </cell>
          <cell r="D107">
            <v>50</v>
          </cell>
          <cell r="E107" t="str">
            <v>1、完成合规V510版本测试，5号离职--无异常</v>
          </cell>
        </row>
        <row r="108">
          <cell r="B108" t="str">
            <v>刘景润</v>
          </cell>
          <cell r="C108">
            <v>10229</v>
          </cell>
          <cell r="D108">
            <v>50</v>
          </cell>
          <cell r="E108" t="str">
            <v>1、太平资产、传化、上海农商项目升级验证--无异常
2、终端V541-F02版本用例输出、功能测试--无异常</v>
          </cell>
        </row>
        <row r="109">
          <cell r="B109" t="str">
            <v>李雅琦</v>
          </cell>
          <cell r="C109">
            <v>10230</v>
          </cell>
          <cell r="D109">
            <v>50</v>
          </cell>
        </row>
        <row r="110">
          <cell r="B110" t="str">
            <v>张雪</v>
          </cell>
          <cell r="C110">
            <v>1231</v>
          </cell>
          <cell r="D110">
            <v>50</v>
          </cell>
          <cell r="E110" t="str">
            <v>1、跨网第四轮测试--无异常
2、终端V541F01版本用例大纲编写--无异常
3、终端V541F01-上海银行测试--无异常
4、终端V541F01-其他功能测试--无异常</v>
          </cell>
        </row>
        <row r="111">
          <cell r="B111" t="str">
            <v>段晶晶</v>
          </cell>
          <cell r="C111">
            <v>1990</v>
          </cell>
          <cell r="D111">
            <v>50</v>
          </cell>
          <cell r="E111" t="str">
            <v>1、数审 V3.5.0第一轮--无异常
2、NDLP V5.4.2第一轮、第二轮-无异常
3、NDLP V5.4.1-B02第一轮-无异常</v>
          </cell>
        </row>
        <row r="112">
          <cell r="B112" t="str">
            <v>王卓祺</v>
          </cell>
          <cell r="C112">
            <v>2015</v>
          </cell>
          <cell r="D112">
            <v>48</v>
          </cell>
          <cell r="E112" t="str">
            <v>1.跨网V5.2.1第四轮测试-无异常
2.长安银行流量dlp测试-无异常
3.交银租赁集中管控优化功能测试-无异常
4.ndlp541-B01补丁包问题修复验证-无异常
5.交银租赁NDLP漏洞修复测试-无异常
6.ndlp542第一轮测试-遗漏bug23700
7.casbV3.3测试用例大纲编写-无异常
8.ndlp542第二轮测试-无异常</v>
          </cell>
        </row>
        <row r="113">
          <cell r="B113" t="str">
            <v>桑文静</v>
          </cell>
          <cell r="C113">
            <v>2173</v>
          </cell>
          <cell r="D113">
            <v>50</v>
          </cell>
          <cell r="E113" t="str">
            <v>1、ndlp541B01测试--无异常
2、ndlp541B02测试--无异常
3、脱敏260第一轮功能测试--无异常
4、ndlp542第一轮、第二轮功能测试--无异常
5、邮储银行ndlp项目测试--无异常
6、浙商银行ndlp项目测试--无异常</v>
          </cell>
        </row>
        <row r="114">
          <cell r="B114" t="str">
            <v>张旺宁</v>
          </cell>
          <cell r="C114">
            <v>1235</v>
          </cell>
          <cell r="D114">
            <v>50</v>
          </cell>
          <cell r="E114" t="str">
            <v>1、温州银行邮件dlp系统扩容方案测试-无异常
2、浙商银行管控授权系统问题修复测试-无异常
3、浙商银行终端DLP同步用户/用户组修复测试-无异常
4、浦发银行管控负载均衡健康检查改造测试-无异常
5、中信文档加密_x86环境服务端系列问题修复验证第一轮-无异常
6、中信文档加密_x86环境服务端系列问题修复验证第二轮-无异常 
7、邮储银行存储扫描项目-redis大key算法拆分与优化-漏洞扫描-无异常
8、邮储银行终端审批附件上传失败导致其余下上传请求阻塞修复测试-无异常</v>
          </cell>
        </row>
        <row r="115">
          <cell r="B115" t="str">
            <v>雷红涛</v>
          </cell>
          <cell r="C115">
            <v>1863</v>
          </cell>
          <cell r="D115">
            <v>48</v>
          </cell>
          <cell r="E115" t="str">
            <v>1、跨网V521第四轮测试--无异常
2、跨网跨域用例大纲编写--无异常
3、无锡农商终端DLP区分去水印打印和明文外发审批模板--无异常
4、跨网文件管理与交换系统V5.2.1-F01版本第一轮、第二轮--无异常
5、江苏泰兴农村商业银行跨网文件交换与安全管理项目--无异常
6、数据安全管理系统V5.4.1-F02第一轮功能测试-无异常
7、跨网V521预发布测试遗漏1个bug（#23381）</v>
          </cell>
        </row>
        <row r="116">
          <cell r="B116" t="str">
            <v>邓钲澎</v>
          </cell>
          <cell r="C116">
            <v>1688</v>
          </cell>
          <cell r="D116">
            <v>50</v>
          </cell>
        </row>
        <row r="117">
          <cell r="B117" t="str">
            <v>高佳伟</v>
          </cell>
          <cell r="C117">
            <v>1285</v>
          </cell>
          <cell r="D117">
            <v>50</v>
          </cell>
        </row>
        <row r="118">
          <cell r="B118" t="str">
            <v>罗西兴</v>
          </cell>
          <cell r="C118">
            <v>1323</v>
          </cell>
          <cell r="D118">
            <v>50</v>
          </cell>
        </row>
        <row r="119">
          <cell r="B119" t="str">
            <v>李隆基</v>
          </cell>
          <cell r="C119">
            <v>1388</v>
          </cell>
          <cell r="D119">
            <v>50</v>
          </cell>
        </row>
        <row r="120">
          <cell r="B120" t="str">
            <v>韩雨欣</v>
          </cell>
          <cell r="C120">
            <v>2170</v>
          </cell>
          <cell r="D120">
            <v>50</v>
          </cell>
        </row>
        <row r="121">
          <cell r="B121" t="str">
            <v>刘慧东</v>
          </cell>
          <cell r="C121">
            <v>1326</v>
          </cell>
          <cell r="D121">
            <v>50</v>
          </cell>
        </row>
        <row r="122">
          <cell r="B122" t="str">
            <v>史胜利</v>
          </cell>
          <cell r="C122">
            <v>1962</v>
          </cell>
          <cell r="D122">
            <v>50</v>
          </cell>
        </row>
        <row r="123">
          <cell r="B123" t="str">
            <v>夏冰冰</v>
          </cell>
          <cell r="C123">
            <v>1896</v>
          </cell>
          <cell r="D123">
            <v>50</v>
          </cell>
        </row>
        <row r="124">
          <cell r="B124" t="str">
            <v>常锦锋</v>
          </cell>
          <cell r="C124">
            <v>1908</v>
          </cell>
          <cell r="D124">
            <v>50</v>
          </cell>
        </row>
        <row r="125">
          <cell r="B125" t="str">
            <v>路晓梦</v>
          </cell>
          <cell r="C125">
            <v>1865</v>
          </cell>
          <cell r="D125">
            <v>50</v>
          </cell>
        </row>
        <row r="126">
          <cell r="B126" t="str">
            <v>王耀波</v>
          </cell>
          <cell r="C126">
            <v>1973</v>
          </cell>
          <cell r="D126">
            <v>50</v>
          </cell>
        </row>
        <row r="127">
          <cell r="B127" t="str">
            <v>刘珣</v>
          </cell>
          <cell r="C127">
            <v>2200</v>
          </cell>
          <cell r="D127">
            <v>50</v>
          </cell>
        </row>
        <row r="128">
          <cell r="B128" t="str">
            <v>赵浪然</v>
          </cell>
          <cell r="C128">
            <v>2270</v>
          </cell>
          <cell r="D128">
            <v>50</v>
          </cell>
        </row>
        <row r="129">
          <cell r="B129" t="str">
            <v>王永山</v>
          </cell>
          <cell r="C129">
            <v>10209</v>
          </cell>
          <cell r="D129">
            <v>50</v>
          </cell>
        </row>
        <row r="130">
          <cell r="B130" t="str">
            <v>卫鹏</v>
          </cell>
          <cell r="C130">
            <v>1941</v>
          </cell>
          <cell r="D130">
            <v>50</v>
          </cell>
        </row>
        <row r="131">
          <cell r="B131" t="str">
            <v>闫飞飞</v>
          </cell>
          <cell r="C131">
            <v>1837</v>
          </cell>
          <cell r="D131">
            <v>50</v>
          </cell>
        </row>
        <row r="132">
          <cell r="B132" t="str">
            <v>靖哲</v>
          </cell>
          <cell r="C132">
            <v>1438</v>
          </cell>
          <cell r="D132">
            <v>50</v>
          </cell>
        </row>
        <row r="133">
          <cell r="B133" t="str">
            <v>孙浩</v>
          </cell>
          <cell r="C133">
            <v>1998</v>
          </cell>
          <cell r="D133">
            <v>50</v>
          </cell>
        </row>
        <row r="134">
          <cell r="B134" t="str">
            <v>李欣宇</v>
          </cell>
          <cell r="C134">
            <v>2003</v>
          </cell>
          <cell r="D134">
            <v>48</v>
          </cell>
          <cell r="E134" t="str">
            <v>1、终端V541-F01第一轮验证不通过1个（#22442）</v>
          </cell>
        </row>
        <row r="135">
          <cell r="B135" t="str">
            <v>范飞飞</v>
          </cell>
          <cell r="C135">
            <v>1503</v>
          </cell>
          <cell r="D135">
            <v>50</v>
          </cell>
        </row>
        <row r="136">
          <cell r="B136" t="str">
            <v>杜志恒</v>
          </cell>
          <cell r="C136">
            <v>2167</v>
          </cell>
          <cell r="D136">
            <v>50</v>
          </cell>
        </row>
        <row r="137">
          <cell r="B137" t="str">
            <v>李谦</v>
          </cell>
          <cell r="C137">
            <v>2110</v>
          </cell>
          <cell r="D137">
            <v>50</v>
          </cell>
        </row>
        <row r="138">
          <cell r="B138" t="str">
            <v>杨帅</v>
          </cell>
          <cell r="C138">
            <v>1963</v>
          </cell>
          <cell r="D138">
            <v>50</v>
          </cell>
        </row>
        <row r="139">
          <cell r="B139" t="str">
            <v>李刚</v>
          </cell>
          <cell r="C139">
            <v>1567</v>
          </cell>
          <cell r="D139">
            <v>50</v>
          </cell>
        </row>
        <row r="140">
          <cell r="B140" t="str">
            <v>李凡</v>
          </cell>
          <cell r="C140">
            <v>1775</v>
          </cell>
          <cell r="D140">
            <v>50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P99"/>
  <sheetViews>
    <sheetView tabSelected="1" workbookViewId="0">
      <pane ySplit="2" topLeftCell="A51" activePane="bottomLeft" state="frozen"/>
      <selection activeCell="A1" sqref="A1"/>
      <selection pane="bottomLeft" activeCell="P57" sqref="P57"/>
    </sheetView>
  </sheetViews>
  <sheetFormatPr baseColWidth="8" defaultColWidth="14.5480769230769" defaultRowHeight="16.8"/>
  <cols>
    <col width="14.3942307692308" customWidth="1" style="4" min="1" max="1"/>
    <col width="8.20192307692308" customWidth="1" style="4" min="2" max="2"/>
    <col width="9.93269230769231" customWidth="1" style="4" min="3" max="3"/>
    <col width="9.64423076923077" customWidth="1" style="5" min="4" max="4"/>
    <col width="9.79807692307692" customWidth="1" style="5" min="5" max="5"/>
    <col width="9.93269230769231" customWidth="1" style="5" min="6" max="6"/>
    <col width="12.0961538461538" customWidth="1" style="5" min="7" max="9"/>
    <col width="9.79807692307692" customWidth="1" style="5" min="10" max="10"/>
    <col width="13.9711538461538" customWidth="1" style="5" min="11" max="11"/>
    <col width="12.0961538461538" customWidth="1" style="5" min="12" max="12"/>
    <col width="10.375" customWidth="1" style="5" min="13" max="13"/>
    <col width="9.79807692307692" customWidth="1" style="5" min="14" max="14"/>
    <col width="10.375" customWidth="1" style="5" min="15" max="15"/>
    <col width="94.75" customWidth="1" style="4" min="16" max="16"/>
    <col width="11.2307692307692" customWidth="1" style="4" min="17" max="24"/>
    <col width="14.5480769230769" customWidth="1" style="4" min="25" max="16378"/>
    <col width="14.5480769230769" customWidth="1" style="4" min="16379" max="16384"/>
  </cols>
  <sheetData>
    <row r="1">
      <c r="A1" s="6" t="inlineStr">
        <is>
          <t>一级部门</t>
        </is>
      </c>
      <c r="B1" s="6" t="inlineStr">
        <is>
          <t>负责人</t>
        </is>
      </c>
      <c r="C1" s="6" t="inlineStr">
        <is>
          <t>姓名</t>
        </is>
      </c>
      <c r="D1" s="6" t="inlineStr">
        <is>
          <t>工号</t>
        </is>
      </c>
      <c r="E1" s="6" t="inlineStr">
        <is>
          <t>技术级别</t>
        </is>
      </c>
      <c r="F1" s="136" t="inlineStr">
        <is>
          <t>质量分
（50）</t>
        </is>
      </c>
      <c r="G1" s="137" t="inlineStr">
        <is>
          <t>工作任务（40）</t>
        </is>
      </c>
      <c r="H1" s="138" t="n"/>
      <c r="I1" s="139" t="n"/>
      <c r="J1" s="51" t="inlineStr">
        <is>
          <t>工作评价（10）</t>
        </is>
      </c>
      <c r="K1" s="139" t="n"/>
      <c r="L1" s="140" t="inlineStr">
        <is>
          <t>加分项（10）</t>
        </is>
      </c>
      <c r="M1" s="139" t="n"/>
      <c r="N1" s="66" t="inlineStr">
        <is>
          <t>绩效总分</t>
        </is>
      </c>
      <c r="O1" s="66" t="inlineStr">
        <is>
          <t>绩效评定</t>
        </is>
      </c>
      <c r="P1" s="67" t="inlineStr">
        <is>
          <t>绩效评价</t>
        </is>
      </c>
    </row>
    <row r="2" ht="17" customHeight="1" s="122">
      <c r="A2" s="141" t="n"/>
      <c r="B2" s="141" t="n"/>
      <c r="C2" s="141" t="n"/>
      <c r="D2" s="141" t="n"/>
      <c r="E2" s="141" t="n"/>
      <c r="F2" s="141" t="n"/>
      <c r="G2" s="33" t="inlineStr">
        <is>
          <t>考核积分</t>
        </is>
      </c>
      <c r="H2" s="34" t="inlineStr">
        <is>
          <t>获得积分</t>
        </is>
      </c>
      <c r="I2" s="54" t="inlineStr">
        <is>
          <t>评价分数</t>
        </is>
      </c>
      <c r="J2" s="55" t="inlineStr">
        <is>
          <t>外部评价</t>
        </is>
      </c>
      <c r="K2" s="56" t="inlineStr">
        <is>
          <t>延长工时情况</t>
        </is>
      </c>
      <c r="L2" s="57" t="inlineStr">
        <is>
          <t>代码评审</t>
        </is>
      </c>
      <c r="M2" s="57" t="inlineStr">
        <is>
          <t>技术贡献</t>
        </is>
      </c>
      <c r="N2" s="142" t="n"/>
      <c r="O2" s="142" t="n"/>
      <c r="P2" s="141" t="n"/>
    </row>
    <row r="3" ht="17" customHeight="1" s="122">
      <c r="A3" s="28" t="inlineStr">
        <is>
          <t>质量管理部</t>
        </is>
      </c>
      <c r="B3" s="9" t="inlineStr">
        <is>
          <t>闫箐</t>
        </is>
      </c>
      <c r="C3" s="10" t="inlineStr">
        <is>
          <t>权晓茹</t>
        </is>
      </c>
      <c r="D3" s="10" t="n">
        <v>1459</v>
      </c>
      <c r="E3" s="10" t="inlineStr">
        <is>
          <t>T6</t>
        </is>
      </c>
      <c r="F3" s="59">
        <f>VLOOKUP(C3,[2]质量分!B:E,3,FALSE)</f>
        <v/>
      </c>
      <c r="G3" s="59">
        <f>VLOOKUP(C3,[2]系统导出数据!B:M,4,FALSE)</f>
        <v/>
      </c>
      <c r="H3" s="59">
        <f>VLOOKUP(C3,[2]系统导出数据!B:M,5,FALSE)</f>
        <v/>
      </c>
      <c r="I3" s="59">
        <f>VLOOKUP(C3,[2]系统导出数据!B:M,6,FALSE)</f>
        <v/>
      </c>
      <c r="J3" s="59" t="n">
        <v>5</v>
      </c>
      <c r="K3" s="59">
        <f>VLOOKUP(C3,[2]系统导出数据!B:O,14,FALSE)</f>
        <v/>
      </c>
      <c r="L3" s="59" t="n">
        <v>0</v>
      </c>
      <c r="M3" s="59" t="n">
        <v>0</v>
      </c>
      <c r="N3" s="59" t="n">
        <v>55</v>
      </c>
      <c r="O3" s="59" t="inlineStr">
        <is>
          <t>C</t>
        </is>
      </c>
      <c r="P3" s="70" t="inlineStr">
        <is>
          <t>休产假</t>
        </is>
      </c>
    </row>
    <row r="4" ht="51" customFormat="1" customHeight="1" s="1">
      <c r="A4" s="11" t="inlineStr">
        <is>
          <t>质量管理部</t>
        </is>
      </c>
      <c r="B4" s="143" t="n"/>
      <c r="C4" s="10" t="inlineStr">
        <is>
          <t>王淑霞</t>
        </is>
      </c>
      <c r="D4" s="10" t="n">
        <v>1229</v>
      </c>
      <c r="E4" s="10" t="inlineStr">
        <is>
          <t>T5</t>
        </is>
      </c>
      <c r="F4" s="36">
        <f>VLOOKUP(C4,[2]质量分!B:E,3,FALSE)</f>
        <v/>
      </c>
      <c r="G4" s="37">
        <f>VLOOKUP(C4,[2]系统导出数据!B:M,4,FALSE)</f>
        <v/>
      </c>
      <c r="H4" s="37">
        <f>VLOOKUP(C4,[2]系统导出数据!B:M,5,FALSE)</f>
        <v/>
      </c>
      <c r="I4" s="37">
        <f>VLOOKUP(C4,[2]系统导出数据!B:M,6,FALSE)</f>
        <v/>
      </c>
      <c r="J4" s="59" t="n">
        <v>5</v>
      </c>
      <c r="K4" s="36">
        <f>VLOOKUP(C4,[2]系统导出数据!B:O,14,FALSE)</f>
        <v/>
      </c>
      <c r="L4" s="59" t="n">
        <v>0</v>
      </c>
      <c r="M4" s="59" t="n">
        <v>0</v>
      </c>
      <c r="N4" s="37">
        <f>SUM(I4:M4)+F4</f>
        <v/>
      </c>
      <c r="O4" s="71" t="inlineStr">
        <is>
          <t>C</t>
        </is>
      </c>
      <c r="P4" s="72" t="inlineStr">
        <is>
          <t>支持ndlp542版本测试工作，同时完成统一平台541版本相关功能测试，测试质量良好，并能及时反馈测试风险；目前正在进行管控541F01版本测试，测试全面，并能及时推进研发解决问题，测试质量良好。</t>
        </is>
      </c>
    </row>
    <row r="5" ht="17" customFormat="1" customHeight="1" s="1">
      <c r="A5" s="11" t="inlineStr">
        <is>
          <t>质量管理部</t>
        </is>
      </c>
      <c r="B5" s="143" t="n"/>
      <c r="C5" s="10" t="inlineStr">
        <is>
          <t>薛苗苗</t>
        </is>
      </c>
      <c r="D5" s="10" t="n">
        <v>1295</v>
      </c>
      <c r="E5" s="10" t="inlineStr">
        <is>
          <t>T6</t>
        </is>
      </c>
      <c r="F5" s="36">
        <f>VLOOKUP(C5,[2]质量分!B:E,3,FALSE)</f>
        <v/>
      </c>
      <c r="G5" s="37">
        <f>VLOOKUP(C5,[2]系统导出数据!B:M,4,FALSE)</f>
        <v/>
      </c>
      <c r="H5" s="37">
        <f>VLOOKUP(C5,[2]系统导出数据!B:M,5,FALSE)</f>
        <v/>
      </c>
      <c r="I5" s="37">
        <f>VLOOKUP(C5,[2]系统导出数据!B:M,6,FALSE)</f>
        <v/>
      </c>
      <c r="J5" s="59" t="n">
        <v>5</v>
      </c>
      <c r="K5" s="36">
        <f>VLOOKUP(C5,[2]系统导出数据!B:O,14,FALSE)</f>
        <v/>
      </c>
      <c r="L5" s="59" t="n">
        <v>0</v>
      </c>
      <c r="M5" s="59" t="n">
        <v>0</v>
      </c>
      <c r="N5" s="37">
        <f>SUM(I5:M5)+F5</f>
        <v/>
      </c>
      <c r="O5" s="71" t="inlineStr">
        <is>
          <t>C</t>
        </is>
      </c>
      <c r="P5" s="73" t="inlineStr">
        <is>
          <t>休产假</t>
        </is>
      </c>
    </row>
    <row r="6" ht="34" customFormat="1" customHeight="1" s="1">
      <c r="A6" s="11" t="inlineStr">
        <is>
          <t>质量管理部</t>
        </is>
      </c>
      <c r="B6" s="143" t="n"/>
      <c r="C6" s="10" t="inlineStr">
        <is>
          <t>李松</t>
        </is>
      </c>
      <c r="D6" s="10" t="n">
        <v>1156</v>
      </c>
      <c r="E6" s="10" t="inlineStr">
        <is>
          <t>T6</t>
        </is>
      </c>
      <c r="F6" s="36">
        <f>VLOOKUP(C6,[2]质量分!B:E,3,FALSE)</f>
        <v/>
      </c>
      <c r="G6" s="37">
        <f>VLOOKUP(C6,[2]系统导出数据!B:M,4,FALSE)</f>
        <v/>
      </c>
      <c r="H6" s="37">
        <f>VLOOKUP(C6,[2]系统导出数据!B:M,5,FALSE)</f>
        <v/>
      </c>
      <c r="I6" s="37">
        <f>VLOOKUP(C6,[2]系统导出数据!B:M,6,FALSE)</f>
        <v/>
      </c>
      <c r="J6" s="59" t="n">
        <v>5</v>
      </c>
      <c r="K6" s="36">
        <f>VLOOKUP(C6,[2]系统导出数据!B:O,14,FALSE)</f>
        <v/>
      </c>
      <c r="L6" s="59" t="n">
        <v>0</v>
      </c>
      <c r="M6" s="59" t="n">
        <v>0</v>
      </c>
      <c r="N6" s="37">
        <f>SUM(I6:M6)+F6</f>
        <v/>
      </c>
      <c r="O6" s="71" t="inlineStr">
        <is>
          <t>C</t>
        </is>
      </c>
      <c r="P6" s="72" t="inlineStr">
        <is>
          <t>主要负责数审350、脱敏260、统一平台541、管控541F01版本的测试问题跟踪处理工作，根据交付时间要求及测试人员情况及时调整测试计划；支持项目问题处理及LC文档编写。</t>
        </is>
      </c>
    </row>
    <row r="7" ht="51" customFormat="1" customHeight="1" s="1">
      <c r="A7" s="11" t="inlineStr">
        <is>
          <t>质量管理部</t>
        </is>
      </c>
      <c r="B7" s="143" t="n"/>
      <c r="C7" s="10" t="inlineStr">
        <is>
          <t>李倩</t>
        </is>
      </c>
      <c r="D7" s="10" t="n">
        <v>1869</v>
      </c>
      <c r="E7" s="10" t="inlineStr">
        <is>
          <t>T5</t>
        </is>
      </c>
      <c r="F7" s="36">
        <f>VLOOKUP(C7,[2]质量分!B:E,3,FALSE)</f>
        <v/>
      </c>
      <c r="G7" s="37">
        <f>VLOOKUP(C7,[2]系统导出数据!B:M,4,FALSE)</f>
        <v/>
      </c>
      <c r="H7" s="37">
        <f>VLOOKUP(C7,[2]系统导出数据!B:M,5,FALSE)</f>
        <v/>
      </c>
      <c r="I7" s="37">
        <f>VLOOKUP(C7,[2]系统导出数据!B:M,6,FALSE)</f>
        <v/>
      </c>
      <c r="J7" s="59" t="n">
        <v>7</v>
      </c>
      <c r="K7" s="36">
        <f>VLOOKUP(C7,[2]系统导出数据!B:O,14,FALSE)</f>
        <v/>
      </c>
      <c r="L7" s="59" t="n">
        <v>0</v>
      </c>
      <c r="M7" s="59" t="n">
        <v>0</v>
      </c>
      <c r="N7" s="37">
        <f>SUM(I7:M7)+F7</f>
        <v/>
      </c>
      <c r="O7" s="74" t="inlineStr">
        <is>
          <t>C+</t>
        </is>
      </c>
      <c r="P7" s="72" t="inlineStr">
        <is>
          <t>完成管控541版本测试工作，预发布未上报问题，测试质量良好；完成管控541F01第一轮及统一平台541版本测试，能根据实际使用情况提出需求优化建议，测试质量良好；积极主动出差支持南网项目，加班完成现场测试任务并能及时配合研发问题排查和处理，表现较好。</t>
        </is>
      </c>
    </row>
    <row r="8" ht="34" customFormat="1" customHeight="1" s="1">
      <c r="A8" s="11" t="inlineStr">
        <is>
          <t>质量管理部</t>
        </is>
      </c>
      <c r="B8" s="143" t="n"/>
      <c r="C8" s="10" t="inlineStr">
        <is>
          <t>刘馨</t>
        </is>
      </c>
      <c r="D8" s="10" t="n">
        <v>2165</v>
      </c>
      <c r="E8" s="10" t="inlineStr">
        <is>
          <t>T2</t>
        </is>
      </c>
      <c r="F8" s="36">
        <f>VLOOKUP(C8,[2]质量分!B:E,3,FALSE)</f>
        <v/>
      </c>
      <c r="G8" s="37">
        <f>VLOOKUP(C8,[2]系统导出数据!B:M,4,FALSE)</f>
        <v/>
      </c>
      <c r="H8" s="37">
        <f>VLOOKUP(C8,[2]系统导出数据!B:M,5,FALSE)</f>
        <v/>
      </c>
      <c r="I8" s="37">
        <f>VLOOKUP(C8,[2]系统导出数据!B:M,6,FALSE)</f>
        <v/>
      </c>
      <c r="J8" s="59" t="n">
        <v>5</v>
      </c>
      <c r="K8" s="36">
        <f>VLOOKUP(C8,[2]系统导出数据!B:O,14,FALSE)</f>
        <v/>
      </c>
      <c r="L8" s="59" t="n">
        <v>0</v>
      </c>
      <c r="M8" s="59" t="n">
        <v>0</v>
      </c>
      <c r="N8" s="37">
        <f>SUM(I8:M8)+F8</f>
        <v/>
      </c>
      <c r="O8" s="71" t="inlineStr">
        <is>
          <t>C</t>
        </is>
      </c>
      <c r="P8" s="72" t="inlineStr">
        <is>
          <t>主要负责终端541F02版本功能测试，能按期完成测试任务，测试质量良好；测试结果反馈稍有延迟，经指出后已改正。</t>
        </is>
      </c>
    </row>
    <row r="9" ht="34" customFormat="1" customHeight="1" s="1">
      <c r="A9" s="11" t="inlineStr">
        <is>
          <t>质量管理部</t>
        </is>
      </c>
      <c r="B9" s="143" t="n"/>
      <c r="C9" s="10" t="inlineStr">
        <is>
          <t>陈昆钰</t>
        </is>
      </c>
      <c r="D9" s="10" t="n">
        <v>2219</v>
      </c>
      <c r="E9" s="10" t="inlineStr">
        <is>
          <t>T2</t>
        </is>
      </c>
      <c r="F9" s="36">
        <f>VLOOKUP(C9,[2]质量分!B:E,3,FALSE)</f>
        <v/>
      </c>
      <c r="G9" s="37">
        <f>VLOOKUP(C9,[2]系统导出数据!B:M,4,FALSE)</f>
        <v/>
      </c>
      <c r="H9" s="37">
        <f>VLOOKUP(C9,[2]系统导出数据!B:M,5,FALSE)</f>
        <v/>
      </c>
      <c r="I9" s="37">
        <f>VLOOKUP(C9,[2]系统导出数据!B:M,6,FALSE)</f>
        <v/>
      </c>
      <c r="J9" s="59" t="n">
        <v>7</v>
      </c>
      <c r="K9" s="36">
        <f>VLOOKUP(C9,[2]系统导出数据!B:O,14,FALSE)</f>
        <v/>
      </c>
      <c r="L9" s="59" t="n">
        <v>0</v>
      </c>
      <c r="M9" s="59" t="n">
        <v>0</v>
      </c>
      <c r="N9" s="37">
        <f>SUM(I9:M9)+F9</f>
        <v/>
      </c>
      <c r="O9" s="74" t="inlineStr">
        <is>
          <t>C+</t>
        </is>
      </c>
      <c r="P9" s="72" t="inlineStr">
        <is>
          <t>主要负责数审350版本第一轮功能测试，上手学习较快，测试质量良好；国防科大项目出差，现场反馈问题及时，加班完成现场测试任务，保证现场的测试进度。</t>
        </is>
      </c>
    </row>
    <row r="10" ht="51" customFormat="1" customHeight="1" s="1">
      <c r="A10" s="11" t="inlineStr">
        <is>
          <t>质量管理部</t>
        </is>
      </c>
      <c r="B10" s="143" t="n"/>
      <c r="C10" s="10" t="inlineStr">
        <is>
          <t>王柳杰</t>
        </is>
      </c>
      <c r="D10" s="10" t="n">
        <v>1236</v>
      </c>
      <c r="E10" s="10" t="inlineStr">
        <is>
          <t>T6</t>
        </is>
      </c>
      <c r="F10" s="36">
        <f>VLOOKUP(C10,[2]质量分!B:E,3,FALSE)</f>
        <v/>
      </c>
      <c r="G10" s="37">
        <f>VLOOKUP(C10,[2]系统导出数据!B:M,4,FALSE)</f>
        <v/>
      </c>
      <c r="H10" s="37">
        <f>VLOOKUP(C10,[2]系统导出数据!B:M,5,FALSE)</f>
        <v/>
      </c>
      <c r="I10" s="37">
        <f>VLOOKUP(C10,[2]系统导出数据!B:M,6,FALSE)</f>
        <v/>
      </c>
      <c r="J10" s="59" t="n">
        <v>5</v>
      </c>
      <c r="K10" s="36">
        <f>VLOOKUP(C10,[2]系统导出数据!B:O,14,FALSE)</f>
        <v/>
      </c>
      <c r="L10" s="59" t="n">
        <v>0</v>
      </c>
      <c r="M10" s="59" t="n">
        <v>0</v>
      </c>
      <c r="N10" s="37">
        <f>SUM(I10:M10)+F10</f>
        <v/>
      </c>
      <c r="O10" s="75" t="inlineStr">
        <is>
          <t>C</t>
        </is>
      </c>
      <c r="P10" s="76" t="inlineStr">
        <is>
          <t>负责终端V541-F02版本测试计划的制定、测试跟进和验证工作，及时发现研发设计方案的不足，促进设计完善。完成合规V510版本预发布问题和UI调整验证，目前已发布。完成终端V541-F01、合规V510版本质量分析报告的输出。内测问题的处理和其他项目的问题处理等。</t>
        </is>
      </c>
    </row>
    <row r="11" ht="17" customFormat="1" customHeight="1" s="1">
      <c r="A11" s="11" t="inlineStr">
        <is>
          <t>质量管理部</t>
        </is>
      </c>
      <c r="B11" s="143" t="n"/>
      <c r="C11" s="10" t="inlineStr">
        <is>
          <t>山梦娜</t>
        </is>
      </c>
      <c r="D11" s="10" t="n">
        <v>1433</v>
      </c>
      <c r="E11" s="10" t="inlineStr">
        <is>
          <t>T5</t>
        </is>
      </c>
      <c r="F11" s="36">
        <f>VLOOKUP(C11,[2]质量分!B:E,3,FALSE)</f>
        <v/>
      </c>
      <c r="G11" s="37">
        <f>VLOOKUP(C11,[2]系统导出数据!B:M,4,FALSE)</f>
        <v/>
      </c>
      <c r="H11" s="37">
        <f>VLOOKUP(C11,[2]系统导出数据!B:M,5,FALSE)</f>
        <v/>
      </c>
      <c r="I11" s="37">
        <f>VLOOKUP(C11,[2]系统导出数据!B:M,6,FALSE)</f>
        <v/>
      </c>
      <c r="J11" s="59" t="n">
        <v>5</v>
      </c>
      <c r="K11" s="36">
        <f>VLOOKUP(C11,[2]系统导出数据!B:O,14,FALSE)</f>
        <v/>
      </c>
      <c r="L11" s="59" t="n">
        <v>0</v>
      </c>
      <c r="M11" s="59" t="n">
        <v>0</v>
      </c>
      <c r="N11" s="37">
        <f>SUM(I11:M11)+F11</f>
        <v/>
      </c>
      <c r="O11" s="77" t="inlineStr">
        <is>
          <t>C</t>
        </is>
      </c>
      <c r="P11" s="78" t="inlineStr">
        <is>
          <t>休产假</t>
        </is>
      </c>
    </row>
    <row r="12" ht="51" customFormat="1" customHeight="1" s="1">
      <c r="A12" s="11" t="n"/>
      <c r="B12" s="143" t="n"/>
      <c r="C12" s="10" t="inlineStr">
        <is>
          <t>刘景润</t>
        </is>
      </c>
      <c r="D12" s="13" t="n">
        <v>10229</v>
      </c>
      <c r="E12" s="10" t="inlineStr">
        <is>
          <t>T1</t>
        </is>
      </c>
      <c r="F12" s="36">
        <f>VLOOKUP(C12,[2]质量分!B:E,3,FALSE)</f>
        <v/>
      </c>
      <c r="G12" s="37">
        <f>VLOOKUP(C12,[2]系统导出数据!B:M,4,FALSE)</f>
        <v/>
      </c>
      <c r="H12" s="37">
        <f>VLOOKUP(C12,[2]系统导出数据!B:M,5,FALSE)</f>
        <v/>
      </c>
      <c r="I12" s="37">
        <f>VLOOKUP(C12,[2]系统导出数据!B:M,6,FALSE)</f>
        <v/>
      </c>
      <c r="J12" s="59" t="n">
        <v>5</v>
      </c>
      <c r="K12" s="36">
        <f>VLOOKUP(C12,[2]系统导出数据!B:O,14,FALSE)</f>
        <v/>
      </c>
      <c r="L12" s="59" t="n">
        <v>0</v>
      </c>
      <c r="M12" s="59" t="n">
        <v>0</v>
      </c>
      <c r="N12" s="37">
        <f>SUM(I12:M12)+F12</f>
        <v/>
      </c>
      <c r="O12" s="79" t="inlineStr">
        <is>
          <t>C</t>
        </is>
      </c>
      <c r="P12" s="80" t="inlineStr">
        <is>
          <t>参与终端V541-F02版本客户端图标优化、防泄漏策略优化功能测试用例的编写和执行工作，负责太平资产、传化项目、上海农商等项目跨版本升级验证。个人成长较好，可以独立完成交付的任务，并实时反馈。</t>
        </is>
      </c>
    </row>
    <row r="13" ht="34" customFormat="1" customHeight="1" s="1">
      <c r="A13" s="11" t="inlineStr">
        <is>
          <t>质量管理部</t>
        </is>
      </c>
      <c r="B13" s="143" t="n"/>
      <c r="C13" s="10" t="inlineStr">
        <is>
          <t>张雪</t>
        </is>
      </c>
      <c r="D13" s="10" t="n">
        <v>1231</v>
      </c>
      <c r="E13" s="10" t="inlineStr">
        <is>
          <t>T5</t>
        </is>
      </c>
      <c r="F13" s="36">
        <f>VLOOKUP(C13,[2]质量分!B:E,3,FALSE)</f>
        <v/>
      </c>
      <c r="G13" s="37">
        <f>VLOOKUP(C13,[2]系统导出数据!B:M,4,FALSE)</f>
        <v/>
      </c>
      <c r="H13" s="37">
        <f>VLOOKUP(C13,[2]系统导出数据!B:M,5,FALSE)</f>
        <v/>
      </c>
      <c r="I13" s="37">
        <f>VLOOKUP(C13,[2]系统导出数据!B:M,6,FALSE)</f>
        <v/>
      </c>
      <c r="J13" s="59" t="n">
        <v>5</v>
      </c>
      <c r="K13" s="36">
        <f>VLOOKUP(C13,[2]系统导出数据!B:O,14,FALSE)</f>
        <v/>
      </c>
      <c r="L13" s="59" t="n">
        <v>0</v>
      </c>
      <c r="M13" s="59" t="n">
        <v>0</v>
      </c>
      <c r="N13" s="37">
        <f>SUM(I13:M13)+F13</f>
        <v/>
      </c>
      <c r="O13" s="77" t="inlineStr">
        <is>
          <t>C</t>
        </is>
      </c>
      <c r="P13" s="80" t="inlineStr">
        <is>
          <t>负责终端V541-F02版本审批功能、数组u盘适配、版本兼容部分功能，测试用例的输出和测试执行工作，可以按时保质完成交付的任务。</t>
        </is>
      </c>
    </row>
    <row r="14" ht="34" customFormat="1" customHeight="1" s="2">
      <c r="A14" s="14" t="inlineStr">
        <is>
          <t>质量管理部</t>
        </is>
      </c>
      <c r="B14" s="143" t="n"/>
      <c r="C14" s="10" t="inlineStr">
        <is>
          <t>段晶晶</t>
        </is>
      </c>
      <c r="D14" s="10" t="n">
        <v>1990</v>
      </c>
      <c r="E14" s="10" t="inlineStr">
        <is>
          <t>T5</t>
        </is>
      </c>
      <c r="F14" s="36">
        <f>VLOOKUP(C14,[2]质量分!B:E,3,FALSE)</f>
        <v/>
      </c>
      <c r="G14" s="37">
        <f>VLOOKUP(C14,[2]系统导出数据!B:M,4,FALSE)</f>
        <v/>
      </c>
      <c r="H14" s="37">
        <f>VLOOKUP(C14,[2]系统导出数据!B:M,5,FALSE)</f>
        <v/>
      </c>
      <c r="I14" s="37">
        <f>VLOOKUP(C14,[2]系统导出数据!B:M,6,FALSE)</f>
        <v/>
      </c>
      <c r="J14" s="59" t="n">
        <v>5</v>
      </c>
      <c r="K14" s="36">
        <f>VLOOKUP(C14,[2]系统导出数据!B:O,14,FALSE)</f>
        <v/>
      </c>
      <c r="L14" s="59" t="n">
        <v>0</v>
      </c>
      <c r="M14" s="59" t="n">
        <v>0</v>
      </c>
      <c r="N14" s="37">
        <f>SUM(I14:M14)+F14</f>
        <v/>
      </c>
      <c r="O14" s="77" t="inlineStr">
        <is>
          <t>C</t>
        </is>
      </c>
      <c r="P14" s="81" t="inlineStr">
        <is>
          <t>主要负责ndlp542版本、数审V350的测试，测试比较细致，针对单用户多邮箱的测试能够发现组合相关问题。工作整体交付较好。</t>
        </is>
      </c>
    </row>
    <row r="15" ht="34" customFormat="1" customHeight="1" s="2">
      <c r="A15" s="14" t="inlineStr">
        <is>
          <t>质量管理部</t>
        </is>
      </c>
      <c r="B15" s="143" t="n"/>
      <c r="C15" s="10" t="inlineStr">
        <is>
          <t>王卓祺</t>
        </is>
      </c>
      <c r="D15" s="10" t="n">
        <v>2015</v>
      </c>
      <c r="E15" s="10" t="inlineStr">
        <is>
          <t>T4</t>
        </is>
      </c>
      <c r="F15" s="36">
        <f>VLOOKUP(C15,[2]质量分!B:E,3,FALSE)</f>
        <v/>
      </c>
      <c r="G15" s="37">
        <f>VLOOKUP(C15,[2]系统导出数据!B:M,4,FALSE)</f>
        <v/>
      </c>
      <c r="H15" s="37">
        <f>VLOOKUP(C15,[2]系统导出数据!B:M,5,FALSE)</f>
        <v/>
      </c>
      <c r="I15" s="37">
        <f>VLOOKUP(C15,[2]系统导出数据!B:M,6,FALSE)</f>
        <v/>
      </c>
      <c r="J15" s="59" t="n">
        <v>5</v>
      </c>
      <c r="K15" s="36">
        <f>VLOOKUP(C15,[2]系统导出数据!B:O,14,FALSE)</f>
        <v/>
      </c>
      <c r="L15" s="59" t="n">
        <v>0</v>
      </c>
      <c r="M15" s="59" t="n">
        <v>0</v>
      </c>
      <c r="N15" s="37">
        <f>SUM(I15:M15)+F15</f>
        <v/>
      </c>
      <c r="O15" s="77" t="inlineStr">
        <is>
          <t>C</t>
        </is>
      </c>
      <c r="P15" s="81" t="inlineStr">
        <is>
          <t>主要负责ndlp542版本、ndlp541-B版本的测试，能够结合实际情况独立制定产品计划并进行跟踪，及时反馈产品风险，解决问题能力有明显的提升。工作按时按质完成。</t>
        </is>
      </c>
    </row>
    <row r="16" ht="51" customFormat="1" customHeight="1" s="2">
      <c r="A16" s="14" t="inlineStr">
        <is>
          <t>质量管理部</t>
        </is>
      </c>
      <c r="B16" s="143" t="n"/>
      <c r="C16" s="10" t="inlineStr">
        <is>
          <t>桑文静</t>
        </is>
      </c>
      <c r="D16" s="10" t="n">
        <v>2173</v>
      </c>
      <c r="E16" s="10" t="inlineStr">
        <is>
          <t>T2</t>
        </is>
      </c>
      <c r="F16" s="36">
        <f>VLOOKUP(C16,[2]质量分!B:E,3,FALSE)</f>
        <v/>
      </c>
      <c r="G16" s="37">
        <f>VLOOKUP(C16,[2]系统导出数据!B:M,4,FALSE)</f>
        <v/>
      </c>
      <c r="H16" s="37">
        <f>VLOOKUP(C16,[2]系统导出数据!B:M,5,FALSE)</f>
        <v/>
      </c>
      <c r="I16" s="37">
        <f>VLOOKUP(C16,[2]系统导出数据!B:M,6,FALSE)</f>
        <v/>
      </c>
      <c r="J16" s="59" t="n">
        <v>5</v>
      </c>
      <c r="K16" s="36">
        <f>VLOOKUP(C16,[2]系统导出数据!B:O,14,FALSE)</f>
        <v/>
      </c>
      <c r="L16" s="59" t="n">
        <v>0</v>
      </c>
      <c r="M16" s="59" t="n">
        <v>0</v>
      </c>
      <c r="N16" s="37">
        <f>SUM(I16:M16)+F16</f>
        <v/>
      </c>
      <c r="O16" s="82" t="inlineStr">
        <is>
          <t>C</t>
        </is>
      </c>
      <c r="P16" s="83" t="inlineStr">
        <is>
          <t>主要负责ndlp542版本、脱敏260的测试，支持项目浙商银行测试工作。工作效率较之前有了很大的提升，整体的风险意识很好，能够及时识别到ndlp542的升级过程中的问题并同步到组内，防止过多工作量投入。</t>
        </is>
      </c>
    </row>
    <row r="17" ht="101" customFormat="1" customHeight="1" s="2">
      <c r="A17" s="14" t="inlineStr">
        <is>
          <t>质量管理部</t>
        </is>
      </c>
      <c r="B17" s="143" t="n"/>
      <c r="C17" s="10" t="inlineStr">
        <is>
          <t>张旺宁</t>
        </is>
      </c>
      <c r="D17" s="10" t="n">
        <v>1235</v>
      </c>
      <c r="E17" s="10" t="inlineStr">
        <is>
          <t>T5</t>
        </is>
      </c>
      <c r="F17" s="36" t="n">
        <v>50</v>
      </c>
      <c r="G17" s="37">
        <f>VLOOKUP(C17,[2]系统导出数据!B:M,4,FALSE)</f>
        <v/>
      </c>
      <c r="H17" s="37">
        <f>VLOOKUP(C17,[2]系统导出数据!B:M,5,FALSE)</f>
        <v/>
      </c>
      <c r="I17" s="37">
        <f>VLOOKUP(C17,[2]系统导出数据!B:M,6,FALSE)</f>
        <v/>
      </c>
      <c r="J17" s="59" t="n">
        <v>7</v>
      </c>
      <c r="K17" s="36">
        <f>VLOOKUP(C17,[2]系统导出数据!B:O,14,FALSE)</f>
        <v/>
      </c>
      <c r="L17" s="59" t="n">
        <v>0</v>
      </c>
      <c r="M17" s="59" t="n">
        <v>0</v>
      </c>
      <c r="N17" s="37">
        <f>SUM(I17:M17)+F17</f>
        <v/>
      </c>
      <c r="O17" s="74" t="inlineStr">
        <is>
          <t>C+</t>
        </is>
      </c>
      <c r="P17" s="72" t="inlineStr">
        <is>
          <t>负责项目测试评估、排期及跟踪重点项目测试、投产及现场问题协助解答工作；另外本月负责温州银行邮件dlp系统扩容方案、浙商银行终端DLP和管控系统问题修复、浦发银行管控负载均衡健康检查改造、中信文档加密_x86环境服务端系列问题修复、储银行存储扫描项目-redis大key算法拆分与优化方案、邮储银行终端审批附件上传失败及上传请求阻塞修复等项目测试工作测试质量良好，工作积极负责各项目提测及投产计划工作均按时交付保障。针对邮储的策略异常情况周内周末多次加班保障现场的问题修复验证，具备较强的责任心。</t>
        </is>
      </c>
    </row>
    <row r="18" ht="68" customFormat="1" customHeight="1" s="3">
      <c r="A18" s="16" t="inlineStr">
        <is>
          <t>质量管理部</t>
        </is>
      </c>
      <c r="B18" s="143" t="n"/>
      <c r="C18" s="10" t="inlineStr">
        <is>
          <t>雷红涛</t>
        </is>
      </c>
      <c r="D18" s="10" t="n">
        <v>1863</v>
      </c>
      <c r="E18" s="10" t="inlineStr">
        <is>
          <t>T5</t>
        </is>
      </c>
      <c r="F18" s="36">
        <f>VLOOKUP(C18,[2]质量分!B:E,3,FALSE)</f>
        <v/>
      </c>
      <c r="G18" s="37">
        <f>VLOOKUP(C18,[2]系统导出数据!B:M,4,FALSE)</f>
        <v/>
      </c>
      <c r="H18" s="37">
        <f>VLOOKUP(C18,[2]系统导出数据!B:M,5,FALSE)</f>
        <v/>
      </c>
      <c r="I18" s="37">
        <f>VLOOKUP(C18,[2]系统导出数据!B:M,6,FALSE)</f>
        <v/>
      </c>
      <c r="J18" s="59" t="n">
        <v>5</v>
      </c>
      <c r="K18" s="36">
        <f>VLOOKUP(C18,[2]系统导出数据!B:O,14,FALSE)</f>
        <v/>
      </c>
      <c r="L18" s="59" t="n">
        <v>0</v>
      </c>
      <c r="M18" s="59" t="n">
        <v>0</v>
      </c>
      <c r="N18" s="36">
        <f>SUM(I18:M18)+F18</f>
        <v/>
      </c>
      <c r="O18" s="71" t="inlineStr">
        <is>
          <t>C</t>
        </is>
      </c>
      <c r="P18" s="72" t="inlineStr">
        <is>
          <t>主要负责产品跨网V521第一至四轮功能和性能测试及数据安全管理系统V5.4.1-F02预发布跟踪处理，期间穿插投入无锡农商终端DLP、江苏泰兴农村商业银行跨网等项目测试工作，期间积极负责穿插产品测试工作灵活调整测试计划及测试方案，保证了产品和项目按计划发布交付；测试考虑全面交付质量良好。</t>
        </is>
      </c>
    </row>
    <row r="19" ht="219" customHeight="1" s="122">
      <c r="A19" s="28" t="inlineStr">
        <is>
          <t>数据防泄漏产品线</t>
        </is>
      </c>
      <c r="B19" s="9" t="inlineStr">
        <is>
          <t>韩振国</t>
        </is>
      </c>
      <c r="C19" s="112" t="inlineStr">
        <is>
          <t>张迎泽</t>
        </is>
      </c>
      <c r="D19" s="112" t="inlineStr">
        <is>
          <t>1248</t>
        </is>
      </c>
      <c r="E19" s="112" t="inlineStr">
        <is>
          <t>T8</t>
        </is>
      </c>
      <c r="F19" s="38" t="n">
        <v>50</v>
      </c>
      <c r="G19" s="112" t="inlineStr">
        <is>
          <t>50.4</t>
        </is>
      </c>
      <c r="H19" s="112" t="inlineStr">
        <is>
          <t>53.77</t>
        </is>
      </c>
      <c r="I19" s="112" t="inlineStr">
        <is>
          <t>30</t>
        </is>
      </c>
      <c r="J19" s="38" t="n">
        <v>9</v>
      </c>
      <c r="K19" s="38" t="n">
        <v>0</v>
      </c>
      <c r="L19" s="38" t="n">
        <v>2</v>
      </c>
      <c r="M19" s="38" t="n">
        <v>0</v>
      </c>
      <c r="N19" s="38">
        <f>IF(F19="C-","C-",F19+I19+J19+K19+L19+M19)</f>
        <v/>
      </c>
      <c r="O19" s="84" t="inlineStr">
        <is>
          <t>C+</t>
        </is>
      </c>
      <c r="P19" s="91" t="inlineStr">
        <is>
          <t>本月主要负责跟踪产品V541-B01、V541-B02、V530-B03、V542版本项目问题合并、功能开发和提测跟踪、任务拆分。项目上主要跟踪28s、湖北、安盟LC、广东联合电子、中英人寿、长沙农商、上海农商、中银基金、九江、统战部、浦银国际、银河证券、成都城管项目、人保、深圳农商POC等15个项目，其中三个POC。其中跟踪28s集成部署、sonar漏洞扫描、策略匹配优化改造，成功给客户演示。湖北机器迁移完成，安盟LC适配k8s以及现场测试和演示支持、广东联合电子首页统计按时间段不生效问题、中英人寿旁路改串联提测、长沙农商数据库双主不同步问题、上海农商用户兼岗投产上线及现场问题排查、中银基金收发统计以及mta审批放行问题修复提测、九江现场重复通知和GTP上传失败问题、统战部现场测试支持、浦银国际跨版本升级方案、人保磁盘占满问题、银河证券、成都城管及深圳农商POC支持。日常工作与统一平台、审计组件、智能语义沟通产品和项目版本的联调、提测时间节点，跟踪联调问题单、测试bug单状态督促相关人员及时修复。小组周计划、周报、绩效文档整理，成员工作任务验收，参与外部产品3次代码评审，并2次提出评审意见并接纳，严格把控产品和项目的提测进度。完成任12个，其中高难度任务2个，在多个项目插入的情况下仍能保证产品V542按计划提测，整体表现良好。</t>
        </is>
      </c>
    </row>
    <row r="20" ht="101" customHeight="1" s="122">
      <c r="A20" s="28" t="inlineStr">
        <is>
          <t>数据防泄漏产品线</t>
        </is>
      </c>
      <c r="B20" s="143" t="n"/>
      <c r="C20" s="112" t="inlineStr">
        <is>
          <t>李忠鹏</t>
        </is>
      </c>
      <c r="D20" s="112" t="inlineStr">
        <is>
          <t>1712</t>
        </is>
      </c>
      <c r="E20" s="112" t="inlineStr">
        <is>
          <t>T8</t>
        </is>
      </c>
      <c r="F20" s="38" t="n">
        <v>45</v>
      </c>
      <c r="G20" s="112" t="inlineStr">
        <is>
          <t>50.4</t>
        </is>
      </c>
      <c r="H20" s="112" t="inlineStr">
        <is>
          <t>51.01</t>
        </is>
      </c>
      <c r="I20" s="112" t="inlineStr">
        <is>
          <t>30</t>
        </is>
      </c>
      <c r="J20" s="38" t="n">
        <v>9</v>
      </c>
      <c r="K20" s="38" t="n">
        <v>1</v>
      </c>
      <c r="L20" s="38" t="n">
        <v>0</v>
      </c>
      <c r="M20" s="38" t="n">
        <v>0</v>
      </c>
      <c r="N20" s="38">
        <f>IF(F20="C-","C-",F20+I20+J20+K20+L20+M20)</f>
        <v/>
      </c>
      <c r="O20" s="86" t="inlineStr">
        <is>
          <t>C</t>
        </is>
      </c>
      <c r="P20" s="91" t="inlineStr">
        <is>
          <t>本月主要负责产品542冒烟、研发以及提测事宜。其中包含三轮的测试联调支持、问题修复、进度跟踪冒烟、审批及性能问题支持、协助环境部署,以及总体问题定位msg问题API调研协助，双机外置库问题支持处理，以及arm流量性能阻塞问题深入排查。共完成任务14个。高难度任务1个；V542第一轮提测冒烟不过，触碰质量红线，但是鉴于本月在542版本改造mybatis-flex、去除hibernate任务中表现积极，能够积极跟踪和协助组员解决问题，在提测前将问题清零，并按计划提测542版本，以身作则，综合考虑此次给与C-，期望后续再接再厉，把控好提测质量，做好表率。</t>
        </is>
      </c>
    </row>
    <row r="21" ht="68" customHeight="1" s="122">
      <c r="A21" s="28" t="inlineStr">
        <is>
          <t>数据防泄漏产品线</t>
        </is>
      </c>
      <c r="B21" s="143" t="n"/>
      <c r="C21" s="112" t="inlineStr">
        <is>
          <t>郭帅</t>
        </is>
      </c>
      <c r="D21" s="112" t="inlineStr">
        <is>
          <t>1719</t>
        </is>
      </c>
      <c r="E21" s="112" t="inlineStr">
        <is>
          <t>T6</t>
        </is>
      </c>
      <c r="F21" s="38" t="n">
        <v>50</v>
      </c>
      <c r="G21" s="112" t="inlineStr">
        <is>
          <t>37.8</t>
        </is>
      </c>
      <c r="H21" s="112" t="inlineStr">
        <is>
          <t>40.88</t>
        </is>
      </c>
      <c r="I21" s="112" t="inlineStr">
        <is>
          <t>30</t>
        </is>
      </c>
      <c r="J21" s="38" t="n">
        <v>4</v>
      </c>
      <c r="K21" s="38" t="n">
        <v>0</v>
      </c>
      <c r="L21" s="38" t="n">
        <v>0</v>
      </c>
      <c r="M21" s="38" t="n">
        <v>0</v>
      </c>
      <c r="N21" s="38">
        <f>IF(F21="C-","C-",F21+I21+J21+K21+L21+M21)</f>
        <v/>
      </c>
      <c r="O21" s="86" t="inlineStr">
        <is>
          <t>C</t>
        </is>
      </c>
      <c r="P21" s="91" t="inlineStr">
        <is>
          <t>本月主要负责产品542开发和提测。其中包含相关bug解决、分类分级规则修改和导出导入、单用户多邮箱相关bug修改测试，水印性能测试优化，msg文件解析调研，达梦和南大数据库自增ID修改，适配ocenbase 数据库以及提测，适配ocenbase 数据库修改ip。共完成任务11个。整体工作表现良好。给予C</t>
        </is>
      </c>
    </row>
    <row r="22" ht="68" customHeight="1" s="122">
      <c r="A22" s="28" t="inlineStr">
        <is>
          <t>数据防泄漏产品线</t>
        </is>
      </c>
      <c r="B22" s="143" t="n"/>
      <c r="C22" s="112" t="inlineStr">
        <is>
          <t>王会闯</t>
        </is>
      </c>
      <c r="D22" s="112" t="inlineStr">
        <is>
          <t>1821</t>
        </is>
      </c>
      <c r="E22" s="112" t="inlineStr">
        <is>
          <t>T7</t>
        </is>
      </c>
      <c r="F22" s="38" t="n">
        <v>50</v>
      </c>
      <c r="G22" s="112" t="inlineStr">
        <is>
          <t>46.2</t>
        </is>
      </c>
      <c r="H22" s="112" t="inlineStr">
        <is>
          <t>47.98</t>
        </is>
      </c>
      <c r="I22" s="112" t="inlineStr">
        <is>
          <t>30</t>
        </is>
      </c>
      <c r="J22" s="38" t="n">
        <v>3</v>
      </c>
      <c r="K22" s="38" t="n">
        <v>0</v>
      </c>
      <c r="L22" s="38" t="n">
        <v>0</v>
      </c>
      <c r="M22" s="38" t="n">
        <v>0</v>
      </c>
      <c r="N22" s="38">
        <f>IF(F22="C-","C-",F22+I22+J22+K22+L22+M22)</f>
        <v/>
      </c>
      <c r="O22" s="86" t="inlineStr">
        <is>
          <t>C</t>
        </is>
      </c>
      <c r="P22" s="91" t="inlineStr">
        <is>
          <t>本月主要负责数据防泄漏项目前端开发，主要参与了数据防泄漏产品V542版本联调及提测后第一二轮测试过程前端问题支持，以及前端打包Jenkins使用共性依赖包等功能,支持项目主要有广东联合电子项目首页修改、安元实验室防篡改系统重构等功能。共完成任务7个，其中普通任务7个，高难度任务0个，整体工作表现良好。</t>
        </is>
      </c>
    </row>
    <row r="23" ht="84" customHeight="1" s="122">
      <c r="A23" s="28" t="inlineStr">
        <is>
          <t>数据防泄漏产品线</t>
        </is>
      </c>
      <c r="B23" s="143" t="n"/>
      <c r="C23" s="112" t="inlineStr">
        <is>
          <t>魏磊</t>
        </is>
      </c>
      <c r="D23" s="112" t="inlineStr">
        <is>
          <t>1931</t>
        </is>
      </c>
      <c r="E23" s="112" t="inlineStr">
        <is>
          <t>T6</t>
        </is>
      </c>
      <c r="F23" s="38" t="n">
        <v>50</v>
      </c>
      <c r="G23" s="112" t="inlineStr">
        <is>
          <t>37.8</t>
        </is>
      </c>
      <c r="H23" s="112" t="inlineStr">
        <is>
          <t>46.52</t>
        </is>
      </c>
      <c r="I23" s="112" t="inlineStr">
        <is>
          <t>32</t>
        </is>
      </c>
      <c r="J23" s="38" t="n">
        <v>9</v>
      </c>
      <c r="K23" s="38" t="n">
        <v>1</v>
      </c>
      <c r="L23" s="38" t="n">
        <v>0</v>
      </c>
      <c r="M23" s="38" t="n">
        <v>0</v>
      </c>
      <c r="N23" s="38">
        <f>IF(F23="C-","C-",F23+I23+J23+K23+L23+M23)</f>
        <v/>
      </c>
      <c r="O23" s="84" t="inlineStr">
        <is>
          <t>C+</t>
        </is>
      </c>
      <c r="P23" s="91" t="inlineStr">
        <is>
          <t>本月主要负责项目上的问题，28s数据中台项目联调测试文件清理功能，8083测试环境集成部署，修改管控规则翻译问题，文件解析接口修改成minio下载以及接口按规范修改，文件解析接口处理压缩包功能开发。现场单元测试开发。鉴于本月长期在项目现场驻场开发，在不具备上网条件下，完成了反向指纹策略、压缩包子文件匹配优化改造及功能演示，加班加点支持项目集成问题处理，表现优秀，此次给与C+</t>
        </is>
      </c>
    </row>
    <row r="24" ht="68" customHeight="1" s="122">
      <c r="A24" s="28" t="inlineStr">
        <is>
          <t>数据防泄漏产品线</t>
        </is>
      </c>
      <c r="B24" s="143" t="n"/>
      <c r="C24" s="112" t="inlineStr">
        <is>
          <t>张镇</t>
        </is>
      </c>
      <c r="D24" s="112" t="inlineStr">
        <is>
          <t>2190</t>
        </is>
      </c>
      <c r="E24" s="112" t="inlineStr">
        <is>
          <t>T4</t>
        </is>
      </c>
      <c r="F24" s="38" t="n">
        <v>50</v>
      </c>
      <c r="G24" s="112" t="inlineStr">
        <is>
          <t>29.4</t>
        </is>
      </c>
      <c r="H24" s="112" t="inlineStr">
        <is>
          <t>33.76</t>
        </is>
      </c>
      <c r="I24" s="112" t="inlineStr">
        <is>
          <t>31</t>
        </is>
      </c>
      <c r="J24" s="38" t="n">
        <v>3</v>
      </c>
      <c r="K24" s="38" t="n">
        <v>1</v>
      </c>
      <c r="L24" s="38" t="n">
        <v>0</v>
      </c>
      <c r="M24" s="38" t="n">
        <v>0</v>
      </c>
      <c r="N24" s="38">
        <f>IF(F24="C-","C-",F24+I24+J24+K24+L24+M24)</f>
        <v/>
      </c>
      <c r="O24" s="86" t="inlineStr">
        <is>
          <t>C</t>
        </is>
      </c>
      <c r="P24" s="91" t="inlineStr">
        <is>
          <t>本月主要进行了产品V542单扩双验证、集群平滑升级适配、平滑手册整理、第一、二轮测试协助，bug处理；产品V542-F01  ocenbase 数据库安装以及部署文档编写，ocenbase 数据库联调支持、第一轮流量冒烟测试；安盟nlp-k8s适配、参加支持cmmi认证会议等。共完成任务12个，其中低难度任务4个，中难度任务8个。整体工作表现良好。给予C</t>
        </is>
      </c>
    </row>
    <row r="25" ht="68" customHeight="1" s="122">
      <c r="A25" s="28" t="inlineStr">
        <is>
          <t>数据防泄漏产品线</t>
        </is>
      </c>
      <c r="B25" s="143" t="n"/>
      <c r="C25" s="112" t="inlineStr">
        <is>
          <t>刘丰</t>
        </is>
      </c>
      <c r="D25" s="112" t="inlineStr">
        <is>
          <t>2065</t>
        </is>
      </c>
      <c r="E25" s="112" t="inlineStr">
        <is>
          <t>T7</t>
        </is>
      </c>
      <c r="F25" s="38" t="n">
        <v>50</v>
      </c>
      <c r="G25" s="112" t="inlineStr">
        <is>
          <t>46.2</t>
        </is>
      </c>
      <c r="H25" s="112" t="inlineStr">
        <is>
          <t>46.22</t>
        </is>
      </c>
      <c r="I25" s="112" t="inlineStr">
        <is>
          <t>30</t>
        </is>
      </c>
      <c r="J25" s="38" t="n">
        <v>5</v>
      </c>
      <c r="K25" s="38" t="n">
        <v>0</v>
      </c>
      <c r="L25" s="38" t="n">
        <v>0</v>
      </c>
      <c r="M25" s="38" t="n">
        <v>0</v>
      </c>
      <c r="N25" s="38">
        <f>IF(F25="C-","C-",F25+I25+J25+K25+L25+M25)</f>
        <v/>
      </c>
      <c r="O25" s="86" t="inlineStr">
        <is>
          <t>C</t>
        </is>
      </c>
      <c r="P25" s="91" t="inlineStr">
        <is>
          <t>本月主要负责上产品V542tomcat插件化打包，湖北银行增加内发外过滤参数功能提测并协助生产升级，V541-B01日志数量过大问题处理，安盟LC项目现场联调问题解决，中英人寿项目核心机器迁移提测，V542产品k8s编排和部署手册整理，中银基金项目邮件收发优化和MTA参数下发问题修复并和提测。共完成6个任务，其中普通任务6个，高难度任务1个，整体工作表现良好。</t>
        </is>
      </c>
    </row>
    <row r="26" ht="101" customHeight="1" s="122">
      <c r="A26" s="28" t="inlineStr">
        <is>
          <t>数据防泄漏产品线</t>
        </is>
      </c>
      <c r="B26" s="143" t="n"/>
      <c r="C26" s="112" t="inlineStr">
        <is>
          <t>刘姿阳</t>
        </is>
      </c>
      <c r="D26" s="112" t="inlineStr">
        <is>
          <t>2050</t>
        </is>
      </c>
      <c r="E26" s="112" t="inlineStr">
        <is>
          <t>T7</t>
        </is>
      </c>
      <c r="F26" s="38" t="n">
        <v>50</v>
      </c>
      <c r="G26" s="112" t="inlineStr">
        <is>
          <t>46.2</t>
        </is>
      </c>
      <c r="H26" s="112" t="inlineStr">
        <is>
          <t>47.79</t>
        </is>
      </c>
      <c r="I26" s="112" t="inlineStr">
        <is>
          <t>30</t>
        </is>
      </c>
      <c r="J26" s="38" t="n">
        <v>3</v>
      </c>
      <c r="K26" s="38" t="n">
        <v>0</v>
      </c>
      <c r="L26" s="38" t="n">
        <v>0</v>
      </c>
      <c r="M26" s="38" t="n">
        <v>0</v>
      </c>
      <c r="N26" s="38">
        <f>IF(F26="C-","C-",F26+I26+J26+K26+L26+M26)</f>
        <v/>
      </c>
      <c r="O26" s="86" t="inlineStr">
        <is>
          <t>C</t>
        </is>
      </c>
      <c r="P26" s="91" t="inlineStr">
        <is>
          <t>本月主要负责脱敏2.6.0版本，主要参与产品非机构化文件敏感发现/脱敏联调测试、数据库大文本敏感发现/脱敏联调测试、非结构化文件冒烟用例测试、2.6.0版本第一轮提测支撑，测试问题定位，测试bug处理、国防科大项目合并非结构化相关功能、国防科大项目合并功能dm数据库适配、国防科大项目非机构化功能页面前后端联调、国防科大项目非机构化敏感发现/脱敏联调测试、国防科大项目数据库大文本敏感发现/脱敏联调测试、国防科大项目升级文档/升级sql/服务编排/服务配置文件等整理，提测支持。共完成任务10个，整体工作表现良好。给与C</t>
        </is>
      </c>
    </row>
    <row r="27" ht="68" customHeight="1" s="122">
      <c r="A27" s="28" t="inlineStr">
        <is>
          <t>数据防泄漏产品线</t>
        </is>
      </c>
      <c r="B27" s="143" t="n"/>
      <c r="C27" s="112" t="inlineStr">
        <is>
          <t>赵梓源</t>
        </is>
      </c>
      <c r="D27" s="112" t="inlineStr">
        <is>
          <t>2151</t>
        </is>
      </c>
      <c r="E27" s="112" t="inlineStr">
        <is>
          <t>T4</t>
        </is>
      </c>
      <c r="F27" s="38" t="n">
        <v>50</v>
      </c>
      <c r="G27" s="112" t="inlineStr">
        <is>
          <t>29.4</t>
        </is>
      </c>
      <c r="H27" s="112" t="inlineStr">
        <is>
          <t>30.25</t>
        </is>
      </c>
      <c r="I27" s="112" t="inlineStr">
        <is>
          <t>30</t>
        </is>
      </c>
      <c r="J27" s="38" t="n">
        <v>4</v>
      </c>
      <c r="K27" s="38" t="n">
        <v>0</v>
      </c>
      <c r="L27" s="38" t="n">
        <v>0</v>
      </c>
      <c r="M27" s="38" t="n">
        <v>0</v>
      </c>
      <c r="N27" s="38">
        <f>IF(F27="C-","C-",F27+I27+J27+K27+L27+M27)</f>
        <v/>
      </c>
      <c r="O27" s="86" t="inlineStr">
        <is>
          <t>C</t>
        </is>
      </c>
      <c r="P27" s="91" t="inlineStr">
        <is>
          <t>本月主要进行了，产品V542--异构流量冒烟测试和bug修改，产品V542--自动化部署脚本，产品V542-F01 --eml解析原始IP开发(银河证券)，产品V542-F01 --外置数据库oceanbase一键修改IP脚本开发，产品V542-F01 --ocenbase 数据库适配联调(银河证券)，产品V542 --自动化打包脚本优化。 共完成任务9个，其中普通任务9个，整体工作表现良好。给予C</t>
        </is>
      </c>
    </row>
    <row r="28" ht="51" customHeight="1" s="122">
      <c r="A28" s="28" t="inlineStr">
        <is>
          <t>数据防泄漏产品线</t>
        </is>
      </c>
      <c r="B28" s="143" t="n"/>
      <c r="C28" s="112" t="inlineStr">
        <is>
          <t>杨海超</t>
        </is>
      </c>
      <c r="D28" s="112" t="inlineStr">
        <is>
          <t>10211</t>
        </is>
      </c>
      <c r="E28" s="112" t="inlineStr">
        <is>
          <t>T1</t>
        </is>
      </c>
      <c r="F28" s="38" t="n">
        <v>50</v>
      </c>
      <c r="G28" s="112" t="inlineStr">
        <is>
          <t>21.0</t>
        </is>
      </c>
      <c r="H28" s="112" t="inlineStr">
        <is>
          <t>23.43</t>
        </is>
      </c>
      <c r="I28" s="112" t="inlineStr">
        <is>
          <t>31</t>
        </is>
      </c>
      <c r="J28" s="38" t="n">
        <v>3</v>
      </c>
      <c r="K28" s="38" t="n">
        <v>0</v>
      </c>
      <c r="L28" s="38" t="n">
        <v>0</v>
      </c>
      <c r="M28" s="38" t="n">
        <v>0</v>
      </c>
      <c r="N28" s="38">
        <f>IF(F28="C-","C-",F28+I28+J28+K28+L28+M28)</f>
        <v/>
      </c>
      <c r="O28" s="86" t="inlineStr">
        <is>
          <t>C</t>
        </is>
      </c>
      <c r="P28" s="91" t="inlineStr">
        <is>
          <t>本月负责产品V542第一、二、三轮的安装部署及冒烟测试。包括一体化、双机热备、集群对应MySQL、达梦数据库及GBase的组合部署测试。除此之外还做了有关sonar问题修改、共性组件的K8S适配以及部分测试支持等工作。11月共计完成任务15个，其中全部为低等级任务。</t>
        </is>
      </c>
    </row>
    <row r="29" ht="68" customHeight="1" s="122">
      <c r="A29" s="28" t="inlineStr">
        <is>
          <t>数据防泄漏产品线</t>
        </is>
      </c>
      <c r="B29" s="143" t="n"/>
      <c r="C29" s="112" t="inlineStr">
        <is>
          <t>杨学智</t>
        </is>
      </c>
      <c r="D29" s="112" t="inlineStr">
        <is>
          <t>10207</t>
        </is>
      </c>
      <c r="E29" s="112" t="inlineStr">
        <is>
          <t>T1</t>
        </is>
      </c>
      <c r="F29" s="38" t="n">
        <v>50</v>
      </c>
      <c r="G29" s="112" t="inlineStr">
        <is>
          <t>21.0</t>
        </is>
      </c>
      <c r="H29" s="112" t="inlineStr">
        <is>
          <t>22.64</t>
        </is>
      </c>
      <c r="I29" s="112" t="inlineStr">
        <is>
          <t>30</t>
        </is>
      </c>
      <c r="J29" s="38" t="n">
        <v>3</v>
      </c>
      <c r="K29" s="38" t="n">
        <v>0</v>
      </c>
      <c r="L29" s="38" t="n">
        <v>0</v>
      </c>
      <c r="M29" s="38" t="n">
        <v>0</v>
      </c>
      <c r="N29" s="38">
        <f>IF(F29="C-","C-",F29+I29+J29+K29+L29+M29)</f>
        <v/>
      </c>
      <c r="O29" s="86" t="inlineStr">
        <is>
          <t>C</t>
        </is>
      </c>
      <c r="P29" s="91" t="inlineStr">
        <is>
          <t>一体化南大通用环境、双机热备邮件(mysql)、产品V542--异构邮件(mysql)流量冒烟测试；dev-542sonar扫描代码修改；安盟LC--ner共性组件-K8s适配；dev540升级至dev541兼容性测试；产品V542--平滑升级双机流量脚本修改及验证；外接数据库双机热备验证（达梦双机和南大通用双机）及自己名下platform和审批相关bug的修改。</t>
        </is>
      </c>
    </row>
    <row r="30" ht="68" customHeight="1" s="122">
      <c r="A30" s="28" t="inlineStr">
        <is>
          <t>数据防泄漏产品线</t>
        </is>
      </c>
      <c r="B30" s="143" t="n"/>
      <c r="C30" s="112" t="inlineStr">
        <is>
          <t>邢亚晶</t>
        </is>
      </c>
      <c r="D30" s="112" t="inlineStr">
        <is>
          <t>2216</t>
        </is>
      </c>
      <c r="E30" s="112" t="inlineStr">
        <is>
          <t>T2</t>
        </is>
      </c>
      <c r="F30" s="38" t="n">
        <v>50</v>
      </c>
      <c r="G30" s="112" t="inlineStr">
        <is>
          <t>21.0</t>
        </is>
      </c>
      <c r="H30" s="112" t="inlineStr">
        <is>
          <t>23.76</t>
        </is>
      </c>
      <c r="I30" s="112" t="inlineStr">
        <is>
          <t>31</t>
        </is>
      </c>
      <c r="J30" s="38" t="n">
        <v>4</v>
      </c>
      <c r="K30" s="38" t="n">
        <v>0</v>
      </c>
      <c r="L30" s="38" t="n">
        <v>0</v>
      </c>
      <c r="M30" s="38" t="n">
        <v>0</v>
      </c>
      <c r="N30" s="38">
        <f>IF(F30="C-","C-",F30+I30+J30+K30+L30+M30)</f>
        <v/>
      </c>
      <c r="O30" s="86" t="inlineStr">
        <is>
          <t>C</t>
        </is>
      </c>
      <c r="P30" s="91" t="inlineStr">
        <is>
          <t>本月主要进行了产品V542相关bug修复和提测准备工作--集群+接入(南大通用)部署安装测试，总共三轮冒烟测试；双机热备模式外接数据库（达梦和gbase）；产品V542--platform无用实体类修改；以及三轮测试的bug协助修复，共完成任务17个，其中普通任务17个。没有迟到早退的现象，整体工作表现优良。给予C</t>
        </is>
      </c>
    </row>
    <row r="31" ht="84" customHeight="1" s="122">
      <c r="A31" s="28" t="inlineStr">
        <is>
          <t>数据防泄漏产品线</t>
        </is>
      </c>
      <c r="B31" s="143" t="n"/>
      <c r="C31" s="112" t="inlineStr">
        <is>
          <t>梅松</t>
        </is>
      </c>
      <c r="D31" s="112" t="n">
        <v>2236</v>
      </c>
      <c r="E31" s="112" t="inlineStr">
        <is>
          <t>T7</t>
        </is>
      </c>
      <c r="F31" s="38" t="n">
        <v>50</v>
      </c>
      <c r="G31" s="112" t="inlineStr">
        <is>
          <t>46.2</t>
        </is>
      </c>
      <c r="H31" s="112" t="inlineStr">
        <is>
          <t>17.03</t>
        </is>
      </c>
      <c r="I31" s="112" t="inlineStr">
        <is>
          <t>0</t>
        </is>
      </c>
      <c r="J31" s="38" t="n">
        <v>3</v>
      </c>
      <c r="K31" s="38" t="n">
        <v>0</v>
      </c>
      <c r="L31" s="38" t="n">
        <v>0</v>
      </c>
      <c r="M31" s="38" t="n">
        <v>0</v>
      </c>
      <c r="N31" s="38">
        <f>IF(F31="C-","C-",F31+I31+J31+K31+L31+M31)</f>
        <v/>
      </c>
      <c r="O31" s="84" t="inlineStr">
        <is>
          <t>D</t>
        </is>
      </c>
      <c r="P31" s="91" t="inlineStr">
        <is>
          <t>本月主要负责ndlp项目等1个项目，主要参与了，产品V542--x86中配邮件性能24小时压测(开水印)，msg文件解析合并fileProcess评估，k8s环境部署一体化环境，邮件收发管理代码熟悉，外置达梦数据库平滑升级策略整理、开发和测试。 共完成任务4个， 其中低难度任务5个， 中等和高难度任务0个，整体工作表现一般。鉴于本月请假比较多，并且各项任务完成不是很理想，任务积分相差较远，此次给与D</t>
        </is>
      </c>
    </row>
    <row r="32" ht="51" customHeight="1" s="122">
      <c r="A32" s="28" t="inlineStr">
        <is>
          <t>数据防泄漏产品线</t>
        </is>
      </c>
      <c r="B32" s="143" t="n"/>
      <c r="C32" s="112" t="inlineStr">
        <is>
          <t>江银涛</t>
        </is>
      </c>
      <c r="D32" s="112" t="inlineStr">
        <is>
          <t>10220</t>
        </is>
      </c>
      <c r="E32" s="112" t="inlineStr">
        <is>
          <t>T1</t>
        </is>
      </c>
      <c r="F32" s="38" t="n">
        <v>50</v>
      </c>
      <c r="G32" s="38" t="n"/>
      <c r="H32" s="38" t="n"/>
      <c r="I32" s="38" t="n"/>
      <c r="J32" s="38" t="n">
        <v>1</v>
      </c>
      <c r="K32" s="38" t="n">
        <v>0</v>
      </c>
      <c r="L32" s="38" t="n">
        <v>0</v>
      </c>
      <c r="M32" s="38" t="n">
        <v>0</v>
      </c>
      <c r="N32" s="38">
        <f>IF(F32="C-","C-",F32+I32+J32+K32+L32+M32)</f>
        <v/>
      </c>
      <c r="O32" s="86" t="inlineStr">
        <is>
          <t>C</t>
        </is>
      </c>
      <c r="P32" s="91" t="inlineStr">
        <is>
          <t>本月主要参与28s项目现场系统告警日志接口联调和sonar漏洞修改，其中共完成3个任务，普通任务3个，中高级任务0个。于11-06已经离职，鉴于本月表现良好，离职之前也能积极去现场支持和解决问题，配合组长做好了交接工作，态度端正，给与C</t>
        </is>
      </c>
    </row>
    <row r="33" ht="101" customHeight="1" s="122">
      <c r="A33" s="28" t="inlineStr">
        <is>
          <t>数据防泄漏产品线</t>
        </is>
      </c>
      <c r="B33" s="143" t="n"/>
      <c r="C33" s="112" t="inlineStr">
        <is>
          <t>王宇</t>
        </is>
      </c>
      <c r="D33" s="112" t="inlineStr">
        <is>
          <t>1392</t>
        </is>
      </c>
      <c r="E33" s="112" t="inlineStr">
        <is>
          <t>T6</t>
        </is>
      </c>
      <c r="F33" s="38" t="n">
        <v>50</v>
      </c>
      <c r="G33" s="38" t="inlineStr">
        <is>
          <t>37.8</t>
        </is>
      </c>
      <c r="H33" s="38" t="inlineStr">
        <is>
          <t>43.5</t>
        </is>
      </c>
      <c r="I33" s="38" t="inlineStr">
        <is>
          <t>31</t>
        </is>
      </c>
      <c r="J33" s="38" t="n">
        <v>0</v>
      </c>
      <c r="K33" s="38" t="n">
        <v>0</v>
      </c>
      <c r="L33" s="38" t="n">
        <v>0</v>
      </c>
      <c r="M33" s="38" t="n">
        <v>0</v>
      </c>
      <c r="N33" s="38" t="n">
        <v>81</v>
      </c>
      <c r="O33" s="86" t="inlineStr">
        <is>
          <t>C</t>
        </is>
      </c>
      <c r="P33" s="91" t="inlineStr">
        <is>
          <t>本月工作主要集中在支持V542版本功能第一轮测试反馈的问题处理，jenkins打包过程出现的问题处理；V541到V542平滑升级导致的相关问题单；项目统战部对网卡在麒麟V10设备上的适配性进行了测试，银河证券完成了流量DLP EML拆分处理逻辑，并已成功合并到V542代码分支；项目浦发卡中心通过获取Redis中的用户信息，解决了策略匹配不命中的问题，发现缺失组织机构ID导致审批策略无法命中。
本月完成13个中难任务,1个低难任务。给予C评价</t>
        </is>
      </c>
    </row>
    <row r="34" ht="101" customHeight="1" s="122">
      <c r="A34" s="28" t="inlineStr">
        <is>
          <t>数据防泄漏产品线</t>
        </is>
      </c>
      <c r="B34" s="143" t="n"/>
      <c r="C34" s="112" t="inlineStr">
        <is>
          <t>孙渝龙</t>
        </is>
      </c>
      <c r="D34" s="112" t="n"/>
      <c r="E34" s="112" t="n"/>
      <c r="F34" s="38" t="n">
        <v>50</v>
      </c>
      <c r="G34" s="38" t="inlineStr">
        <is>
          <t>21.0</t>
        </is>
      </c>
      <c r="H34" s="38" t="inlineStr">
        <is>
          <t>46.65</t>
        </is>
      </c>
      <c r="I34" s="38" t="inlineStr">
        <is>
          <t>40</t>
        </is>
      </c>
      <c r="J34" s="38" t="n">
        <v>6</v>
      </c>
      <c r="K34" s="38" t="n">
        <v>0</v>
      </c>
      <c r="L34" s="38" t="n">
        <v>0</v>
      </c>
      <c r="M34" s="38" t="n">
        <v>0</v>
      </c>
      <c r="N34" s="38" t="n">
        <v>96</v>
      </c>
      <c r="O34" s="84" t="inlineStr">
        <is>
          <t>C+</t>
        </is>
      </c>
      <c r="P34" s="91" t="inlineStr">
        <is>
          <t>本月工作主要集中在capture代码和网卡适配性测试；X710网卡在华为鲲鹏服务器，优化网卡绑定脚本和配置文件，支持从运维平台修改配置文件;FTP协议重构与Capture配置改进;Capture系统功能优化与兼容性测试;  项目上支持统战部和LC项目的现场支持，成功解决了网卡绑定、流量过大导致的Kafka溢出问题。
本月完成高级任务1个，中级任务12个。对流量dlp的程序逻辑进行大量优化，表现优秀，给予C+评价</t>
        </is>
      </c>
    </row>
    <row r="35" ht="51" customHeight="1" s="122">
      <c r="A35" s="28" t="inlineStr">
        <is>
          <t>数据防泄漏产品线</t>
        </is>
      </c>
      <c r="B35" s="143" t="n"/>
      <c r="C35" s="112" t="inlineStr">
        <is>
          <t>刘泽铭</t>
        </is>
      </c>
      <c r="D35" s="112" t="inlineStr">
        <is>
          <t>10221</t>
        </is>
      </c>
      <c r="E35" s="112" t="inlineStr">
        <is>
          <t>T1</t>
        </is>
      </c>
      <c r="F35" s="38" t="n">
        <v>50</v>
      </c>
      <c r="G35" s="38" t="inlineStr">
        <is>
          <t>21.0</t>
        </is>
      </c>
      <c r="H35" s="38" t="inlineStr">
        <is>
          <t>45.78</t>
        </is>
      </c>
      <c r="I35" s="38" t="inlineStr">
        <is>
          <t>40</t>
        </is>
      </c>
      <c r="J35" s="38" t="n">
        <v>1</v>
      </c>
      <c r="K35" s="38" t="n">
        <v>0</v>
      </c>
      <c r="L35" s="38" t="n">
        <v>0</v>
      </c>
      <c r="M35" s="38" t="n">
        <v>0</v>
      </c>
      <c r="N35" s="38" t="n">
        <v>91</v>
      </c>
      <c r="O35" s="86" t="inlineStr">
        <is>
          <t>C</t>
        </is>
      </c>
      <c r="P35" s="91" t="inlineStr">
        <is>
          <t>本月的工作主要集中v542版本的压测和问题处理，进行了邮件和流量dlp的压测， 核心加双机接入环境，进行网页支持gbase上报事件测试，测试华为云盘和百度云盘的网页dlp测试。
本月完成中级任务11个，低级任务2个。表现正常，给予C评价</t>
        </is>
      </c>
    </row>
    <row r="36" ht="84" customHeight="1" s="122">
      <c r="A36" s="28" t="inlineStr">
        <is>
          <t>数据防泄漏产品线</t>
        </is>
      </c>
      <c r="B36" s="143" t="n"/>
      <c r="C36" s="112" t="inlineStr">
        <is>
          <t>罗志成</t>
        </is>
      </c>
      <c r="D36" s="112" t="inlineStr">
        <is>
          <t>0856</t>
        </is>
      </c>
      <c r="E36" s="112" t="inlineStr">
        <is>
          <t>T8</t>
        </is>
      </c>
      <c r="F36" s="39" t="n">
        <v>50</v>
      </c>
      <c r="G36" s="40" t="n">
        <v>50.4</v>
      </c>
      <c r="H36" s="40" t="n">
        <v>55.52</v>
      </c>
      <c r="I36" s="44" t="n">
        <v>31</v>
      </c>
      <c r="J36" s="44" t="n">
        <v>6</v>
      </c>
      <c r="K36" s="44" t="n">
        <v>3</v>
      </c>
      <c r="L36" s="44" t="n">
        <v>0</v>
      </c>
      <c r="M36" s="44" t="n">
        <v>0</v>
      </c>
      <c r="N36" s="44" t="n">
        <v>90</v>
      </c>
      <c r="O36" s="44" t="inlineStr">
        <is>
          <t>C</t>
        </is>
      </c>
      <c r="P36" s="121" t="inlineStr">
        <is>
          <t>本月主要负责浦发银行项目、浦发卡中心项目、浙商银行项目、太平邮件dlp项目、邮储银行敏感数据发现项目、苏州银行项目、温州银行项目的研发、以及项目管理工作；重点参与浙商行项目参与检测器内存占用率高等难点问题的定位处理工作。本月共完成任务7个，其中普通任务4个，高难度任务3个。本月所负责项目的进度正常，积极支持重点项目的设计类工作，负责线上问题的定位处理，及时与项目经理沟通交流共同推动项目进度；本月负责的重点项目进度正常。</t>
        </is>
      </c>
    </row>
    <row r="37" ht="84" customHeight="1" s="122">
      <c r="A37" s="28" t="inlineStr">
        <is>
          <t>数据防泄漏产品线</t>
        </is>
      </c>
      <c r="B37" s="143" t="n"/>
      <c r="C37" s="112" t="inlineStr">
        <is>
          <t>李富平</t>
        </is>
      </c>
      <c r="D37" s="112" t="inlineStr">
        <is>
          <t>1883</t>
        </is>
      </c>
      <c r="E37" s="112" t="inlineStr">
        <is>
          <t>T5</t>
        </is>
      </c>
      <c r="F37" s="39" t="n">
        <v>50</v>
      </c>
      <c r="G37" s="40" t="n">
        <v>33.6</v>
      </c>
      <c r="H37" s="40" t="n">
        <v>42.22</v>
      </c>
      <c r="I37" s="44" t="n">
        <v>32</v>
      </c>
      <c r="J37" s="44" t="n">
        <v>6</v>
      </c>
      <c r="K37" s="44" t="n">
        <v>0</v>
      </c>
      <c r="L37" s="44" t="n">
        <v>0</v>
      </c>
      <c r="M37" s="44" t="n">
        <v>0</v>
      </c>
      <c r="N37" s="44" t="n">
        <v>88</v>
      </c>
      <c r="O37" s="44" t="inlineStr">
        <is>
          <t>C</t>
        </is>
      </c>
      <c r="P37" s="121" t="inlineStr">
        <is>
          <t>本月负责苏州银行项目、平安科技项目、浙商银行、产品水印SDK、邮储银行项目、银联项目、浦发云盘扫描项目等项目的生产问题处理工作；重点完成平安科技项目、浙商行项目漏洞修改和版本投产支持工作。本月共负责11个项目工作，完成任务18个，其中普通任务14个，中难度任务4个，本月所负责项目的进度正常，版本提测未出现任何质量问题，整体工作状态良好:积极支持项目组处理各重点项目的线上问题，各个项目提测并按规定完成投产工作，输出质量较好。</t>
        </is>
      </c>
    </row>
    <row r="38" ht="135" customHeight="1" s="122">
      <c r="A38" s="28" t="inlineStr">
        <is>
          <t>数据防泄漏产品线</t>
        </is>
      </c>
      <c r="B38" s="143" t="n"/>
      <c r="C38" s="112" t="inlineStr">
        <is>
          <t>孙业民</t>
        </is>
      </c>
      <c r="D38" s="112" t="inlineStr">
        <is>
          <t>2140</t>
        </is>
      </c>
      <c r="E38" s="112" t="inlineStr">
        <is>
          <t>T2</t>
        </is>
      </c>
      <c r="F38" s="39" t="n">
        <v>50</v>
      </c>
      <c r="G38" s="40" t="n">
        <v>21</v>
      </c>
      <c r="H38" s="40" t="n">
        <v>35.95</v>
      </c>
      <c r="I38" s="44" t="n">
        <v>37</v>
      </c>
      <c r="J38" s="44" t="n">
        <v>6</v>
      </c>
      <c r="K38" s="44" t="n">
        <v>0</v>
      </c>
      <c r="L38" s="44" t="n">
        <v>0</v>
      </c>
      <c r="M38" s="44" t="n">
        <v>0</v>
      </c>
      <c r="N38" s="44" t="n">
        <v>93</v>
      </c>
      <c r="O38" s="88" t="inlineStr">
        <is>
          <t>C+</t>
        </is>
      </c>
      <c r="P38" s="121" t="inlineStr">
        <is>
          <t xml:space="preserve">本月主要负责交通银行邮件dlp项目、太平邮件dlp项目、浦发卡中心项目邮件dlp项目的生产问题处理及版本提测投产工作。其中，交通银行项目、浦发卡中心项目、浦发银行项目，主要负责在客户现场进行系统巡检系统运维工作协助处理现场问题；太平邮件dlp项目，重点负责完成二开需求的开发、测试支持和版本投产等工作。长期出差客户现场，经常辗转多个项目的客户现场协助定位处理生产难点问题，积极配合项目经理完成系统运维保障工作，耐心为客户提供答疑和技术支持；应行方要求其11月份一直在出差在现场支持交行项目，任劳任怨工作积极认真为年底生产系统的稳定运行提供了重要支持，获得了行方老师及现场同事的认可。综合评定：C+。
</t>
        </is>
      </c>
    </row>
    <row r="39" ht="84" customHeight="1" s="122">
      <c r="A39" s="28" t="inlineStr">
        <is>
          <t>数据防泄漏产品线</t>
        </is>
      </c>
      <c r="B39" s="143" t="n"/>
      <c r="C39" s="112" t="inlineStr">
        <is>
          <t>滕永达</t>
        </is>
      </c>
      <c r="D39" s="112" t="inlineStr">
        <is>
          <t>2004</t>
        </is>
      </c>
      <c r="E39" s="112" t="inlineStr">
        <is>
          <t>T8</t>
        </is>
      </c>
      <c r="F39" s="39" t="n">
        <v>40</v>
      </c>
      <c r="G39" s="40" t="n">
        <v>50.4</v>
      </c>
      <c r="H39" s="40" t="n">
        <v>33.53</v>
      </c>
      <c r="I39" s="44" t="n">
        <v>15</v>
      </c>
      <c r="J39" s="44" t="n">
        <v>6</v>
      </c>
      <c r="K39" s="44" t="n">
        <v>0</v>
      </c>
      <c r="L39" s="44" t="n">
        <v>0</v>
      </c>
      <c r="M39" s="44" t="n">
        <v>0</v>
      </c>
      <c r="N39" s="44" t="n">
        <v>61</v>
      </c>
      <c r="O39" s="88" t="inlineStr">
        <is>
          <t>D</t>
        </is>
      </c>
      <c r="P39" s="121" t="inlineStr">
        <is>
          <t>本月主要负责浙商银行邮件dlp项目、湖北银行邮件dlp项目、邮储银行敏感数据发现项目、产品V542的研发和系统运维工作。重点负责浙商银行项目测试与生产环境问题的排查定位修复工作、版本投产支持等工作；本月共完成任务8个，其中普通任务6个，高难度任务2个。本月所负责项目的进度正常，版本提测未出现任何质量问题。由于个人原因请假较多，且所负责项目的工作进度推动缓慢，仍存在遗留的问题待处理；另外由于内控系统工作任务获得积分不达标，综合评分D。</t>
        </is>
      </c>
    </row>
    <row r="40" ht="68" customHeight="1" s="122">
      <c r="A40" s="20" t="inlineStr">
        <is>
          <t>数据库安全产品线</t>
        </is>
      </c>
      <c r="B40" s="21" t="n"/>
      <c r="C40" s="22" t="inlineStr">
        <is>
          <t>蔡虎</t>
        </is>
      </c>
      <c r="D40" s="22" t="inlineStr">
        <is>
          <t>2075</t>
        </is>
      </c>
      <c r="E40" s="22" t="inlineStr">
        <is>
          <t>T8</t>
        </is>
      </c>
      <c r="F40" s="43" t="n">
        <v>50</v>
      </c>
      <c r="G40" s="43" t="inlineStr">
        <is>
          <t>50.4</t>
        </is>
      </c>
      <c r="H40" s="43" t="n">
        <v>56</v>
      </c>
      <c r="I40" s="43" t="inlineStr">
        <is>
          <t>31</t>
        </is>
      </c>
      <c r="J40" s="43" t="n">
        <v>5</v>
      </c>
      <c r="K40" s="43" t="n">
        <v>0</v>
      </c>
      <c r="L40" s="43" t="n">
        <v>0</v>
      </c>
      <c r="M40" s="43" t="n">
        <v>0</v>
      </c>
      <c r="N40" s="43">
        <f>F40+I40+J40+K40+L40+M40</f>
        <v/>
      </c>
      <c r="O40" s="89" t="inlineStr">
        <is>
          <t>C-</t>
        </is>
      </c>
      <c r="P40" s="90" t="inlineStr">
        <is>
          <t>本月主要投入脱敏系统mybatis-flex改造及多个项目现场动态脱敏功能适配工作。项目侧重点处理中烟oracle、db2等数据库的动态脱敏适配，中电信项目mysql命令行工具动态脱敏适配及华瑞银行项目相关问题处理。功能实现及问题处理较完善，很好的支撑了项目现场的工作。个人投入度较好，工作认真负责。</t>
        </is>
      </c>
    </row>
    <row r="41" ht="51" customHeight="1" s="122">
      <c r="A41" s="20" t="inlineStr">
        <is>
          <t>数据库安全产品线</t>
        </is>
      </c>
      <c r="B41" s="144" t="n"/>
      <c r="C41" s="112" t="inlineStr">
        <is>
          <t>吴双霞</t>
        </is>
      </c>
      <c r="D41" s="112" t="inlineStr">
        <is>
          <t>1030</t>
        </is>
      </c>
      <c r="E41" s="112" t="inlineStr">
        <is>
          <t>T7</t>
        </is>
      </c>
      <c r="F41" s="44" t="n">
        <v>50</v>
      </c>
      <c r="G41" s="43" t="inlineStr">
        <is>
          <t>46.2</t>
        </is>
      </c>
      <c r="H41" s="43" t="inlineStr">
        <is>
          <t>49.02</t>
        </is>
      </c>
      <c r="I41" s="43" t="inlineStr">
        <is>
          <t>30</t>
        </is>
      </c>
      <c r="J41" s="44" t="n">
        <v>5</v>
      </c>
      <c r="K41" s="44" t="n">
        <v>0</v>
      </c>
      <c r="L41" s="44" t="n">
        <v>0</v>
      </c>
      <c r="M41" s="44" t="n">
        <v>0</v>
      </c>
      <c r="N41" s="44">
        <f>F41+I41+J41+K41+L41+M41</f>
        <v/>
      </c>
      <c r="O41" s="43" t="inlineStr">
        <is>
          <t>C</t>
        </is>
      </c>
      <c r="P41" s="91" t="inlineStr">
        <is>
          <t>本月主要负责脱敏产品v260版本前端测试支撑，重点完成数据源管理、规则管理、敏感发现等模块的问题处理。同时11月投入互联网数据泄漏监测平台v5.2.0版本新需求调研及开发工作，主要投入国际化适配，新增站点管理等功能开发。工作态度较积极，能很好的完成分派的工作任务。</t>
        </is>
      </c>
    </row>
    <row r="42" ht="68" customHeight="1" s="122">
      <c r="A42" s="28" t="inlineStr">
        <is>
          <t>数据库安全产品线</t>
        </is>
      </c>
      <c r="B42" s="145" t="inlineStr">
        <is>
          <t>张宏</t>
        </is>
      </c>
      <c r="C42" s="112" t="inlineStr">
        <is>
          <t>严俊文</t>
        </is>
      </c>
      <c r="D42" s="112" t="inlineStr">
        <is>
          <t>2048</t>
        </is>
      </c>
      <c r="E42" s="112" t="inlineStr">
        <is>
          <t>T6</t>
        </is>
      </c>
      <c r="F42" s="44" t="n">
        <v>50</v>
      </c>
      <c r="G42" s="43" t="inlineStr">
        <is>
          <t>37.8</t>
        </is>
      </c>
      <c r="H42" s="43" t="inlineStr">
        <is>
          <t>45.0</t>
        </is>
      </c>
      <c r="I42" s="43" t="inlineStr">
        <is>
          <t>31</t>
        </is>
      </c>
      <c r="J42" s="44" t="n">
        <v>5</v>
      </c>
      <c r="K42" s="44" t="n">
        <v>0</v>
      </c>
      <c r="L42" s="44" t="n">
        <v>0</v>
      </c>
      <c r="M42" s="44" t="n">
        <v>0</v>
      </c>
      <c r="N42" s="44">
        <f>F42+I42+J42+K42+L42+M42</f>
        <v/>
      </c>
      <c r="O42" s="44" t="inlineStr">
        <is>
          <t>C</t>
        </is>
      </c>
      <c r="P42" s="91" t="inlineStr">
        <is>
          <t>本月主要完成数据库安全审计V3.5.0版本第一轮测试支撑、问题修复、mybatis-flex适配改造。负责异常事件审计命中、多类型数据库SQL翻译、脱敏的测试支持和问题修改，Redis数据库协议解析相关问题修复；完成告警、审计策略相关模块的Flex改造。工作整体投入度较高，完成度较好，责任心较强。</t>
        </is>
      </c>
    </row>
    <row r="43" ht="68" customHeight="1" s="122">
      <c r="A43" s="28" t="inlineStr">
        <is>
          <t>数据库安全产品线</t>
        </is>
      </c>
      <c r="B43" s="143" t="n"/>
      <c r="C43" s="112" t="inlineStr">
        <is>
          <t>文云祥</t>
        </is>
      </c>
      <c r="D43" s="112" t="inlineStr">
        <is>
          <t>1923</t>
        </is>
      </c>
      <c r="E43" s="112" t="inlineStr">
        <is>
          <t>T4</t>
        </is>
      </c>
      <c r="F43" s="44" t="n">
        <v>50</v>
      </c>
      <c r="G43" s="43" t="n">
        <v>29.4</v>
      </c>
      <c r="H43" s="43" t="n">
        <v>31.89</v>
      </c>
      <c r="I43" s="43" t="n">
        <v>30</v>
      </c>
      <c r="J43" s="44" t="n">
        <v>5</v>
      </c>
      <c r="K43" s="44" t="n">
        <v>0</v>
      </c>
      <c r="L43" s="44" t="n">
        <v>0</v>
      </c>
      <c r="M43" s="44" t="n">
        <v>0</v>
      </c>
      <c r="N43" s="44">
        <f>F43+I43+J43+K43+L43+M43</f>
        <v/>
      </c>
      <c r="O43" s="88" t="inlineStr">
        <is>
          <t>C-</t>
        </is>
      </c>
      <c r="P43" s="91" t="inlineStr">
        <is>
          <t>本月主要完成数审V3.5.0版本第一轮测试支撑、测试问题修复、Mybatis-flex适配改造。主要负责SQL翻译、脱敏、SQL模板、SQL rename语法解析、 Mongodb数据库协议解析、敏感数据规则等相关模块的的测试支持和问题修复；完成分组管理、主机名、行为规则、结果集规则模块的的Flex改造；支持LC项目DM数据库用户名解析适配。整体表现正常。</t>
        </is>
      </c>
    </row>
    <row r="44" ht="68" customHeight="1" s="122">
      <c r="A44" s="28" t="inlineStr">
        <is>
          <t>数据库安全产品线</t>
        </is>
      </c>
      <c r="B44" s="141" t="n"/>
      <c r="C44" s="112" t="inlineStr">
        <is>
          <t>刘旺1</t>
        </is>
      </c>
      <c r="D44" s="112" t="n">
        <v>1335</v>
      </c>
      <c r="E44" s="112" t="inlineStr">
        <is>
          <t>T6</t>
        </is>
      </c>
      <c r="F44" s="44" t="n">
        <v>50</v>
      </c>
      <c r="G44" s="43" t="inlineStr">
        <is>
          <t>37.8</t>
        </is>
      </c>
      <c r="H44" s="43" t="n">
        <v>41.52</v>
      </c>
      <c r="I44" s="43" t="n">
        <v>30</v>
      </c>
      <c r="J44" s="44" t="n">
        <v>5</v>
      </c>
      <c r="K44" s="44" t="n">
        <v>0</v>
      </c>
      <c r="L44" s="44" t="n">
        <v>0</v>
      </c>
      <c r="M44" s="44" t="n">
        <v>0</v>
      </c>
      <c r="N44" s="44">
        <f>F44+I44+J44+K44+L44+M44</f>
        <v/>
      </c>
      <c r="O44" s="92" t="inlineStr">
        <is>
          <t>C-</t>
        </is>
      </c>
      <c r="P44" s="91" t="inlineStr">
        <is>
          <t>本月主要完成数据库安全审计V3.5.0版本第一轮测试支持、问题修复、修复问题自测。主要负责数审第一轮测试前端UI测试支持和测试问题修复工作；处理海量审计数据导出前端虚拟窗口loading改造；数审系统统一UI组件改造；进行数审第一轮修复问题自测和功能自测。工作完成正常，工作饱和度待提升。</t>
        </is>
      </c>
    </row>
    <row r="45" ht="92" customHeight="1" s="122">
      <c r="A45" s="28" t="inlineStr">
        <is>
          <t>数据交换产品线</t>
        </is>
      </c>
      <c r="B45" s="9" t="inlineStr">
        <is>
          <t>刘旺</t>
        </is>
      </c>
      <c r="C45" s="28" t="inlineStr">
        <is>
          <t>任涛民</t>
        </is>
      </c>
      <c r="D45" s="28" t="inlineStr">
        <is>
          <t>1655</t>
        </is>
      </c>
      <c r="E45" s="112" t="inlineStr">
        <is>
          <t>T8</t>
        </is>
      </c>
      <c r="F45" s="59">
        <f>VLOOKUP(C45,[1]质量分!C:E,3,FALSE)</f>
        <v/>
      </c>
      <c r="G45" s="59">
        <f>VLOOKUP(C45,[1]系统导出数据!B:M,4,FALSE)</f>
        <v/>
      </c>
      <c r="H45" s="59">
        <f>VLOOKUP(D45,[1]系统导出数据!C:N,4,FALSE)</f>
        <v/>
      </c>
      <c r="I45" s="59">
        <f>VLOOKUP(D45,[1]系统导出数据!C:N,5,FALSE)</f>
        <v/>
      </c>
      <c r="J45" s="59" t="n">
        <v>0</v>
      </c>
      <c r="K45" s="59" t="n"/>
      <c r="L45" s="59" t="n">
        <v>0</v>
      </c>
      <c r="M45" s="59" t="n">
        <v>0</v>
      </c>
      <c r="N45" s="59">
        <f>SUM(F45,I45:M45)</f>
        <v/>
      </c>
      <c r="O45" s="93" t="inlineStr">
        <is>
          <t>C</t>
        </is>
      </c>
      <c r="P45" s="96" t="inlineStr">
        <is>
          <t>本月主要负责跨网跨域数据监管系统功能设计开发以及跨网文件管理与交换系统V521F01版本功能开发。完成跨网跨域数据监管系统应用管理、代理配置、监管同步下发等模块设计与实现、完成脱敏引擎集成方案输出，完成数据所策略相关表结构设计以及安全服务策略、安全标志、安全检查编排后端接口完善，完成监管同步逻辑实现、通道配置管理校验规则完善。完成跨网文件管理与交换系统V521F01明文外带配置后端开发以及前端联调工作，完成打包流水线集成统一平台自动化联调，海南银行平滑升级上传页面目标对象无数据问题排查。共完成任务17个，其中中等难度任务14个、高难度任务3个，总体表现合格。</t>
        </is>
      </c>
    </row>
    <row r="46" ht="61" customHeight="1" s="122">
      <c r="A46" s="28" t="inlineStr">
        <is>
          <t>数据交换产品线</t>
        </is>
      </c>
      <c r="B46" s="143" t="n"/>
      <c r="C46" s="27" t="inlineStr">
        <is>
          <t>翟盼</t>
        </is>
      </c>
      <c r="D46" s="27" t="inlineStr">
        <is>
          <t>2195</t>
        </is>
      </c>
      <c r="E46" s="47" t="inlineStr">
        <is>
          <t>T8</t>
        </is>
      </c>
      <c r="F46" s="48">
        <f>VLOOKUP(C46,[1]质量分!C:E,3,FALSE)</f>
        <v/>
      </c>
      <c r="G46" s="48">
        <f>VLOOKUP(C46,[1]系统导出数据!B:M,4,FALSE)</f>
        <v/>
      </c>
      <c r="H46" s="48">
        <f>VLOOKUP(D46,[1]系统导出数据!C:N,4,FALSE)</f>
        <v/>
      </c>
      <c r="I46" s="48">
        <f>VLOOKUP(D46,[1]系统导出数据!C:N,5,FALSE)</f>
        <v/>
      </c>
      <c r="J46" s="48" t="n">
        <v>4</v>
      </c>
      <c r="K46" s="48" t="n"/>
      <c r="L46" s="59" t="n">
        <v>0</v>
      </c>
      <c r="M46" s="59" t="n">
        <v>0</v>
      </c>
      <c r="N46" s="48">
        <f>SUM(F46,I46:J46)</f>
        <v/>
      </c>
      <c r="O46" s="93" t="inlineStr">
        <is>
          <t>C</t>
        </is>
      </c>
      <c r="P46" s="95" t="inlineStr">
        <is>
          <t>本月主要负责跨网跨域数据交换代理功能设计开发。包括完善跨网跨域数据交换代理设计细节以及监管与代理系统联动业务逻辑设计、策略下发相关设计，完成审核系统初始化相关构建以及数据所策略相关表结构设计，完成数据交换代理服务运维适配以及初始化数据整理，完成交换下发、策略下发、资源采集以及安装部署功能完善及自测，共完成任务14个，其中中等难度任务11个、高难度任务3个，工作积极负责，总体表现合格。</t>
        </is>
      </c>
    </row>
    <row r="47" ht="76" customHeight="1" s="122">
      <c r="A47" s="28" t="inlineStr">
        <is>
          <t>数据交换产品线</t>
        </is>
      </c>
      <c r="B47" s="143" t="n"/>
      <c r="C47" s="28" t="inlineStr">
        <is>
          <t>张鹏飞</t>
        </is>
      </c>
      <c r="D47" s="28" t="inlineStr">
        <is>
          <t>1259</t>
        </is>
      </c>
      <c r="E47" s="112" t="inlineStr">
        <is>
          <t>T7</t>
        </is>
      </c>
      <c r="F47" s="59">
        <f>VLOOKUP(C47,[1]质量分!C:E,3,FALSE)</f>
        <v/>
      </c>
      <c r="G47" s="59">
        <f>VLOOKUP(C47,[1]系统导出数据!B:M,4,FALSE)</f>
        <v/>
      </c>
      <c r="H47" s="59">
        <f>VLOOKUP(D47,[1]系统导出数据!C:N,4,FALSE)</f>
        <v/>
      </c>
      <c r="I47" s="59">
        <f>VLOOKUP(D47,[1]系统导出数据!C:N,5,FALSE)</f>
        <v/>
      </c>
      <c r="J47" s="59" t="n">
        <v>5</v>
      </c>
      <c r="K47" s="58" t="n"/>
      <c r="L47" s="59" t="n">
        <v>0</v>
      </c>
      <c r="M47" s="59" t="n">
        <v>0</v>
      </c>
      <c r="N47" s="59">
        <f>SUM(F47,I47,J47,K47,L47,M47)</f>
        <v/>
      </c>
      <c r="O47" s="92" t="inlineStr">
        <is>
          <t>C+</t>
        </is>
      </c>
      <c r="P47" s="96" t="inlineStr">
        <is>
          <t>本月主要负责跨网跨域数据交换代理功能设计开发以及跨网文件管理与交换系统代码完善。完成跨网跨域数据交换代理系统交换审批、交换下发、文件交换任务 数据库交换任务、密码保护策略、安全标签策略、内容过滤、数据库内容过滤策略等模块接口设计以及功能实现，解决跨网文件管理与交换系统预览服务不支持网络映射访问问题，完成文件摆渡服务、文件目录交换服务中sonar扫出的低级bug处理。共完成11个中等难度任务、2个高等难度任务，工作认真负责，任务完成效率高，整体表现较好。</t>
        </is>
      </c>
    </row>
    <row r="48" ht="76" customHeight="1" s="122">
      <c r="A48" s="28" t="inlineStr">
        <is>
          <t>数据交换产品线</t>
        </is>
      </c>
      <c r="B48" s="143" t="n"/>
      <c r="C48" s="27" t="inlineStr">
        <is>
          <t>陈炜阳</t>
        </is>
      </c>
      <c r="D48" s="27" t="inlineStr">
        <is>
          <t>1413</t>
        </is>
      </c>
      <c r="E48" s="47" t="inlineStr">
        <is>
          <t>T7</t>
        </is>
      </c>
      <c r="F48" s="48">
        <f>VLOOKUP(C48,[1]质量分!C:E,3,FALSE)</f>
        <v/>
      </c>
      <c r="G48" s="48">
        <f>VLOOKUP(C48,[1]系统导出数据!B:M,4,FALSE)</f>
        <v/>
      </c>
      <c r="H48" s="48">
        <f>VLOOKUP(D48,[1]系统导出数据!C:N,4,FALSE)</f>
        <v/>
      </c>
      <c r="I48" s="48">
        <f>VLOOKUP(D48,[1]系统导出数据!C:N,5,FALSE)</f>
        <v/>
      </c>
      <c r="J48" s="60" t="n">
        <v>3</v>
      </c>
      <c r="K48" s="61" t="n"/>
      <c r="L48" s="59" t="n">
        <v>0</v>
      </c>
      <c r="M48" s="59" t="n">
        <v>0</v>
      </c>
      <c r="N48" s="97">
        <f>SUM(F48,I48,J48,K48,L48,M48)</f>
        <v/>
      </c>
      <c r="O48" s="93" t="inlineStr">
        <is>
          <t>C</t>
        </is>
      </c>
      <c r="P48" s="95" t="inlineStr">
        <is>
          <t>本月主要负责跨网跨域数据交换代理功能开发以及安全接入网关V510F01功能开发。完成安全接入网关国产化编译、redis安装适配脚本输出以及arm架构授权适配、证书互信技术调研以及双证书功能验证，完成跨网跨域数据交换代理系统代理代理引擎多通道功能实现以及单向TCP代理实现，完成通道配置与管理端交互逻辑完善。完成重庆银行生产环境stx不通问题排查解决以及实现stx对接重试逻辑。共完成10个中等难度任务，2个高级任务，总体表现合格。</t>
        </is>
      </c>
    </row>
    <row r="49" ht="76" customHeight="1" s="122">
      <c r="A49" s="28" t="inlineStr">
        <is>
          <t>数据交换产品线</t>
        </is>
      </c>
      <c r="B49" s="143" t="n"/>
      <c r="C49" s="27" t="inlineStr">
        <is>
          <t>王伟</t>
        </is>
      </c>
      <c r="D49" s="27" t="inlineStr">
        <is>
          <t>1303</t>
        </is>
      </c>
      <c r="E49" s="47" t="inlineStr">
        <is>
          <t>T5</t>
        </is>
      </c>
      <c r="F49" s="48">
        <f>VLOOKUP(C49,[1]质量分!C:E,3,FALSE)</f>
        <v/>
      </c>
      <c r="G49" s="48">
        <f>VLOOKUP(C49,[1]系统导出数据!B:M,4,FALSE)</f>
        <v/>
      </c>
      <c r="H49" s="48">
        <f>VLOOKUP(D49,[1]系统导出数据!C:N,4,FALSE)</f>
        <v/>
      </c>
      <c r="I49" s="48">
        <f>VLOOKUP(D49,[1]系统导出数据!C:N,5,FALSE)</f>
        <v/>
      </c>
      <c r="J49" s="60" t="n">
        <v>0</v>
      </c>
      <c r="K49" s="62" t="n"/>
      <c r="L49" s="59" t="n">
        <v>0</v>
      </c>
      <c r="M49" s="59" t="n">
        <v>0</v>
      </c>
      <c r="N49" s="97">
        <f>SUM(F49,I49,J49,K49,L49,M49)</f>
        <v/>
      </c>
      <c r="O49" s="93" t="inlineStr">
        <is>
          <t>C</t>
        </is>
      </c>
      <c r="P49" s="95" t="inlineStr">
        <is>
          <t>本月主要负责跨网跨域数据监管系统页面开发以及跨网文件管理与交换系统V521F01版本功能开发。完成跨网跨域数据监管系统数据库交换、通道配置、系统配置、交换审批配置、监管对接、安全服务策略、安全标志、安全检查编排页面开发与联调，完成跨网文件管理与交换系统V521F01明文外发配置功能开发、文件外发上传页面外带权限默认值适配开发以及共享文件页面用户树加载优化，共完成任务12个，其中中等难度任务9个、低等难度任务3个，总体表现合格。</t>
        </is>
      </c>
    </row>
    <row r="50" ht="51" customHeight="1" s="122">
      <c r="A50" s="28" t="inlineStr">
        <is>
          <t>军工业务线</t>
        </is>
      </c>
      <c r="B50" s="9" t="inlineStr">
        <is>
          <t>袁朝</t>
        </is>
      </c>
      <c r="C50" s="112" t="inlineStr">
        <is>
          <t>康钧威</t>
        </is>
      </c>
      <c r="D50" s="112" t="inlineStr">
        <is>
          <t>1111</t>
        </is>
      </c>
      <c r="E50" s="112" t="inlineStr">
        <is>
          <t>T6</t>
        </is>
      </c>
      <c r="F50" s="38" t="n">
        <v>40</v>
      </c>
      <c r="G50" s="38" t="n">
        <v>37.8</v>
      </c>
      <c r="H50" s="38" t="n">
        <v>38.75</v>
      </c>
      <c r="I50" s="38" t="n">
        <v>30</v>
      </c>
      <c r="J50" s="63" t="n">
        <v>5</v>
      </c>
      <c r="K50" s="38" t="n"/>
      <c r="L50" s="59" t="n">
        <v>0</v>
      </c>
      <c r="M50" s="59" t="n">
        <v>0</v>
      </c>
      <c r="N50" s="98">
        <f>F50+I50+5</f>
        <v/>
      </c>
      <c r="O50" s="86" t="inlineStr">
        <is>
          <t>C</t>
        </is>
      </c>
      <c r="P50" s="91" t="inlineStr">
        <is>
          <t>本月主要参与数据库备份系统、脱敏产品开发、YC二期等2个项目。完成脱敏功能开发、安全管理软件windows部署改造、21222拓扑展示功能开发，完成中级任务8个。未出现延期问题，工作态度符合岗位要求，技术能力符合岗位要求，整体表现符合岗位要求。</t>
        </is>
      </c>
    </row>
    <row r="51" ht="84" customHeight="1" s="122">
      <c r="A51" s="28" t="inlineStr">
        <is>
          <t>军工业务线</t>
        </is>
      </c>
      <c r="B51" s="143" t="n"/>
      <c r="C51" s="112" t="inlineStr">
        <is>
          <t>李远明</t>
        </is>
      </c>
      <c r="D51" s="112" t="inlineStr">
        <is>
          <t>1386</t>
        </is>
      </c>
      <c r="E51" s="112" t="inlineStr">
        <is>
          <t>T6</t>
        </is>
      </c>
      <c r="F51" s="38" t="n">
        <v>45</v>
      </c>
      <c r="G51" s="38" t="n">
        <v>37.8</v>
      </c>
      <c r="H51" s="38" t="n">
        <v>58</v>
      </c>
      <c r="I51" s="38" t="n">
        <v>35</v>
      </c>
      <c r="J51" s="63" t="n">
        <v>5</v>
      </c>
      <c r="K51" s="38" t="n"/>
      <c r="L51" s="59" t="n">
        <v>0</v>
      </c>
      <c r="M51" s="59" t="n">
        <v>0</v>
      </c>
      <c r="N51" s="98">
        <f>F51+I51+5</f>
        <v/>
      </c>
      <c r="O51" s="84" t="inlineStr">
        <is>
          <t>C+</t>
        </is>
      </c>
      <c r="P51" s="91" t="inlineStr">
        <is>
          <t>本月主要负责了参与28S某部中台项目现场支持，重点参与代码检查问题修复、前后端联调问题修复、入所测试文件编写、测试用例编写、接口适配、软需功能点单元测试等。共完成了中级任务1件，在28S现场完善了软件需求说明，修改测试用例；修改测试发现的问题；根据指标要求调整接口，完善功能用例描述表及需求追踪。出色的完成了安排的任务，工作态度良好，技术能力工作能力表现突出，整体表现良好。</t>
        </is>
      </c>
    </row>
    <row r="52" ht="51" customHeight="1" s="122">
      <c r="A52" s="28" t="inlineStr">
        <is>
          <t>军工业务线</t>
        </is>
      </c>
      <c r="B52" s="143" t="n"/>
      <c r="C52" s="112" t="inlineStr">
        <is>
          <t>周子峰</t>
        </is>
      </c>
      <c r="D52" s="112" t="inlineStr">
        <is>
          <t>2054</t>
        </is>
      </c>
      <c r="E52" s="112" t="inlineStr">
        <is>
          <t>T6</t>
        </is>
      </c>
      <c r="F52" s="38" t="n">
        <v>40</v>
      </c>
      <c r="G52" s="38" t="n">
        <v>37.8</v>
      </c>
      <c r="H52" s="38" t="n">
        <v>38</v>
      </c>
      <c r="I52" s="38" t="n">
        <v>30</v>
      </c>
      <c r="J52" s="63" t="n">
        <v>5</v>
      </c>
      <c r="K52" s="38" t="n"/>
      <c r="L52" s="59" t="n">
        <v>0</v>
      </c>
      <c r="M52" s="59" t="n">
        <v>0</v>
      </c>
      <c r="N52" s="98">
        <f>F52+I52+5</f>
        <v/>
      </c>
      <c r="O52" s="86" t="inlineStr">
        <is>
          <t>C</t>
        </is>
      </c>
      <c r="P52" s="91" t="inlineStr">
        <is>
          <t>本月主要参与YC二期、YC27等2个项目。完成23验收测试支持、优化功能更新上线、现场保障、27sma更新测试支持等工作内容。完成中级任务5个。未出现延期问题，工作态度符合岗位要求，技术能力符合岗位要求，整体表现符合岗位要求。</t>
        </is>
      </c>
    </row>
    <row r="53" ht="51" customHeight="1" s="122">
      <c r="A53" s="28" t="inlineStr">
        <is>
          <t>军工业务线</t>
        </is>
      </c>
      <c r="B53" s="143" t="n"/>
      <c r="C53" s="112" t="inlineStr">
        <is>
          <t>杨勇</t>
        </is>
      </c>
      <c r="D53" s="112" t="inlineStr">
        <is>
          <t>2062</t>
        </is>
      </c>
      <c r="E53" s="112" t="inlineStr">
        <is>
          <t>T5</t>
        </is>
      </c>
      <c r="F53" s="38" t="n">
        <v>40</v>
      </c>
      <c r="G53" s="38" t="n">
        <v>20.8</v>
      </c>
      <c r="H53" s="38" t="n">
        <v>30</v>
      </c>
      <c r="I53" s="38" t="n">
        <v>34</v>
      </c>
      <c r="J53" s="63" t="n">
        <v>5</v>
      </c>
      <c r="K53" s="38" t="n"/>
      <c r="L53" s="59" t="n">
        <v>0</v>
      </c>
      <c r="M53" s="59" t="n">
        <v>0</v>
      </c>
      <c r="N53" s="98">
        <f>F53+I53+5</f>
        <v/>
      </c>
      <c r="O53" s="86" t="inlineStr">
        <is>
          <t>C</t>
        </is>
      </c>
      <c r="P53" s="91" t="inlineStr">
        <is>
          <t>本月主要参与kwky代理产品开发、27项目现场保障、数据所现场联调等3个项目。完成与kwky代理产品功能开发、数据所联调对接等工作内容。完成中级任务11个。未出现延期问题，工作态度符合岗位要求，技术能力符合岗位要求，整体表现符合岗位要求。</t>
        </is>
      </c>
    </row>
    <row r="54" ht="68" customHeight="1" s="122">
      <c r="A54" s="28" t="inlineStr">
        <is>
          <t>军工业务线</t>
        </is>
      </c>
      <c r="B54" s="143" t="n"/>
      <c r="C54" s="112" t="inlineStr">
        <is>
          <t>蒋维</t>
        </is>
      </c>
      <c r="D54" s="112" t="inlineStr">
        <is>
          <t>0709</t>
        </is>
      </c>
      <c r="E54" s="112" t="inlineStr">
        <is>
          <t>T7</t>
        </is>
      </c>
      <c r="F54" s="38" t="n">
        <v>45</v>
      </c>
      <c r="G54" s="38" t="n">
        <v>46.2</v>
      </c>
      <c r="H54" s="38" t="n">
        <v>55.76</v>
      </c>
      <c r="I54" s="38" t="n">
        <v>32</v>
      </c>
      <c r="J54" s="63" t="n">
        <v>5</v>
      </c>
      <c r="K54" s="38" t="n"/>
      <c r="L54" s="59" t="n">
        <v>0</v>
      </c>
      <c r="M54" s="59" t="n">
        <v>0</v>
      </c>
      <c r="N54" s="98">
        <f>F54+I54+5</f>
        <v/>
      </c>
      <c r="O54" s="86" t="inlineStr">
        <is>
          <t>C</t>
        </is>
      </c>
      <c r="P54" s="91" t="inlineStr">
        <is>
          <t>本月主要参与LC数据安全系统建设、事件处置应用支撑系统、数据溯源、KWKY等4个项目。完成K8s现场安装部署、文档材料编写、CMMI资格审查、数据所溯源项目文档编写、分类分级设计文档编写等内容，完成中级任务7个，高级任务4个。未出现延期问题，工作态度符合岗位要求，技术能力符合岗位要求，整体表现符合岗位要求。</t>
        </is>
      </c>
    </row>
    <row r="55" ht="68" customHeight="1" s="122">
      <c r="A55" s="28" t="inlineStr">
        <is>
          <t>军工业务线</t>
        </is>
      </c>
      <c r="B55" s="143" t="n"/>
      <c r="C55" s="112" t="inlineStr">
        <is>
          <t>张岩</t>
        </is>
      </c>
      <c r="D55" s="112" t="inlineStr">
        <is>
          <t>1826</t>
        </is>
      </c>
      <c r="E55" s="112" t="inlineStr">
        <is>
          <t>T5</t>
        </is>
      </c>
      <c r="F55" s="38" t="n">
        <v>45</v>
      </c>
      <c r="G55" s="38" t="n">
        <v>33.6</v>
      </c>
      <c r="H55" s="38" t="n">
        <v>38</v>
      </c>
      <c r="I55" s="38" t="n">
        <v>31</v>
      </c>
      <c r="J55" s="63" t="n">
        <v>5</v>
      </c>
      <c r="K55" s="38" t="n"/>
      <c r="L55" s="59" t="n">
        <v>0</v>
      </c>
      <c r="M55" s="59" t="n">
        <v>0</v>
      </c>
      <c r="N55" s="98">
        <f>F55+I55+5</f>
        <v/>
      </c>
      <c r="O55" s="86" t="inlineStr">
        <is>
          <t>C</t>
        </is>
      </c>
      <c r="P55" s="91" t="inlineStr">
        <is>
          <t>本月主要参与kwky监管产品项目、28S某部中泰、YC二期等3个项目。完成28s界面开发、2122拓扑展示、交换策略联调、网络引擎管理等内容，完成中级任务8个，未出现延期问题，工作态度基本符合岗位要求，技术能力符合岗位要求，未出现延期问题，但是在用户现场出现工作不认真的问题，技术能力符合岗位要求，整体表现需要提升。</t>
        </is>
      </c>
    </row>
    <row r="56" ht="51" customHeight="1" s="122">
      <c r="A56" s="28" t="inlineStr">
        <is>
          <t>军工业务线</t>
        </is>
      </c>
      <c r="B56" s="143" t="n"/>
      <c r="C56" s="112" t="inlineStr">
        <is>
          <t>厉黔龙</t>
        </is>
      </c>
      <c r="D56" s="112" t="inlineStr">
        <is>
          <t>1020</t>
        </is>
      </c>
      <c r="E56" s="112" t="inlineStr">
        <is>
          <t>T5</t>
        </is>
      </c>
      <c r="F56" s="38" t="n">
        <v>40</v>
      </c>
      <c r="G56" s="38" t="n">
        <v>33.6</v>
      </c>
      <c r="H56" s="38" t="n">
        <v>47.89</v>
      </c>
      <c r="I56" s="38" t="n">
        <v>34</v>
      </c>
      <c r="J56" s="63" t="n">
        <v>5</v>
      </c>
      <c r="K56" s="38" t="n"/>
      <c r="L56" s="59" t="n">
        <v>0</v>
      </c>
      <c r="M56" s="59" t="n">
        <v>0</v>
      </c>
      <c r="N56" s="98">
        <f>F56+I56+5</f>
        <v/>
      </c>
      <c r="O56" s="86" t="inlineStr">
        <is>
          <t>C</t>
        </is>
      </c>
      <c r="P56" s="91" t="inlineStr">
        <is>
          <t>本月主要参与安全管理软件、LC项目测试、保密室等3个项目。完成保密室任务、投标材料编写、安全管理软件现场测试等内容。完成中级任务10个。未出现延期问题，工作态度基本符合岗位要求，技术能力符合岗位要求，整体表现基本符合岗位要求。</t>
        </is>
      </c>
    </row>
    <row r="57" ht="51" customHeight="1" s="122">
      <c r="A57" s="28" t="inlineStr">
        <is>
          <t>数据加密产品线</t>
        </is>
      </c>
      <c r="B57" s="9" t="inlineStr">
        <is>
          <t>汪洋</t>
        </is>
      </c>
      <c r="C57" s="112" t="inlineStr">
        <is>
          <t>龚升俊</t>
        </is>
      </c>
      <c r="D57" s="112" t="inlineStr">
        <is>
          <t>0555</t>
        </is>
      </c>
      <c r="E57" s="112" t="inlineStr">
        <is>
          <t>T8</t>
        </is>
      </c>
      <c r="F57" s="112" t="n">
        <v>50</v>
      </c>
      <c r="G57" s="112" t="inlineStr">
        <is>
          <t>50.4</t>
        </is>
      </c>
      <c r="H57" s="112" t="inlineStr">
        <is>
          <t>52.75</t>
        </is>
      </c>
      <c r="I57" s="112" t="inlineStr">
        <is>
          <t>30</t>
        </is>
      </c>
      <c r="J57" s="64" t="n">
        <v>5</v>
      </c>
      <c r="K57" s="21" t="n">
        <v>5</v>
      </c>
      <c r="L57" s="59" t="n">
        <v>0</v>
      </c>
      <c r="M57" s="59" t="n">
        <v>0</v>
      </c>
      <c r="N57" s="98">
        <f>F57+I57+J57+K57</f>
        <v/>
      </c>
      <c r="O57" s="99" t="inlineStr">
        <is>
          <t>B</t>
        </is>
      </c>
      <c r="P57" s="100" t="inlineStr">
        <is>
          <t>负责加密产品线数据安全管理系统客户端开发的管理工作，同时完成了南网项目的隐藏水印的需求开发，在时间紧急的情况下，高质量完成了工作任务，演示效果良好。同时并行支持了多个金融事业部的紧急需求项目，能够及时解决项目问题，工作效率高。</t>
        </is>
      </c>
    </row>
    <row r="58" ht="51" customHeight="1" s="122">
      <c r="A58" s="28" t="inlineStr">
        <is>
          <t>数据加密产品线</t>
        </is>
      </c>
      <c r="B58" s="143" t="n"/>
      <c r="C58" s="112" t="inlineStr">
        <is>
          <t>徐冬梅</t>
        </is>
      </c>
      <c r="D58" s="112" t="inlineStr">
        <is>
          <t>0572</t>
        </is>
      </c>
      <c r="E58" s="112" t="inlineStr">
        <is>
          <t>T8</t>
        </is>
      </c>
      <c r="F58" s="112" t="n">
        <v>50</v>
      </c>
      <c r="G58" s="112" t="inlineStr">
        <is>
          <t>50.4</t>
        </is>
      </c>
      <c r="H58" s="112" t="inlineStr">
        <is>
          <t>55.27</t>
        </is>
      </c>
      <c r="I58" s="112" t="inlineStr">
        <is>
          <t>30</t>
        </is>
      </c>
      <c r="J58" s="64" t="n">
        <v>5</v>
      </c>
      <c r="K58" s="21" t="n"/>
      <c r="L58" s="59" t="n">
        <v>0</v>
      </c>
      <c r="M58" s="59" t="n">
        <v>0</v>
      </c>
      <c r="N58" s="98">
        <f>F58+I58+5</f>
        <v/>
      </c>
      <c r="O58" s="86" t="inlineStr">
        <is>
          <t>C</t>
        </is>
      </c>
      <c r="P58" s="100" t="inlineStr">
        <is>
          <t>本月主要负责中信银行项目、廊坊银行项目、金之盾青蚨项目、706项目、军工审计工作、天津中行、北京组日常管理工作。本月主要主要处理和提测了各个现场的问题紧急问题包括：中信，廊坊，天津中行项目。能够按时完成工作。</t>
        </is>
      </c>
    </row>
    <row r="59" ht="34" customHeight="1" s="122">
      <c r="A59" s="28" t="inlineStr">
        <is>
          <t>数据加密产品线</t>
        </is>
      </c>
      <c r="B59" s="143" t="n"/>
      <c r="C59" s="112" t="inlineStr">
        <is>
          <t>刘彦龙</t>
        </is>
      </c>
      <c r="D59" s="112" t="inlineStr">
        <is>
          <t>1122</t>
        </is>
      </c>
      <c r="E59" s="112" t="inlineStr">
        <is>
          <t>T7</t>
        </is>
      </c>
      <c r="F59" s="112" t="n">
        <v>50</v>
      </c>
      <c r="G59" s="112" t="inlineStr">
        <is>
          <t>4.4</t>
        </is>
      </c>
      <c r="H59" s="112" t="n">
        <v>5</v>
      </c>
      <c r="I59" s="112" t="n">
        <v>30</v>
      </c>
      <c r="J59" s="64" t="n"/>
      <c r="K59" s="21" t="n"/>
      <c r="L59" s="59" t="n">
        <v>0</v>
      </c>
      <c r="M59" s="59" t="n">
        <v>0</v>
      </c>
      <c r="N59" s="98">
        <f>F59+I59+5</f>
        <v/>
      </c>
      <c r="O59" s="86" t="inlineStr">
        <is>
          <t>C</t>
        </is>
      </c>
      <c r="P59" s="100" t="inlineStr">
        <is>
          <t>能够按时完成离职交接工作。</t>
        </is>
      </c>
    </row>
    <row r="60" ht="34" customHeight="1" s="122">
      <c r="A60" s="28" t="inlineStr">
        <is>
          <t>数据加密产品线</t>
        </is>
      </c>
      <c r="B60" s="143" t="n"/>
      <c r="C60" s="112" t="inlineStr">
        <is>
          <t>罗西兴</t>
        </is>
      </c>
      <c r="D60" s="112" t="inlineStr">
        <is>
          <t>1323</t>
        </is>
      </c>
      <c r="E60" s="112" t="inlineStr">
        <is>
          <t>T7</t>
        </is>
      </c>
      <c r="F60" s="112" t="n">
        <v>50</v>
      </c>
      <c r="G60" s="112" t="inlineStr">
        <is>
          <t>46.2</t>
        </is>
      </c>
      <c r="H60" s="112" t="inlineStr">
        <is>
          <t>43.77</t>
        </is>
      </c>
      <c r="I60" s="112" t="inlineStr">
        <is>
          <t>15</t>
        </is>
      </c>
      <c r="J60" s="64" t="n">
        <v>5</v>
      </c>
      <c r="K60" s="21" t="n">
        <v>5</v>
      </c>
      <c r="L60" s="59" t="n">
        <v>0</v>
      </c>
      <c r="M60" s="59" t="n">
        <v>0</v>
      </c>
      <c r="N60" s="98">
        <f>F60+I60+5</f>
        <v/>
      </c>
      <c r="O60" s="86" t="inlineStr">
        <is>
          <t>C</t>
        </is>
      </c>
      <c r="P60" s="100" t="inlineStr">
        <is>
          <t>负责扫描引擎的开发工作，同时完成了移动警务相关功能的开发，按时交付。</t>
        </is>
      </c>
    </row>
    <row r="61" ht="34" customHeight="1" s="122">
      <c r="A61" s="28" t="inlineStr">
        <is>
          <t>数据加密产品线</t>
        </is>
      </c>
      <c r="B61" s="143" t="n"/>
      <c r="C61" s="112" t="inlineStr">
        <is>
          <t>杨毅</t>
        </is>
      </c>
      <c r="D61" s="112" t="inlineStr">
        <is>
          <t>1376</t>
        </is>
      </c>
      <c r="E61" s="112" t="inlineStr">
        <is>
          <t>T6</t>
        </is>
      </c>
      <c r="F61" s="112" t="n">
        <v>50</v>
      </c>
      <c r="G61" s="112" t="inlineStr">
        <is>
          <t>37.8</t>
        </is>
      </c>
      <c r="H61" s="112" t="inlineStr">
        <is>
          <t>51.66</t>
        </is>
      </c>
      <c r="I61" s="112" t="inlineStr">
        <is>
          <t>33</t>
        </is>
      </c>
      <c r="J61" s="64" t="n"/>
      <c r="K61" s="21" t="n"/>
      <c r="L61" s="59" t="n">
        <v>0</v>
      </c>
      <c r="M61" s="59" t="n">
        <v>0</v>
      </c>
      <c r="N61" s="98">
        <f>F61+I61+5</f>
        <v/>
      </c>
      <c r="O61" s="86" t="inlineStr">
        <is>
          <t>C</t>
        </is>
      </c>
      <c r="P61" s="100" t="inlineStr">
        <is>
          <t>本月主要完成541F02的开发工作，信创光盘刻录功能开发实现，同时支撑大多数项目反馈问题，能按期完成所分配任务</t>
        </is>
      </c>
    </row>
    <row r="62" ht="34" customHeight="1" s="122">
      <c r="A62" s="28" t="inlineStr">
        <is>
          <t>数据加密产品线</t>
        </is>
      </c>
      <c r="B62" s="143" t="n"/>
      <c r="C62" s="112" t="inlineStr">
        <is>
          <t>吴发立</t>
        </is>
      </c>
      <c r="D62" s="112" t="inlineStr">
        <is>
          <t>1440</t>
        </is>
      </c>
      <c r="E62" s="112" t="inlineStr">
        <is>
          <t>T4</t>
        </is>
      </c>
      <c r="F62" s="112" t="n">
        <v>50</v>
      </c>
      <c r="G62" s="112" t="inlineStr">
        <is>
          <t>29.4</t>
        </is>
      </c>
      <c r="H62" s="112" t="inlineStr">
        <is>
          <t>30.88</t>
        </is>
      </c>
      <c r="I62" s="112" t="inlineStr">
        <is>
          <t>30</t>
        </is>
      </c>
      <c r="J62" s="64" t="n"/>
      <c r="K62" s="21" t="n"/>
      <c r="L62" s="59" t="n">
        <v>0</v>
      </c>
      <c r="M62" s="59" t="n">
        <v>0</v>
      </c>
      <c r="N62" s="98">
        <f>F62+I62+5</f>
        <v/>
      </c>
      <c r="O62" s="86" t="inlineStr">
        <is>
          <t>C</t>
        </is>
      </c>
      <c r="P62" s="100" t="inlineStr">
        <is>
          <t>能够按时完成离职交接工作。</t>
        </is>
      </c>
    </row>
    <row r="63" ht="84" customHeight="1" s="122">
      <c r="A63" s="28" t="inlineStr">
        <is>
          <t>数据加密产品线</t>
        </is>
      </c>
      <c r="B63" s="143" t="n"/>
      <c r="C63" s="112" t="inlineStr">
        <is>
          <t>范飞飞</t>
        </is>
      </c>
      <c r="D63" s="112" t="inlineStr">
        <is>
          <t>1503</t>
        </is>
      </c>
      <c r="E63" s="112" t="inlineStr">
        <is>
          <t>T7</t>
        </is>
      </c>
      <c r="F63" s="112" t="n">
        <v>50</v>
      </c>
      <c r="G63" s="112" t="inlineStr">
        <is>
          <t>46.2</t>
        </is>
      </c>
      <c r="H63" s="112" t="inlineStr">
        <is>
          <t>54.27</t>
        </is>
      </c>
      <c r="I63" s="112" t="inlineStr">
        <is>
          <t>31</t>
        </is>
      </c>
      <c r="J63" s="64" t="n">
        <v>5</v>
      </c>
      <c r="K63" s="21" t="n">
        <v>5</v>
      </c>
      <c r="L63" s="59" t="n">
        <v>0</v>
      </c>
      <c r="M63" s="59" t="n">
        <v>0</v>
      </c>
      <c r="N63" s="98">
        <f>F63+I63+5</f>
        <v/>
      </c>
      <c r="O63" s="99" t="inlineStr">
        <is>
          <t>B</t>
        </is>
      </c>
      <c r="P63" s="101" t="inlineStr">
        <is>
          <t>11月份负责终端产品F01版本遗留问题处理以及F02版本服务端的研发设计、交付工作。产品中主导设计了产品中多个版本中未解决的升级限速的核心技术方案，此方案可极大的减少了项目中升级实施的工作量，另外在研发资源紧张的情况下加班加点完成了版本的需求交付工作以及发现的诸如数据补偿、代码封装等历史产品既有问题，短时间内在设计和技术管理上提升了产品质量。项目中，积极配合项目团队完成了邮储项目中发现的规则文件不兼容的问题。</t>
        </is>
      </c>
    </row>
    <row r="64" ht="34" customHeight="1" s="122">
      <c r="A64" s="28" t="inlineStr">
        <is>
          <t>数据加密产品线</t>
        </is>
      </c>
      <c r="B64" s="143" t="n"/>
      <c r="C64" s="112" t="inlineStr">
        <is>
          <t>余经猷</t>
        </is>
      </c>
      <c r="D64" s="112" t="inlineStr">
        <is>
          <t>1588</t>
        </is>
      </c>
      <c r="E64" s="112" t="inlineStr">
        <is>
          <t>T6</t>
        </is>
      </c>
      <c r="F64" s="112" t="n">
        <v>50</v>
      </c>
      <c r="G64" s="112" t="inlineStr">
        <is>
          <t>37.8</t>
        </is>
      </c>
      <c r="H64" s="112" t="inlineStr">
        <is>
          <t>55.0</t>
        </is>
      </c>
      <c r="I64" s="112" t="inlineStr">
        <is>
          <t>34</t>
        </is>
      </c>
      <c r="J64" s="64" t="n">
        <v>5</v>
      </c>
      <c r="K64" s="21" t="n"/>
      <c r="L64" s="59" t="n">
        <v>0</v>
      </c>
      <c r="M64" s="59" t="n">
        <v>0</v>
      </c>
      <c r="N64" s="98">
        <f>F64+I64+5</f>
        <v/>
      </c>
      <c r="O64" s="86" t="inlineStr">
        <is>
          <t>C</t>
        </is>
      </c>
      <c r="P64" s="100" t="inlineStr">
        <is>
          <t>本月主要完成框架适配支持541F02刻录光盘，并根据新方案完成uos、kylin、nfs移动存储功能适配测试，能按期完成所分配任务，任务完成质量高</t>
        </is>
      </c>
    </row>
    <row r="65" ht="34" customHeight="1" s="122">
      <c r="A65" s="28" t="inlineStr">
        <is>
          <t>数据加密产品线</t>
        </is>
      </c>
      <c r="B65" s="143" t="n"/>
      <c r="C65" s="112" t="inlineStr">
        <is>
          <t>刘竹青</t>
        </is>
      </c>
      <c r="D65" s="112" t="inlineStr">
        <is>
          <t>1698</t>
        </is>
      </c>
      <c r="E65" s="112" t="inlineStr">
        <is>
          <t>T5</t>
        </is>
      </c>
      <c r="F65" s="112" t="n">
        <v>50</v>
      </c>
      <c r="G65" s="112" t="inlineStr">
        <is>
          <t>33.6</t>
        </is>
      </c>
      <c r="H65" s="112" t="inlineStr">
        <is>
          <t>42.26</t>
        </is>
      </c>
      <c r="I65" s="112" t="inlineStr">
        <is>
          <t>32</t>
        </is>
      </c>
      <c r="J65" s="64" t="n"/>
      <c r="K65" s="21" t="n"/>
      <c r="L65" s="59" t="n">
        <v>0</v>
      </c>
      <c r="M65" s="59" t="n">
        <v>0</v>
      </c>
      <c r="N65" s="98">
        <f>F65+I65+5</f>
        <v/>
      </c>
      <c r="O65" s="86" t="inlineStr">
        <is>
          <t>C</t>
        </is>
      </c>
      <c r="P65" s="100" t="inlineStr">
        <is>
          <t>本月完成706项目问题跟踪及修复工作和中信银行的，本月主要工作集中处理706测试问题，同时参与中信项目客户端遗留工作的解决。作态度良好，任务均能准时完成。</t>
        </is>
      </c>
    </row>
    <row r="66" ht="34" customHeight="1" s="122">
      <c r="A66" s="28" t="inlineStr">
        <is>
          <t>数据加密产品线</t>
        </is>
      </c>
      <c r="B66" s="143" t="n"/>
      <c r="C66" s="112" t="inlineStr">
        <is>
          <t>王光磊</t>
        </is>
      </c>
      <c r="D66" s="112" t="inlineStr">
        <is>
          <t>2039</t>
        </is>
      </c>
      <c r="E66" s="112" t="inlineStr">
        <is>
          <t>T6</t>
        </is>
      </c>
      <c r="F66" s="112" t="n">
        <v>50</v>
      </c>
      <c r="G66" s="112" t="inlineStr">
        <is>
          <t>37.8</t>
        </is>
      </c>
      <c r="H66" s="112" t="n">
        <v>23</v>
      </c>
      <c r="I66" s="112" t="inlineStr">
        <is>
          <t>15</t>
        </is>
      </c>
      <c r="J66" s="64" t="n"/>
      <c r="K66" s="112" t="n"/>
      <c r="L66" s="59" t="n">
        <v>0</v>
      </c>
      <c r="M66" s="59" t="n">
        <v>0</v>
      </c>
      <c r="N66" s="98">
        <f>F66+I66+5</f>
        <v/>
      </c>
      <c r="O66" s="84" t="inlineStr">
        <is>
          <t>C-</t>
        </is>
      </c>
      <c r="P66" s="100" t="inlineStr">
        <is>
          <t>本月工作主要完成上海银行、浙商银行、上海农商等项目的维护工作。按时完成安排的工作，综合表现一般，工时未达标。</t>
        </is>
      </c>
    </row>
    <row r="67" ht="34" customHeight="1" s="122">
      <c r="A67" s="28" t="inlineStr">
        <is>
          <t>数据加密产品线</t>
        </is>
      </c>
      <c r="B67" s="143" t="n"/>
      <c r="C67" s="112" t="inlineStr">
        <is>
          <t>李谦</t>
        </is>
      </c>
      <c r="D67" s="112" t="inlineStr">
        <is>
          <t>2110</t>
        </is>
      </c>
      <c r="E67" s="112" t="inlineStr">
        <is>
          <t>T7</t>
        </is>
      </c>
      <c r="F67" s="112" t="n">
        <v>50</v>
      </c>
      <c r="G67" s="112" t="inlineStr">
        <is>
          <t>46.2</t>
        </is>
      </c>
      <c r="H67" s="112" t="inlineStr">
        <is>
          <t>46.41</t>
        </is>
      </c>
      <c r="I67" s="112" t="inlineStr">
        <is>
          <t>30</t>
        </is>
      </c>
      <c r="J67" s="64" t="n"/>
      <c r="K67" s="21" t="n"/>
      <c r="L67" s="59" t="n">
        <v>0</v>
      </c>
      <c r="M67" s="59" t="n">
        <v>0</v>
      </c>
      <c r="N67" s="98">
        <f>F67+I67+5</f>
        <v/>
      </c>
      <c r="O67" s="86" t="inlineStr">
        <is>
          <t>C</t>
        </is>
      </c>
      <c r="P67" s="100" t="inlineStr">
        <is>
          <t>支持终端产品，容器化部署适配以及541F02部分需求设计。工作态度端正，认真负责。</t>
        </is>
      </c>
    </row>
    <row r="68" ht="51" customHeight="1" s="122">
      <c r="A68" s="28" t="inlineStr">
        <is>
          <t>数据加密产品线</t>
        </is>
      </c>
      <c r="B68" s="143" t="n"/>
      <c r="C68" s="112" t="inlineStr">
        <is>
          <t>陈志鹏</t>
        </is>
      </c>
      <c r="D68" s="112" t="inlineStr">
        <is>
          <t>2212</t>
        </is>
      </c>
      <c r="E68" s="112" t="inlineStr">
        <is>
          <t>T4</t>
        </is>
      </c>
      <c r="F68" s="112" t="n">
        <v>50</v>
      </c>
      <c r="G68" s="112" t="inlineStr">
        <is>
          <t>29.4</t>
        </is>
      </c>
      <c r="H68" s="112" t="n">
        <v>30</v>
      </c>
      <c r="I68" s="112" t="n">
        <v>30</v>
      </c>
      <c r="J68" s="64" t="n"/>
      <c r="K68" s="21" t="n"/>
      <c r="L68" s="59" t="n">
        <v>0</v>
      </c>
      <c r="M68" s="59" t="n">
        <v>0</v>
      </c>
      <c r="N68" s="98">
        <f>F68+I68+5</f>
        <v/>
      </c>
      <c r="O68" s="86" t="inlineStr">
        <is>
          <t>C</t>
        </is>
      </c>
      <c r="P68" s="100" t="inlineStr">
        <is>
          <t>本月主要完成无锡农商、浦发银行、上海银行项目版本的需求开发及项目问题排查解决工作。同时学习v5产品，通过浦发项目的v511版本云打印对接功能产品功能与qt开发整体工作态度积极，认真负责，积极学习v5新的产品，协助处理浦发信创版本相关问题，</t>
        </is>
      </c>
    </row>
    <row r="69" ht="34" customHeight="1" s="122">
      <c r="A69" s="28" t="inlineStr">
        <is>
          <t>数据加密产品线</t>
        </is>
      </c>
      <c r="B69" s="143" t="n"/>
      <c r="C69" s="112" t="inlineStr">
        <is>
          <t>阳家亮</t>
        </is>
      </c>
      <c r="D69" s="112" t="inlineStr">
        <is>
          <t>2222</t>
        </is>
      </c>
      <c r="E69" s="112" t="inlineStr">
        <is>
          <t>T2</t>
        </is>
      </c>
      <c r="F69" s="112" t="n">
        <v>50</v>
      </c>
      <c r="G69" s="112" t="inlineStr">
        <is>
          <t>21.0</t>
        </is>
      </c>
      <c r="H69" s="112" t="inlineStr">
        <is>
          <t>37.84</t>
        </is>
      </c>
      <c r="I69" s="112" t="inlineStr">
        <is>
          <t>38</t>
        </is>
      </c>
      <c r="J69" s="64" t="n"/>
      <c r="K69" s="21" t="n"/>
      <c r="L69" s="59" t="n">
        <v>0</v>
      </c>
      <c r="M69" s="59" t="n">
        <v>0</v>
      </c>
      <c r="N69" s="98">
        <f>F69+I69+5</f>
        <v/>
      </c>
      <c r="O69" s="86" t="inlineStr">
        <is>
          <t>C</t>
        </is>
      </c>
      <c r="P69" s="100" t="inlineStr">
        <is>
          <t>熟悉中信银行项目，支持中信银行投产工作，迅速定位问题，解决中信银行现场出现的问题，代码质量还有待提升，工作积极性可以。</t>
        </is>
      </c>
    </row>
    <row r="70" ht="51" customHeight="1" s="122">
      <c r="A70" s="28" t="inlineStr">
        <is>
          <t>数据加密产品线</t>
        </is>
      </c>
      <c r="B70" s="143" t="n"/>
      <c r="C70" s="112" t="inlineStr">
        <is>
          <t>张建东</t>
        </is>
      </c>
      <c r="D70" s="112" t="inlineStr">
        <is>
          <t>2226</t>
        </is>
      </c>
      <c r="E70" s="112" t="inlineStr">
        <is>
          <t>T2</t>
        </is>
      </c>
      <c r="F70" s="112" t="n">
        <v>50</v>
      </c>
      <c r="G70" s="112" t="inlineStr">
        <is>
          <t>21.0</t>
        </is>
      </c>
      <c r="H70" s="112" t="inlineStr">
        <is>
          <t>35.29</t>
        </is>
      </c>
      <c r="I70" s="112" t="inlineStr">
        <is>
          <t>36</t>
        </is>
      </c>
      <c r="J70" s="64" t="n"/>
      <c r="K70" s="21" t="n"/>
      <c r="L70" s="59" t="n">
        <v>0</v>
      </c>
      <c r="M70" s="59" t="n">
        <v>0</v>
      </c>
      <c r="N70" s="98">
        <f>F70+I70+5</f>
        <v/>
      </c>
      <c r="O70" s="86" t="inlineStr">
        <is>
          <t>C</t>
        </is>
      </c>
      <c r="P70" s="100" t="inlineStr">
        <is>
          <t>本月主要负责协助扫描引擎V2.1版本调研alpine系统扫描引擎docker镜像制作方案，包括docker环境搭建和测试，以及调研在alpine系统上安装glibc库的可行性，并协助输出调研报告。同时支持了扫描引擎的项目问题修复，工作态度积极，学习能力较好，综合表现良好。</t>
        </is>
      </c>
    </row>
    <row r="71" ht="51" customHeight="1" s="122">
      <c r="A71" s="28" t="inlineStr">
        <is>
          <t>数据加密产品线</t>
        </is>
      </c>
      <c r="B71" s="143" t="n"/>
      <c r="C71" s="112" t="inlineStr">
        <is>
          <t>何铭杨</t>
        </is>
      </c>
      <c r="D71" s="112" t="inlineStr">
        <is>
          <t>2231</t>
        </is>
      </c>
      <c r="E71" s="112" t="inlineStr">
        <is>
          <t>T2</t>
        </is>
      </c>
      <c r="F71" s="112" t="n">
        <v>50</v>
      </c>
      <c r="G71" s="112" t="inlineStr">
        <is>
          <t>21.0</t>
        </is>
      </c>
      <c r="H71" s="112" t="inlineStr">
        <is>
          <t>52.69</t>
        </is>
      </c>
      <c r="I71" s="112" t="inlineStr">
        <is>
          <t>40</t>
        </is>
      </c>
      <c r="J71" s="64" t="n"/>
      <c r="K71" s="21" t="n"/>
      <c r="L71" s="59" t="n">
        <v>0</v>
      </c>
      <c r="M71" s="59" t="n">
        <v>0</v>
      </c>
      <c r="N71" s="98">
        <f>F71+I71+5</f>
        <v/>
      </c>
      <c r="O71" s="86" t="inlineStr">
        <is>
          <t>C</t>
        </is>
      </c>
      <c r="P71" s="100" t="inlineStr">
        <is>
          <t>本月主要完成bmp、jpg、jpeg、png等常见图片格式文件写入隐藏信息调研并输出文档以及demo开发实现，文件盲标签文件头格式代码迁移、大文件读写设计实现。同时支持了项目问题的处理，解决问题能力有待提升。</t>
        </is>
      </c>
    </row>
    <row r="72" ht="34" customHeight="1" s="122">
      <c r="A72" s="28" t="inlineStr">
        <is>
          <t>数据加密产品线</t>
        </is>
      </c>
      <c r="B72" s="143" t="n"/>
      <c r="C72" s="112" t="inlineStr">
        <is>
          <t>熊阳</t>
        </is>
      </c>
      <c r="D72" s="112" t="inlineStr">
        <is>
          <t>2232</t>
        </is>
      </c>
      <c r="E72" s="112" t="inlineStr">
        <is>
          <t>T2</t>
        </is>
      </c>
      <c r="F72" s="112" t="n">
        <v>50</v>
      </c>
      <c r="G72" s="112" t="inlineStr">
        <is>
          <t>21.0</t>
        </is>
      </c>
      <c r="H72" s="112" t="inlineStr">
        <is>
          <t>52.29</t>
        </is>
      </c>
      <c r="I72" s="112" t="inlineStr">
        <is>
          <t>40</t>
        </is>
      </c>
      <c r="J72" s="64" t="n"/>
      <c r="K72" s="21" t="n"/>
      <c r="L72" s="59" t="n">
        <v>0</v>
      </c>
      <c r="M72" s="59" t="n">
        <v>0</v>
      </c>
      <c r="N72" s="98">
        <f>F72+I72+5</f>
        <v/>
      </c>
      <c r="O72" s="86" t="inlineStr">
        <is>
          <t>C</t>
        </is>
      </c>
      <c r="P72" s="100" t="inlineStr">
        <is>
          <t>本月主要完成以及win11右键菜单开发实现，能正常完成所分配任务，开始上手解决项目的实际问题，技术及业务能力均稳定成长</t>
        </is>
      </c>
    </row>
    <row r="73" ht="68" customHeight="1" s="122">
      <c r="A73" s="28" t="inlineStr">
        <is>
          <t>数据加密产品线</t>
        </is>
      </c>
      <c r="B73" s="143" t="n"/>
      <c r="C73" s="112" t="inlineStr">
        <is>
          <t>孙爽</t>
        </is>
      </c>
      <c r="D73" s="112" t="inlineStr">
        <is>
          <t>2248</t>
        </is>
      </c>
      <c r="E73" s="112" t="inlineStr">
        <is>
          <t>T2</t>
        </is>
      </c>
      <c r="F73" s="112" t="n">
        <v>50</v>
      </c>
      <c r="G73" s="112" t="inlineStr">
        <is>
          <t>21.0</t>
        </is>
      </c>
      <c r="H73" s="112" t="inlineStr">
        <is>
          <t>55.56</t>
        </is>
      </c>
      <c r="I73" s="112" t="inlineStr">
        <is>
          <t>40</t>
        </is>
      </c>
      <c r="J73" s="64" t="n"/>
      <c r="K73" s="21" t="n"/>
      <c r="L73" s="59" t="n">
        <v>0</v>
      </c>
      <c r="M73" s="59" t="n">
        <v>0</v>
      </c>
      <c r="N73" s="98">
        <f>F73+I73+5</f>
        <v/>
      </c>
      <c r="O73" s="86" t="inlineStr">
        <is>
          <t>C</t>
        </is>
      </c>
      <c r="P73" s="100" t="inlineStr">
        <is>
          <t>本月主要负责应用程序、FTP、共享管控策略增加登记外发功能，在开启扫描情况下，支持登记外发功能，已完成功能开发与自测。其次，对银联现场问题进行跟进，提供现场单文件版本，对问题进行复现、排查与解决。完成针对长安银行需求，工作态度积极，排查问题思维逻辑清晰，综合表现良好。</t>
        </is>
      </c>
    </row>
    <row r="74" ht="34" customHeight="1" s="122">
      <c r="A74" s="28" t="inlineStr">
        <is>
          <t>数据加密产品线</t>
        </is>
      </c>
      <c r="B74" s="143" t="n"/>
      <c r="C74" s="112" t="inlineStr">
        <is>
          <t>黄立</t>
        </is>
      </c>
      <c r="D74" s="112" t="inlineStr">
        <is>
          <t>2250</t>
        </is>
      </c>
      <c r="E74" s="112" t="inlineStr">
        <is>
          <t>T2</t>
        </is>
      </c>
      <c r="F74" s="112" t="n">
        <v>50</v>
      </c>
      <c r="G74" s="112" t="inlineStr">
        <is>
          <t>21.0</t>
        </is>
      </c>
      <c r="H74" s="112" t="inlineStr">
        <is>
          <t>34.5</t>
        </is>
      </c>
      <c r="I74" s="112" t="inlineStr">
        <is>
          <t>36</t>
        </is>
      </c>
      <c r="J74" s="64" t="n"/>
      <c r="K74" s="21" t="n"/>
      <c r="L74" s="59" t="n">
        <v>0</v>
      </c>
      <c r="M74" s="59" t="n">
        <v>0</v>
      </c>
      <c r="N74" s="98">
        <f>F74+I74+5</f>
        <v/>
      </c>
      <c r="O74" s="84" t="inlineStr">
        <is>
          <t>D</t>
        </is>
      </c>
      <c r="P74" s="100" t="inlineStr">
        <is>
          <t>出差南网项目，保证了现场的演示系统部署和测试，但是工作任务完成质量一般。现场工作的效率较低。</t>
        </is>
      </c>
    </row>
    <row r="75" ht="101" customHeight="1" s="122">
      <c r="A75" s="28" t="inlineStr">
        <is>
          <t>数据安全治理产品线</t>
        </is>
      </c>
      <c r="B75" s="9" t="inlineStr">
        <is>
          <t>张毅</t>
        </is>
      </c>
      <c r="C75" s="103" t="inlineStr">
        <is>
          <t>靖哲</t>
        </is>
      </c>
      <c r="D75" s="103" t="n">
        <v>1438</v>
      </c>
      <c r="E75" s="103" t="inlineStr">
        <is>
          <t>T6</t>
        </is>
      </c>
      <c r="F75" s="117" t="n">
        <v>50</v>
      </c>
      <c r="G75" s="117" t="n">
        <v>37.8</v>
      </c>
      <c r="H75" s="117" t="n">
        <v>39.19</v>
      </c>
      <c r="I75" s="117" t="n">
        <v>30</v>
      </c>
      <c r="J75" s="117" t="n">
        <v>9</v>
      </c>
      <c r="K75" s="117" t="n">
        <v>0</v>
      </c>
      <c r="L75" s="117" t="n">
        <v>0</v>
      </c>
      <c r="M75" s="117" t="n">
        <v>2</v>
      </c>
      <c r="N75" s="117" t="n">
        <v>91</v>
      </c>
      <c r="O75" s="115" t="inlineStr">
        <is>
          <t>B</t>
        </is>
      </c>
      <c r="P75" s="116" t="inlineStr">
        <is>
          <t>项目上主要负责终端、统一平台项目的研发管理沟通工作，同时负责统一办公平台的各类需求拆解以及排期协调工作。项目上完成了邮储银行、南海农商、安盟、上海银行等10余项目的协调沟通研发和项目支撑工作。尤其是在邮储项目生产无法进行新老规则兼容的情况下，加班加点，快速制定方案将发布的老版本规则文件下发至新安装的老客户端上解决现场安装老版本客户端问题。且定位出南海农商以及邮储等多个文件上传慢的疑难问题，解决疑难问题能力强，责任心强，效率高，保证了重点项目的按期交付。综合评价B。</t>
        </is>
      </c>
    </row>
    <row r="76" ht="68" customHeight="1" s="122">
      <c r="A76" s="28" t="inlineStr">
        <is>
          <t>数据安全治理产品线</t>
        </is>
      </c>
      <c r="B76" s="143" t="n"/>
      <c r="C76" s="103" t="inlineStr">
        <is>
          <t>夏冰冰</t>
        </is>
      </c>
      <c r="D76" s="103" t="n">
        <v>1896</v>
      </c>
      <c r="E76" s="103" t="inlineStr">
        <is>
          <t>T6</t>
        </is>
      </c>
      <c r="F76" s="117" t="n">
        <v>50</v>
      </c>
      <c r="G76" s="117" t="n">
        <v>37.8</v>
      </c>
      <c r="H76" s="117" t="n">
        <v>38.15</v>
      </c>
      <c r="I76" s="117" t="n">
        <v>30</v>
      </c>
      <c r="J76" s="117" t="n">
        <v>7</v>
      </c>
      <c r="K76" s="117" t="n">
        <v>0</v>
      </c>
      <c r="L76" s="117" t="n">
        <v>0</v>
      </c>
      <c r="M76" s="117" t="n">
        <v>0</v>
      </c>
      <c r="N76" s="117" t="n">
        <v>87</v>
      </c>
      <c r="O76" s="117" t="inlineStr">
        <is>
          <t>C</t>
        </is>
      </c>
      <c r="P76" s="118" t="inlineStr">
        <is>
          <t>产品上负责治理及存储的日常研发管理工作。完成治理平台541版本的测试支撑；完成治理平台541版本，flex适配调度服务的整体适配；完成北京首创，阳光电源，LC项目，国寿项目等多个项目的问题支撑；完成存储数据防泄漏523版本，flex整体适配研发；整体业务设计能力突出，工作认真负责，代码质量好，思维敏捷。</t>
        </is>
      </c>
    </row>
    <row r="77" ht="68" customHeight="1" s="122">
      <c r="A77" s="28" t="inlineStr">
        <is>
          <t>数据安全治理产品线</t>
        </is>
      </c>
      <c r="B77" s="143" t="n"/>
      <c r="C77" s="103" t="inlineStr">
        <is>
          <t>路晓梦</t>
        </is>
      </c>
      <c r="D77" s="103" t="n">
        <v>1865</v>
      </c>
      <c r="E77" s="103" t="inlineStr">
        <is>
          <t>T6</t>
        </is>
      </c>
      <c r="F77" s="117" t="n">
        <v>50</v>
      </c>
      <c r="G77" s="117" t="n">
        <v>37.8</v>
      </c>
      <c r="H77" s="117" t="n">
        <v>40.25</v>
      </c>
      <c r="I77" s="117" t="n">
        <v>30</v>
      </c>
      <c r="J77" s="117" t="n">
        <v>7</v>
      </c>
      <c r="K77" s="117" t="n">
        <v>0</v>
      </c>
      <c r="L77" s="117" t="n">
        <v>0</v>
      </c>
      <c r="M77" s="117" t="n">
        <v>0</v>
      </c>
      <c r="N77" s="117" t="n">
        <v>87</v>
      </c>
      <c r="O77" s="117" t="inlineStr">
        <is>
          <t>C</t>
        </is>
      </c>
      <c r="P77" s="118" t="inlineStr">
        <is>
          <t>产品上负责治理541版本测试支撑，治理平台项目支撑。完成治理平台541版本，新增报表的前后端联调；完成治理541版本，第一轮测试支撑以及第二轮提测；完成北京首创项目问题解决，阳光电源项目，国寿项目等多个项目的问题支撑；能力突出，代码质量好，自测认真负责，解决bug迅速。</t>
        </is>
      </c>
    </row>
    <row r="78" ht="51" customHeight="1" s="122">
      <c r="A78" s="28" t="inlineStr">
        <is>
          <t>数据安全治理产品线</t>
        </is>
      </c>
      <c r="B78" s="143" t="n"/>
      <c r="C78" s="103" t="inlineStr">
        <is>
          <t>王耀波</t>
        </is>
      </c>
      <c r="D78" s="103" t="n">
        <v>1973</v>
      </c>
      <c r="E78" s="103" t="inlineStr">
        <is>
          <t>T3</t>
        </is>
      </c>
      <c r="F78" s="117" t="n">
        <v>50</v>
      </c>
      <c r="G78" s="117" t="n">
        <v>25.2</v>
      </c>
      <c r="H78" s="117" t="n">
        <v>31.25</v>
      </c>
      <c r="I78" s="117" t="n">
        <v>32</v>
      </c>
      <c r="J78" s="117" t="n">
        <v>5</v>
      </c>
      <c r="K78" s="117" t="n">
        <v>0</v>
      </c>
      <c r="L78" s="117" t="n">
        <v>0</v>
      </c>
      <c r="M78" s="117" t="n">
        <v>0</v>
      </c>
      <c r="N78" s="117" t="n">
        <v>87</v>
      </c>
      <c r="O78" s="117" t="inlineStr">
        <is>
          <t>C</t>
        </is>
      </c>
      <c r="P78" s="118" t="inlineStr">
        <is>
          <t>产品上负责治理541版本测试支撑，治理平台项目支撑。完成治理平台541版本，管控对接，资产采集新增需求等前后端联调；完成治理541版本，第一轮测试支撑以及第二轮提测；完成治理平台国防科大项目问题支撑；工作积极负责，进步迅速，学习能力强，功能自测时仔细认真。</t>
        </is>
      </c>
    </row>
    <row r="79" ht="68" customHeight="1" s="122">
      <c r="A79" s="28" t="inlineStr">
        <is>
          <t>数据安全治理产品线</t>
        </is>
      </c>
      <c r="B79" s="143" t="n"/>
      <c r="C79" s="103" t="inlineStr">
        <is>
          <t>刘珣</t>
        </is>
      </c>
      <c r="D79" s="103" t="n">
        <v>2200</v>
      </c>
      <c r="E79" s="103" t="inlineStr">
        <is>
          <t>T6</t>
        </is>
      </c>
      <c r="F79" s="117" t="n">
        <v>50</v>
      </c>
      <c r="G79" s="117" t="n">
        <v>37.8</v>
      </c>
      <c r="H79" s="117" t="n">
        <v>40.1</v>
      </c>
      <c r="I79" s="117" t="n">
        <v>30</v>
      </c>
      <c r="J79" s="117" t="n">
        <v>5</v>
      </c>
      <c r="K79" s="117" t="n">
        <v>0</v>
      </c>
      <c r="L79" s="117" t="n">
        <v>0</v>
      </c>
      <c r="M79" s="117" t="n">
        <v>0</v>
      </c>
      <c r="N79" s="117" t="n">
        <v>85</v>
      </c>
      <c r="O79" s="117" t="inlineStr">
        <is>
          <t>C</t>
        </is>
      </c>
      <c r="P79" s="118" t="inlineStr">
        <is>
          <t>产品上负责治理541版本测试支撑，存储dlp523版本需求研发。完成治理541版本，第一轮测试支撑以及第二轮提测；完成存储dlp523版本，flex整体适配，web容器插件化适配，驱动管理适配新增功能适配等需求研发；整体思维敏捷，设计能力强，学习能力突出，bug处理快速，代码质量好，工作效率高。</t>
        </is>
      </c>
    </row>
    <row r="80" ht="51" customHeight="1" s="122">
      <c r="A80" s="28" t="inlineStr">
        <is>
          <t>数据安全治理产品线</t>
        </is>
      </c>
      <c r="B80" s="143" t="n"/>
      <c r="C80" s="103" t="inlineStr">
        <is>
          <t>刘慧东</t>
        </is>
      </c>
      <c r="D80" s="103" t="n">
        <v>1326</v>
      </c>
      <c r="E80" s="103" t="inlineStr">
        <is>
          <t>T7</t>
        </is>
      </c>
      <c r="F80" s="117" t="n">
        <v>50</v>
      </c>
      <c r="G80" s="117" t="n">
        <v>46.2</v>
      </c>
      <c r="H80" s="117" t="n">
        <v>51.29</v>
      </c>
      <c r="I80" s="117" t="n">
        <v>31</v>
      </c>
      <c r="J80" s="117" t="n">
        <v>5</v>
      </c>
      <c r="K80" s="117" t="n">
        <v>0</v>
      </c>
      <c r="L80" s="117" t="n">
        <v>0</v>
      </c>
      <c r="M80" s="117" t="n">
        <v>0</v>
      </c>
      <c r="N80" s="117" t="n">
        <v>86</v>
      </c>
      <c r="O80" s="117" t="inlineStr">
        <is>
          <t>C</t>
        </is>
      </c>
      <c r="P80" s="118" t="inlineStr">
        <is>
          <t>完成ndlp542系统测试支持、运维3.1代码设计和开发工作；负责运维3.1版本优化内容梳理、运维3.1问题优化、升级管理支持平滑升级包设计、升级管理开发-页面支持平滑升级需求。工作积极认真，bug处理快速，代码质量好，工作效率高。</t>
        </is>
      </c>
    </row>
    <row r="81" ht="51" customHeight="1" s="122">
      <c r="A81" s="28" t="inlineStr">
        <is>
          <t>数据安全治理产品线</t>
        </is>
      </c>
      <c r="B81" s="143" t="n"/>
      <c r="C81" s="103" t="inlineStr">
        <is>
          <t>王永山</t>
        </is>
      </c>
      <c r="D81" s="103" t="n">
        <v>2251</v>
      </c>
      <c r="E81" s="103" t="inlineStr">
        <is>
          <t>T1</t>
        </is>
      </c>
      <c r="F81" s="117" t="n">
        <v>50</v>
      </c>
      <c r="G81" s="117" t="n">
        <v>21</v>
      </c>
      <c r="H81" s="117" t="n">
        <v>26.9</v>
      </c>
      <c r="I81" s="117" t="n">
        <v>32</v>
      </c>
      <c r="J81" s="117" t="n">
        <v>5</v>
      </c>
      <c r="K81" s="117" t="n">
        <v>0</v>
      </c>
      <c r="L81" s="117" t="n">
        <v>0</v>
      </c>
      <c r="M81" s="117" t="n">
        <v>0</v>
      </c>
      <c r="N81" s="117" t="n">
        <v>87</v>
      </c>
      <c r="O81" s="117" t="inlineStr">
        <is>
          <t>C</t>
        </is>
      </c>
      <c r="P81" s="120" t="inlineStr">
        <is>
          <t>完成互联网防泄漏产品支持。负责互联网数据泄漏系统国际化相关的内容的预研、设计及开发工作、独立负责暗网新增站点预研以及开发、站点收集功能开发、新增监测站点开发。态度端正，认真负责，善于钻研，效率高、整体质量好，成长迅速。</t>
        </is>
      </c>
    </row>
    <row r="82" ht="68" customHeight="1" s="122">
      <c r="A82" s="28" t="inlineStr">
        <is>
          <t>数据安全治理产品线</t>
        </is>
      </c>
      <c r="B82" s="143" t="n"/>
      <c r="C82" s="103" t="inlineStr">
        <is>
          <t>卫鹏</t>
        </is>
      </c>
      <c r="D82" s="103" t="n">
        <v>1941</v>
      </c>
      <c r="E82" s="103" t="inlineStr">
        <is>
          <t>T6</t>
        </is>
      </c>
      <c r="F82" s="117" t="n">
        <v>45</v>
      </c>
      <c r="G82" s="117" t="n">
        <v>37.8</v>
      </c>
      <c r="H82" s="117" t="n">
        <v>44.75</v>
      </c>
      <c r="I82" s="117" t="n">
        <v>31</v>
      </c>
      <c r="J82" s="117" t="n">
        <v>7</v>
      </c>
      <c r="K82" s="117" t="n">
        <v>0</v>
      </c>
      <c r="L82" s="117" t="n">
        <v>0</v>
      </c>
      <c r="M82" s="117" t="n">
        <v>0</v>
      </c>
      <c r="N82" s="117" t="n">
        <v>83</v>
      </c>
      <c r="O82" s="117" t="inlineStr">
        <is>
          <t>C</t>
        </is>
      </c>
      <c r="P82" s="120" t="inlineStr">
        <is>
          <t>完成了上海农商行-客户端登录认证从dlp服务端合并至统一平台插件开发、自测，安盟lc客户端登录以及各类终端问题，浦发银行用户脚本补充研发以及生产支持，湖州银行、重庆银行泰州农商行等各类现场问题处理、兴化银行-更新用户发送kafka缺少密码问题修复、晋商银行新需求研发、甘肃银行插件兼容设计研发，任务完成较快，认真负责，响应迅速。</t>
        </is>
      </c>
    </row>
    <row r="83" ht="101" customHeight="1" s="122">
      <c r="A83" s="28" t="inlineStr">
        <is>
          <t>数据安全治理产品线</t>
        </is>
      </c>
      <c r="B83" s="143" t="n"/>
      <c r="C83" s="103" t="inlineStr">
        <is>
          <t>孙浩</t>
        </is>
      </c>
      <c r="D83" s="103" t="n">
        <v>1998</v>
      </c>
      <c r="E83" s="103" t="inlineStr">
        <is>
          <t>T5</t>
        </is>
      </c>
      <c r="F83" s="117" t="n">
        <v>50</v>
      </c>
      <c r="G83" s="117" t="n">
        <v>33.6</v>
      </c>
      <c r="H83" s="117" t="n">
        <v>42.9</v>
      </c>
      <c r="I83" s="117" t="n">
        <v>32</v>
      </c>
      <c r="J83" s="117" t="n">
        <v>7</v>
      </c>
      <c r="K83" s="117" t="n">
        <v>0</v>
      </c>
      <c r="L83" s="117" t="n">
        <v>0</v>
      </c>
      <c r="M83" s="117" t="n">
        <v>0</v>
      </c>
      <c r="N83" s="117" t="n">
        <v>89</v>
      </c>
      <c r="O83" s="115" t="inlineStr">
        <is>
          <t>C+</t>
        </is>
      </c>
      <c r="P83" s="120" t="inlineStr">
        <is>
          <t>完成了哈尔滨银行、NW，泰州农商，长沙农商行，太平审批，国寿海外，中邮保险、国防科大及海南银行等多个项目的现场联调支持及问题处理，主要解决完成了目前多个插件在产品升级后的各类兼容问题并梳理出适配点供其他开发人员使用提高了插件兼容效率，在哈行的研发过程中发现了产品flex版本修改后对各个插件的影响，并进行了适配修改，快速更新了批量插件，使得插件交付现场以及使用的风险降低，综合问题解决能力强，提测的插件质量高，在多个项目中的反馈也较好。综合评价C+。</t>
        </is>
      </c>
    </row>
    <row r="84" ht="51" customHeight="1" s="122">
      <c r="A84" s="28" t="inlineStr">
        <is>
          <t>数据安全治理产品线</t>
        </is>
      </c>
      <c r="B84" s="143" t="n"/>
      <c r="C84" s="103" t="inlineStr">
        <is>
          <t>李欣宇</t>
        </is>
      </c>
      <c r="D84" s="103" t="n">
        <v>2003</v>
      </c>
      <c r="E84" s="103" t="inlineStr">
        <is>
          <t>T6</t>
        </is>
      </c>
      <c r="F84" s="117" t="n">
        <v>50</v>
      </c>
      <c r="G84" s="117" t="n">
        <v>37.8</v>
      </c>
      <c r="H84" s="117" t="n">
        <v>38.25</v>
      </c>
      <c r="I84" s="117" t="n">
        <v>30</v>
      </c>
      <c r="J84" s="117" t="n">
        <v>7</v>
      </c>
      <c r="K84" s="117" t="n">
        <v>0</v>
      </c>
      <c r="L84" s="117" t="n">
        <v>0</v>
      </c>
      <c r="M84" s="117" t="n">
        <v>0</v>
      </c>
      <c r="N84" s="117" t="n">
        <v>87</v>
      </c>
      <c r="O84" s="117" t="inlineStr">
        <is>
          <t>C</t>
        </is>
      </c>
      <c r="P84" s="120" t="inlineStr">
        <is>
          <t>产品上负责统一架构平台团队与各个业务线团队的研发协作沟通工作，完成统一架构平台自身的需求设计开发交付的同时完成终端541-F02,NDLP-542的统一平台需求及研发联调工作。同时完成了镜像slim优化工作。整体工作积极认真，代码质量好，工作效率高。</t>
        </is>
      </c>
    </row>
    <row r="85" ht="51" customHeight="1" s="122">
      <c r="A85" s="28" t="inlineStr">
        <is>
          <t>数据安全治理产品线</t>
        </is>
      </c>
      <c r="B85" s="143" t="n"/>
      <c r="C85" s="103" t="inlineStr">
        <is>
          <t>杜志恒</t>
        </is>
      </c>
      <c r="D85" s="103" t="n">
        <v>2167</v>
      </c>
      <c r="E85" s="103" t="inlineStr">
        <is>
          <t>T2</t>
        </is>
      </c>
      <c r="F85" s="117" t="n">
        <v>50</v>
      </c>
      <c r="G85" s="117" t="n">
        <v>21</v>
      </c>
      <c r="H85" s="117" t="n">
        <v>21.85</v>
      </c>
      <c r="I85" s="117" t="n">
        <v>30</v>
      </c>
      <c r="J85" s="117" t="n">
        <v>5</v>
      </c>
      <c r="K85" s="117" t="n">
        <v>0</v>
      </c>
      <c r="L85" s="117" t="n">
        <v>0</v>
      </c>
      <c r="M85" s="117" t="n">
        <v>0</v>
      </c>
      <c r="N85" s="117" t="n">
        <v>85</v>
      </c>
      <c r="O85" s="117" t="inlineStr">
        <is>
          <t>C</t>
        </is>
      </c>
      <c r="P85" s="120" t="inlineStr">
        <is>
          <t>完成统一平台11月份需求功能代码开发；NDLP542和终端F02测试支撑，能够及时处理各个产品线联调和测试问题的分析处理，同时独立完成统一架构平台自身需求的开发和版本平滑升级的自测和交付，整体工作认真负责，能按时完成分配的任务，能及时沟通，代码质量有较大进步。</t>
        </is>
      </c>
    </row>
    <row r="86" ht="68" customHeight="1" s="122">
      <c r="A86" s="28" t="inlineStr">
        <is>
          <t>数据安全治理产品线</t>
        </is>
      </c>
      <c r="B86" s="143" t="n"/>
      <c r="C86" s="103" t="inlineStr">
        <is>
          <t>杨帅</t>
        </is>
      </c>
      <c r="D86" s="103" t="n">
        <v>1963</v>
      </c>
      <c r="E86" s="103" t="inlineStr">
        <is>
          <t>T3</t>
        </is>
      </c>
      <c r="F86" s="117" t="n">
        <v>50</v>
      </c>
      <c r="G86" s="117" t="n">
        <v>25.2</v>
      </c>
      <c r="H86" s="117" t="n">
        <v>32</v>
      </c>
      <c r="I86" s="117" t="n">
        <v>32</v>
      </c>
      <c r="J86" s="117" t="n">
        <v>5</v>
      </c>
      <c r="K86" s="117" t="n">
        <v>0</v>
      </c>
      <c r="L86" s="117" t="n">
        <v>0</v>
      </c>
      <c r="M86" s="117" t="n">
        <v>0</v>
      </c>
      <c r="N86" s="117" t="n">
        <v>89</v>
      </c>
      <c r="O86" s="117" t="inlineStr">
        <is>
          <t>C</t>
        </is>
      </c>
      <c r="P86" s="120" t="inlineStr">
        <is>
          <t>主要完成了统一办公平台动态审批功能的整体重新设计，之前的设计不足支持当前复杂的审批情况，且解决了当前生产审批中的内存占用过大问题，内控对接老授权系统代码开发上线，项目模块的使用优化跟踪，能快速的响应问题、解决问题。认真负责，能够潜心深入钻研，成长快，效率高，质量好。</t>
        </is>
      </c>
    </row>
    <row r="87" ht="51" customHeight="1" s="122">
      <c r="A87" s="28" t="inlineStr">
        <is>
          <t>数据安全治理产品线</t>
        </is>
      </c>
      <c r="B87" s="143" t="n"/>
      <c r="C87" s="103" t="inlineStr">
        <is>
          <t>李刚</t>
        </is>
      </c>
      <c r="D87" s="103" t="n">
        <v>1567</v>
      </c>
      <c r="E87" s="103" t="inlineStr">
        <is>
          <t>T5</t>
        </is>
      </c>
      <c r="F87" s="117" t="n">
        <v>50</v>
      </c>
      <c r="G87" s="117" t="n">
        <v>33.6</v>
      </c>
      <c r="H87" s="117" t="n">
        <v>37</v>
      </c>
      <c r="I87" s="117" t="n">
        <v>31</v>
      </c>
      <c r="J87" s="117" t="n">
        <v>5</v>
      </c>
      <c r="K87" s="117" t="n">
        <v>0</v>
      </c>
      <c r="L87" s="117" t="n">
        <v>0</v>
      </c>
      <c r="M87" s="117" t="n">
        <v>0</v>
      </c>
      <c r="N87" s="117" t="n">
        <v>86</v>
      </c>
      <c r="O87" s="117" t="inlineStr">
        <is>
          <t>C</t>
        </is>
      </c>
      <c r="P87" s="120" t="inlineStr">
        <is>
          <t>完成终端541f01系统测试支持。负责运维3.1问题修复、升级管理设计、平滑升级支持编排整体升级、3.2版本监控功能梳理框架开发、mysql备份排除表逻辑调研、资产探测适配felx ocenbase。项目上支持各个项目平滑升级问题排查。工作认真，整体质量好。</t>
        </is>
      </c>
    </row>
    <row r="88" ht="84" customHeight="1" s="122">
      <c r="A88" s="28" t="inlineStr">
        <is>
          <t>数据安全治理产品线</t>
        </is>
      </c>
      <c r="B88" s="143" t="n"/>
      <c r="C88" s="103" t="inlineStr">
        <is>
          <t>李凡</t>
        </is>
      </c>
      <c r="D88" s="103" t="n">
        <v>1775</v>
      </c>
      <c r="E88" s="103" t="inlineStr">
        <is>
          <t>T7</t>
        </is>
      </c>
      <c r="F88" s="117" t="n">
        <v>50</v>
      </c>
      <c r="G88" s="117" t="n">
        <v>46.2</v>
      </c>
      <c r="H88" s="117" t="n">
        <v>48.4</v>
      </c>
      <c r="I88" s="117" t="n">
        <v>30</v>
      </c>
      <c r="J88" s="117" t="n">
        <v>7</v>
      </c>
      <c r="K88" s="117" t="n">
        <v>0</v>
      </c>
      <c r="L88" s="117" t="n">
        <v>0</v>
      </c>
      <c r="M88" s="117" t="n">
        <v>2</v>
      </c>
      <c r="N88" s="117" t="n">
        <v>89</v>
      </c>
      <c r="O88" s="115" t="inlineStr">
        <is>
          <t>C+</t>
        </is>
      </c>
      <c r="P88" s="120" t="inlineStr">
        <is>
          <t>产品上负责运维的日常研发管理工作。完成ndlp542、终端541f01系统测试支持。产品主要负责自动化校验工具、外置数据库双机热备部署。项目上支持浙商、九江、浦发、统战部、华瑞银行、银联、16x等多个项目的上线和交付。尤其是在银河麒麟环境下预装podman导致mysql80.9的启动问题上，能够多方分析对比排查后，找到podman与docker冲突的问题，疑难问题攻克能力强，思路清晰，工作认真，整体质量好。综合评价C+。</t>
        </is>
      </c>
    </row>
    <row r="89" ht="51" customHeight="1" s="122">
      <c r="A89" s="112" t="inlineStr">
        <is>
          <t>集中管控产品线</t>
        </is>
      </c>
      <c r="B89" s="146" t="inlineStr">
        <is>
          <t>付少波</t>
        </is>
      </c>
      <c r="C89" s="112" t="inlineStr">
        <is>
          <t>潘东</t>
        </is>
      </c>
      <c r="D89" s="112" t="inlineStr">
        <is>
          <t>1437</t>
        </is>
      </c>
      <c r="E89" s="112" t="inlineStr">
        <is>
          <t>T6</t>
        </is>
      </c>
      <c r="F89" s="111" t="n">
        <v>48</v>
      </c>
      <c r="G89" s="112" t="n">
        <v>37.8</v>
      </c>
      <c r="H89" s="112" t="n">
        <v>42</v>
      </c>
      <c r="I89" s="112" t="n">
        <v>31</v>
      </c>
      <c r="J89" s="147" t="n">
        <v>7</v>
      </c>
      <c r="K89" s="147" t="n">
        <v>0</v>
      </c>
      <c r="L89" s="147" t="n">
        <v>0</v>
      </c>
      <c r="M89" s="147" t="n">
        <v>0</v>
      </c>
      <c r="N89" s="147" t="n">
        <v>86</v>
      </c>
      <c r="O89" s="44" t="inlineStr">
        <is>
          <t>C</t>
        </is>
      </c>
      <c r="P89" s="121" t="inlineStr">
        <is>
          <t>管控542版本完成产品FLEX模块适配并自测修复相关sql问题，完成终端541F01、541F202版本新增需求功能开发以及测试过程中问题修复，并支持首创、NW项目紧急需求的开发以及支持，NW项目中积极熟悉终端代码并配置前端开发策略下发功能保证了项目进度，工作表现较好</t>
        </is>
      </c>
    </row>
    <row r="90" ht="34" customHeight="1" s="122">
      <c r="A90" s="112" t="inlineStr">
        <is>
          <t>集中管控产品线</t>
        </is>
      </c>
      <c r="B90" s="148" t="n"/>
      <c r="C90" s="112" t="inlineStr">
        <is>
          <t>王贤团</t>
        </is>
      </c>
      <c r="D90" s="112" t="inlineStr">
        <is>
          <t>1927</t>
        </is>
      </c>
      <c r="E90" s="112" t="inlineStr">
        <is>
          <t>T6</t>
        </is>
      </c>
      <c r="F90" s="111" t="n">
        <v>50</v>
      </c>
      <c r="G90" s="112" t="n">
        <v>37.8</v>
      </c>
      <c r="H90" s="112" t="n">
        <v>20</v>
      </c>
      <c r="I90" s="112" t="n">
        <v>15</v>
      </c>
      <c r="J90" s="147" t="n">
        <v>5</v>
      </c>
      <c r="K90" s="147" t="n">
        <v>0</v>
      </c>
      <c r="L90" s="147" t="n">
        <v>0</v>
      </c>
      <c r="M90" s="147" t="n">
        <v>0</v>
      </c>
      <c r="N90" s="147" t="n">
        <v>70</v>
      </c>
      <c r="O90" s="44" t="inlineStr">
        <is>
          <t>C</t>
        </is>
      </c>
      <c r="P90" s="121" t="inlineStr">
        <is>
          <t>本月休陪产假，非休假期间完成ndlp542版本4个需求功能的开发，并完成管控business服务的flex适配工作，工作态度积极认真</t>
        </is>
      </c>
    </row>
    <row r="91" ht="34" customHeight="1" s="122">
      <c r="A91" s="112" t="inlineStr">
        <is>
          <t>集中管控产品线</t>
        </is>
      </c>
      <c r="B91" s="148" t="n"/>
      <c r="C91" s="112" t="inlineStr">
        <is>
          <t>李延</t>
        </is>
      </c>
      <c r="D91" s="112" t="inlineStr">
        <is>
          <t>1727</t>
        </is>
      </c>
      <c r="E91" s="112" t="inlineStr">
        <is>
          <t>T8</t>
        </is>
      </c>
      <c r="F91" s="111" t="n">
        <v>50</v>
      </c>
      <c r="G91" s="112" t="n">
        <v>50.4</v>
      </c>
      <c r="H91" s="112" t="n">
        <v>54</v>
      </c>
      <c r="I91" s="112" t="n">
        <v>30</v>
      </c>
      <c r="J91" s="147" t="n">
        <v>7</v>
      </c>
      <c r="K91" s="147" t="n">
        <v>0</v>
      </c>
      <c r="L91" s="147" t="n">
        <v>0</v>
      </c>
      <c r="M91" s="147" t="n">
        <v>0</v>
      </c>
      <c r="N91" s="147" t="n">
        <v>87</v>
      </c>
      <c r="O91" s="44" t="inlineStr">
        <is>
          <t>C</t>
        </is>
      </c>
      <c r="P91" s="121" t="inlineStr">
        <is>
          <t>支持脱敏系统完成文件伪行伪列功能开发并完成功能自测以及测试期间支持，管控方面支持完成交行内存占用过高问题，并投入交接代码逻辑梳理以及交接详细文档整理，任务完成较好</t>
        </is>
      </c>
    </row>
    <row r="92" ht="34" customHeight="1" s="122">
      <c r="A92" s="112" t="inlineStr">
        <is>
          <t>集中管控产品线</t>
        </is>
      </c>
      <c r="B92" s="148" t="n"/>
      <c r="C92" s="112" t="inlineStr">
        <is>
          <t>郝文涛</t>
        </is>
      </c>
      <c r="D92" s="112" t="inlineStr">
        <is>
          <t>1806</t>
        </is>
      </c>
      <c r="E92" s="112" t="inlineStr">
        <is>
          <t>T6</t>
        </is>
      </c>
      <c r="F92" s="111" t="n">
        <v>50</v>
      </c>
      <c r="G92" s="112" t="n">
        <v>37.8</v>
      </c>
      <c r="H92" s="112" t="n">
        <v>43.75</v>
      </c>
      <c r="I92" s="112" t="n">
        <v>31</v>
      </c>
      <c r="J92" s="147" t="n">
        <v>7</v>
      </c>
      <c r="K92" s="147" t="n">
        <v>0</v>
      </c>
      <c r="L92" s="147" t="n">
        <v>0</v>
      </c>
      <c r="M92" s="147" t="n">
        <v>0</v>
      </c>
      <c r="N92" s="147" t="n">
        <v>88</v>
      </c>
      <c r="O92" s="92" t="inlineStr">
        <is>
          <t>C+</t>
        </is>
      </c>
      <c r="P92" s="121" t="inlineStr">
        <is>
          <t>完成管控产品3个大模块FLEX适配以及自测，并完成542版本公安场景下新增两个需求功能模块开发，完成NW项目对接GW接口开发，工作态度积极，在项目紧急情况下主动延长工作完成对接联调</t>
        </is>
      </c>
    </row>
    <row r="93" ht="34" customHeight="1" s="122">
      <c r="A93" s="112" t="inlineStr">
        <is>
          <t>集中管控产品线</t>
        </is>
      </c>
      <c r="B93" s="148" t="n"/>
      <c r="C93" s="112" t="inlineStr">
        <is>
          <t>王泽文</t>
        </is>
      </c>
      <c r="D93" s="112" t="inlineStr">
        <is>
          <t>1974</t>
        </is>
      </c>
      <c r="E93" s="112" t="inlineStr">
        <is>
          <t>T6</t>
        </is>
      </c>
      <c r="F93" s="111" t="n">
        <v>50</v>
      </c>
      <c r="G93" s="112" t="n">
        <v>37.8</v>
      </c>
      <c r="H93" s="112" t="n">
        <v>42.34</v>
      </c>
      <c r="I93" s="112" t="n">
        <v>30</v>
      </c>
      <c r="J93" s="147" t="n">
        <v>7</v>
      </c>
      <c r="K93" s="147" t="n">
        <v>0</v>
      </c>
      <c r="L93" s="147" t="n">
        <v>0</v>
      </c>
      <c r="M93" s="147" t="n">
        <v>0</v>
      </c>
      <c r="N93" s="147" t="n">
        <v>87</v>
      </c>
      <c r="O93" s="44" t="inlineStr">
        <is>
          <t>C</t>
        </is>
      </c>
      <c r="P93" s="121" t="inlineStr">
        <is>
          <t>完成管控541F01版本双机热备功能开发以及指纹引擎双机热备联调支持，并支持浦发、浙商、高法、交银租赁、长沙农商行、邮储、徽商等项目现场问题支持以及需求沟通和确认工作</t>
        </is>
      </c>
    </row>
    <row r="94" ht="34" customHeight="1" s="122">
      <c r="A94" s="112" t="inlineStr">
        <is>
          <t>集中管控产品线</t>
        </is>
      </c>
      <c r="B94" s="148" t="n"/>
      <c r="C94" s="112" t="inlineStr">
        <is>
          <t>侯文广</t>
        </is>
      </c>
      <c r="D94" s="112" t="inlineStr">
        <is>
          <t>1777</t>
        </is>
      </c>
      <c r="E94" s="112" t="inlineStr">
        <is>
          <t>T6</t>
        </is>
      </c>
      <c r="F94" s="111" t="n">
        <v>50</v>
      </c>
      <c r="G94" s="112" t="n">
        <v>37.8</v>
      </c>
      <c r="H94" s="112" t="n">
        <v>38.25</v>
      </c>
      <c r="I94" s="112" t="n">
        <v>30</v>
      </c>
      <c r="J94" s="147" t="n">
        <v>7</v>
      </c>
      <c r="K94" s="147" t="n">
        <v>0</v>
      </c>
      <c r="L94" s="147" t="n">
        <v>0</v>
      </c>
      <c r="M94" s="147" t="n">
        <v>0</v>
      </c>
      <c r="N94" s="147" t="n">
        <v>87</v>
      </c>
      <c r="O94" s="44" t="inlineStr">
        <is>
          <t>C</t>
        </is>
      </c>
      <c r="P94" s="121" t="inlineStr">
        <is>
          <t>完成安盟LC、多源数据共享、证券项目、阳光电源、太原公安、广西公安、徽商、浙商等项目现场问题定位以及相关研发任务支持，并支持完成管控542版本FLEX适配发现问题修改</t>
        </is>
      </c>
    </row>
    <row r="95" ht="68" customHeight="1" s="122">
      <c r="A95" s="112" t="inlineStr">
        <is>
          <t>集中管控产品线</t>
        </is>
      </c>
      <c r="B95" s="148" t="n"/>
      <c r="C95" s="112" t="inlineStr">
        <is>
          <t>白海洋</t>
        </is>
      </c>
      <c r="D95" s="112" t="inlineStr">
        <is>
          <t>1065</t>
        </is>
      </c>
      <c r="E95" s="112" t="inlineStr">
        <is>
          <t>T8</t>
        </is>
      </c>
      <c r="F95" s="111" t="n">
        <v>48</v>
      </c>
      <c r="G95" s="112" t="n">
        <v>50.4</v>
      </c>
      <c r="H95" s="112" t="n">
        <v>51.44</v>
      </c>
      <c r="I95" s="112" t="n">
        <v>30</v>
      </c>
      <c r="J95" s="147" t="n">
        <v>9</v>
      </c>
      <c r="K95" s="147" t="n">
        <v>0</v>
      </c>
      <c r="L95" s="147" t="n">
        <v>0</v>
      </c>
      <c r="M95" s="147" t="n">
        <v>0</v>
      </c>
      <c r="N95" s="147" t="n">
        <v>87</v>
      </c>
      <c r="O95" s="92" t="inlineStr">
        <is>
          <t>C+</t>
        </is>
      </c>
      <c r="P95" s="121" t="inlineStr">
        <is>
          <t>完成统一平台、管控、治理、审批等产品各个需求研发任务分配以及问题修复工作，项目方面支持项目前端反馈问题定位以及解决并在NW项目中积极支持前端嵌入，ndlp542版本修复问题验证不通过一个影响总体绩效分，但是在NW项目中主动延长工时快速响应积极配合第三方调整页面保证了项目整体进度</t>
        </is>
      </c>
    </row>
    <row r="96" ht="34" customHeight="1" s="122">
      <c r="A96" s="112" t="inlineStr">
        <is>
          <t>集中管控产品线</t>
        </is>
      </c>
      <c r="B96" s="148" t="n"/>
      <c r="C96" s="112" t="inlineStr">
        <is>
          <t>刘蓬</t>
        </is>
      </c>
      <c r="D96" s="112" t="inlineStr">
        <is>
          <t>1281</t>
        </is>
      </c>
      <c r="E96" s="112" t="inlineStr">
        <is>
          <t>T7</t>
        </is>
      </c>
      <c r="F96" s="111" t="n">
        <v>50</v>
      </c>
      <c r="G96" s="112" t="n">
        <v>46.2</v>
      </c>
      <c r="H96" s="112" t="n">
        <v>47.1</v>
      </c>
      <c r="I96" s="112" t="n">
        <v>30</v>
      </c>
      <c r="J96" s="147" t="n">
        <v>7</v>
      </c>
      <c r="K96" s="147" t="n">
        <v>0</v>
      </c>
      <c r="L96" s="147" t="n">
        <v>0</v>
      </c>
      <c r="M96" s="147" t="n">
        <v>0</v>
      </c>
      <c r="N96" s="147" t="n">
        <v>87</v>
      </c>
      <c r="O96" s="44" t="inlineStr">
        <is>
          <t>C</t>
        </is>
      </c>
      <c r="P96" s="91" t="inlineStr">
        <is>
          <t>完成管控541F01版本、管控542版本所以前端需求功能开发，并支持脱敏国防项目现场问题处理，数据审计组件支持终端541F01、ndlp542版本7个需求功能开发，研发效率和质量较好</t>
        </is>
      </c>
    </row>
    <row r="97" ht="34" customHeight="1" s="122">
      <c r="A97" s="112" t="inlineStr">
        <is>
          <t>集中管控产品线</t>
        </is>
      </c>
      <c r="B97" s="148" t="n"/>
      <c r="C97" s="112" t="inlineStr">
        <is>
          <t>张军</t>
        </is>
      </c>
      <c r="D97" s="112" t="inlineStr">
        <is>
          <t>2175</t>
        </is>
      </c>
      <c r="E97" s="112" t="inlineStr">
        <is>
          <t>T2</t>
        </is>
      </c>
      <c r="F97" s="111" t="n">
        <v>50</v>
      </c>
      <c r="G97" s="112" t="n">
        <v>15</v>
      </c>
      <c r="H97" s="112" t="n">
        <v>15.18</v>
      </c>
      <c r="I97" s="112" t="n">
        <v>30</v>
      </c>
      <c r="J97" s="147" t="n">
        <v>5</v>
      </c>
      <c r="K97" s="147" t="n">
        <v>0</v>
      </c>
      <c r="L97" s="147" t="n">
        <v>0</v>
      </c>
      <c r="M97" s="147" t="n">
        <v>0</v>
      </c>
      <c r="N97" s="147" t="n">
        <v>85</v>
      </c>
      <c r="O97" s="92" t="inlineStr">
        <is>
          <t>D</t>
        </is>
      </c>
      <c r="P97" s="91" t="inlineStr">
        <is>
          <t>支持内控系统pc、移动端问题解决，优化业务需求研发自测，并完成内控相关前端工作交接，工作完成效率一般</t>
        </is>
      </c>
    </row>
    <row r="98" ht="34" customHeight="1" s="122">
      <c r="A98" s="112" t="inlineStr">
        <is>
          <t>集中管控产品线</t>
        </is>
      </c>
      <c r="B98" s="148" t="n"/>
      <c r="C98" s="112" t="inlineStr">
        <is>
          <t>任建强</t>
        </is>
      </c>
      <c r="D98" s="112" t="inlineStr">
        <is>
          <t>2217</t>
        </is>
      </c>
      <c r="E98" s="112" t="inlineStr">
        <is>
          <t>T2</t>
        </is>
      </c>
      <c r="F98" s="111" t="n">
        <v>50</v>
      </c>
      <c r="G98" s="112" t="n">
        <v>21</v>
      </c>
      <c r="H98" s="112" t="n">
        <v>23.99</v>
      </c>
      <c r="I98" s="112" t="n">
        <v>31</v>
      </c>
      <c r="J98" s="147" t="n">
        <v>7</v>
      </c>
      <c r="K98" s="147" t="n">
        <v>0</v>
      </c>
      <c r="L98" s="147" t="n">
        <v>0</v>
      </c>
      <c r="M98" s="147" t="n">
        <v>0</v>
      </c>
      <c r="N98" s="147" t="n">
        <v>88</v>
      </c>
      <c r="O98" s="44" t="inlineStr">
        <is>
          <t>C</t>
        </is>
      </c>
      <c r="P98" s="91" t="inlineStr">
        <is>
          <t>完成终端541F02版本前端需求功能开发并支持测试完成bug修复，支持完成合规检查工具、移动警务需求功能开发以及联调，工作态度积极，能按时完成研发任务</t>
        </is>
      </c>
    </row>
    <row r="99" ht="51" customHeight="1" s="122">
      <c r="A99" s="112" t="inlineStr">
        <is>
          <t>集中管控产品线</t>
        </is>
      </c>
      <c r="B99" s="144" t="n"/>
      <c r="C99" s="112" t="inlineStr">
        <is>
          <t>樊英</t>
        </is>
      </c>
      <c r="D99" s="112" t="inlineStr">
        <is>
          <t>1809</t>
        </is>
      </c>
      <c r="E99" s="112" t="inlineStr">
        <is>
          <t>T4</t>
        </is>
      </c>
      <c r="F99" s="111" t="n">
        <v>50</v>
      </c>
      <c r="G99" s="112" t="n">
        <v>29.4</v>
      </c>
      <c r="H99" s="112" t="n">
        <v>34.63</v>
      </c>
      <c r="I99" s="112" t="n">
        <v>31</v>
      </c>
      <c r="J99" s="147" t="n">
        <v>7</v>
      </c>
      <c r="K99" s="147" t="n">
        <v>0</v>
      </c>
      <c r="L99" s="147" t="n">
        <v>0</v>
      </c>
      <c r="M99" s="147" t="n">
        <v>0</v>
      </c>
      <c r="N99" s="147" t="n">
        <v>88</v>
      </c>
      <c r="O99" s="92" t="inlineStr">
        <is>
          <t>C+</t>
        </is>
      </c>
      <c r="P99" s="91" t="inlineStr">
        <is>
          <t>独立支持完成治理541版本分类分级地图、终端扫描结果视图功能开发以及测试过程中问题修复，未出现新引入和不通过，本月研发质量较好，并支持完成统一认证页面、工单明细等需求功能开发以及联调自测，表现较好</t>
        </is>
      </c>
    </row>
  </sheetData>
  <autoFilter ref="O1:O99"/>
  <mergeCells count="21">
    <mergeCell ref="B57:B74"/>
    <mergeCell ref="J1:K1"/>
    <mergeCell ref="C1:C2"/>
    <mergeCell ref="E1:E2"/>
    <mergeCell ref="O1:O2"/>
    <mergeCell ref="B75:B88"/>
    <mergeCell ref="B1:B2"/>
    <mergeCell ref="B45:B49"/>
    <mergeCell ref="G1:I1"/>
    <mergeCell ref="N1:N2"/>
    <mergeCell ref="B89:B99"/>
    <mergeCell ref="L1:M1"/>
    <mergeCell ref="B3:B18"/>
    <mergeCell ref="B50:B56"/>
    <mergeCell ref="B40:B41"/>
    <mergeCell ref="B42:B44"/>
    <mergeCell ref="B19:B39"/>
    <mergeCell ref="D1:D2"/>
    <mergeCell ref="F1:F2"/>
    <mergeCell ref="P1:P2"/>
    <mergeCell ref="A1:A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2024-12-09T23:16:00Z</dcterms:created>
  <dcterms:modified xsi:type="dcterms:W3CDTF">2025-05-20T05:02:58Z</dcterms:modified>
  <cp:lastModifiedBy>安鹏</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4F161072036F70CC816261674B6194A4_43</vt:lpwstr>
  </property>
  <property name="KSOProductBuildVer" fmtid="{D5CDD505-2E9C-101B-9397-08002B2CF9AE}" pid="3">
    <vt:lpwstr>2052-6.0.2.8225</vt:lpwstr>
  </property>
</Properties>
</file>