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6760" tabRatio="600" firstSheet="2" autoFilterDateGrouping="1"/>
  </bookViews>
  <sheets>
    <sheet name="员工绩效模板" sheetId="1" state="visible" r:id="rId1"/>
  </sheets>
  <externalReferences>
    <externalReference r:id="rId2"/>
  </externalReferences>
  <definedNames>
    <definedName name="_xlnm._FilterDatabase" localSheetId="0" hidden="1">'员工绩效模板'!$O$1:$O$71</definedName>
  </definedNames>
  <calcPr calcId="144525" fullCalcOnLoad="1"/>
</workbook>
</file>

<file path=xl/styles.xml><?xml version="1.0" encoding="utf-8"?>
<styleSheet xmlns="http://schemas.openxmlformats.org/spreadsheetml/2006/main">
  <numFmts count="4">
    <numFmt numFmtId="164" formatCode="0.00_);[Red]\(0.00\)"/>
    <numFmt numFmtId="165" formatCode="0.0_ "/>
    <numFmt numFmtId="166" formatCode="[$-F800]dddd\,\ mmmm\ dd\,\ yyyy"/>
    <numFmt numFmtId="167" formatCode="0.00_ "/>
  </numFmts>
  <fonts count="44">
    <font>
      <name val="宋体"/>
      <charset val="134"/>
      <color theme="1"/>
      <sz val="11"/>
      <scheme val="minor"/>
    </font>
    <font>
      <name val="宋体"/>
      <charset val="134"/>
      <sz val="11"/>
    </font>
    <font>
      <name val="Calibri"/>
      <charset val="134"/>
      <sz val="11"/>
    </font>
    <font>
      <name val="宋体"/>
      <charset val="134"/>
      <b val="1"/>
      <sz val="11"/>
      <scheme val="minor"/>
    </font>
    <font>
      <name val="宋体"/>
      <charset val="134"/>
      <color indexed="8"/>
      <sz val="11"/>
    </font>
    <font>
      <name val="宋体"/>
      <charset val="134"/>
      <sz val="11"/>
      <scheme val="minor"/>
    </font>
    <font>
      <name val="宋体-简"/>
      <charset val="134"/>
      <sz val="11"/>
    </font>
    <font>
      <name val="宋体"/>
      <charset val="134"/>
      <color indexed="8"/>
      <sz val="11"/>
      <scheme val="minor"/>
    </font>
    <font>
      <name val="宋体"/>
      <charset val="134"/>
      <color indexed="8"/>
      <sz val="11"/>
      <scheme val="minor"/>
    </font>
    <font>
      <name val="宋体"/>
      <charset val="134"/>
      <color indexed="8"/>
      <sz val="11"/>
      <scheme val="minor"/>
    </font>
    <font>
      <name val="宋体-简"/>
      <charset val="134"/>
      <color theme="1"/>
      <sz val="11"/>
    </font>
    <font>
      <name val="宋体-简"/>
      <charset val="134"/>
      <b val="1"/>
      <sz val="11"/>
    </font>
    <font>
      <name val="Calibri"/>
      <charset val="134"/>
      <b val="1"/>
      <sz val="11"/>
    </font>
    <font>
      <name val="宋体"/>
      <charset val="134"/>
      <color theme="1"/>
      <sz val="11"/>
    </font>
    <font>
      <name val="Calibri"/>
      <charset val="134"/>
      <color theme="1"/>
      <sz val="11"/>
    </font>
    <font>
      <name val="Calibri"/>
      <charset val="134"/>
      <color theme="1"/>
      <sz val="11"/>
    </font>
    <font>
      <name val="SimSun"/>
      <charset val="134"/>
      <color rgb="FF000000"/>
      <sz val="11"/>
    </font>
    <font>
      <name val="宋体"/>
      <charset val="134"/>
      <sz val="10"/>
    </font>
    <font>
      <name val="宋体"/>
      <charset val="134"/>
      <color theme="1"/>
      <sz val="11"/>
    </font>
    <font>
      <name val="微软雅黑"/>
      <charset val="134"/>
      <color theme="1"/>
      <sz val="10"/>
    </font>
    <font>
      <name val="Microsoft YaHei"/>
      <charset val="134"/>
      <color rgb="FF000000"/>
      <sz val="10"/>
    </font>
    <font>
      <name val="微软雅黑"/>
      <charset val="134"/>
      <sz val="10"/>
    </font>
    <font>
      <name val="Microsoft YaHei"/>
      <charset val="134"/>
      <sz val="10"/>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宋体-简"/>
      <charset val="134"/>
      <b val="1"/>
      <color rgb="FF000000"/>
      <sz val="11"/>
    </font>
    <font>
      <name val="Calibri"/>
      <charset val="134"/>
      <b val="1"/>
      <color rgb="FF000000"/>
      <sz val="11"/>
    </font>
  </fonts>
  <fills count="38">
    <fill>
      <patternFill/>
    </fill>
    <fill>
      <patternFill patternType="gray125"/>
    </fill>
    <fill>
      <patternFill patternType="solid">
        <fgColor rgb="FF92D050"/>
        <bgColor indexed="64"/>
      </patternFill>
    </fill>
    <fill>
      <patternFill patternType="solid">
        <fgColor theme="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50">
    <xf numFmtId="0" fontId="0" fillId="0" borderId="0"/>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23" fillId="0" borderId="0" applyAlignment="1">
      <alignment vertical="center"/>
    </xf>
    <xf numFmtId="0" fontId="24" fillId="0" borderId="0" applyAlignment="1">
      <alignment vertical="center"/>
    </xf>
    <xf numFmtId="0" fontId="0" fillId="7" borderId="11"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2" applyAlignment="1">
      <alignment vertical="center"/>
    </xf>
    <xf numFmtId="0" fontId="29" fillId="0" borderId="12" applyAlignment="1">
      <alignment vertical="center"/>
    </xf>
    <xf numFmtId="0" fontId="30" fillId="0" borderId="13" applyAlignment="1">
      <alignment vertical="center"/>
    </xf>
    <xf numFmtId="0" fontId="30" fillId="0" borderId="0" applyAlignment="1">
      <alignment vertical="center"/>
    </xf>
    <xf numFmtId="0" fontId="31" fillId="8" borderId="14" applyAlignment="1">
      <alignment vertical="center"/>
    </xf>
    <xf numFmtId="0" fontId="32" fillId="9" borderId="15" applyAlignment="1">
      <alignment vertical="center"/>
    </xf>
    <xf numFmtId="0" fontId="33" fillId="9" borderId="14" applyAlignment="1">
      <alignment vertical="center"/>
    </xf>
    <xf numFmtId="0" fontId="34" fillId="10" borderId="16" applyAlignment="1">
      <alignment vertical="center"/>
    </xf>
    <xf numFmtId="0" fontId="35" fillId="0" borderId="17" applyAlignment="1">
      <alignment vertical="center"/>
    </xf>
    <xf numFmtId="0" fontId="36" fillId="0" borderId="18" applyAlignment="1">
      <alignment vertical="center"/>
    </xf>
    <xf numFmtId="0" fontId="37" fillId="11" borderId="0" applyAlignment="1">
      <alignment vertical="center"/>
    </xf>
    <xf numFmtId="0" fontId="38" fillId="12" borderId="0" applyAlignment="1">
      <alignment vertical="center"/>
    </xf>
    <xf numFmtId="0" fontId="39" fillId="13" borderId="0" applyAlignment="1">
      <alignment vertical="center"/>
    </xf>
    <xf numFmtId="0" fontId="40" fillId="14" borderId="0" applyAlignment="1">
      <alignment vertical="center"/>
    </xf>
    <xf numFmtId="0" fontId="41" fillId="15" borderId="0" applyAlignment="1">
      <alignment vertical="center"/>
    </xf>
    <xf numFmtId="0" fontId="41" fillId="16" borderId="0" applyAlignment="1">
      <alignment vertical="center"/>
    </xf>
    <xf numFmtId="0" fontId="40" fillId="17" borderId="0" applyAlignment="1">
      <alignment vertical="center"/>
    </xf>
    <xf numFmtId="0" fontId="40" fillId="18" borderId="0" applyAlignment="1">
      <alignment vertical="center"/>
    </xf>
    <xf numFmtId="0" fontId="41" fillId="19" borderId="0" applyAlignment="1">
      <alignment vertical="center"/>
    </xf>
    <xf numFmtId="0" fontId="41" fillId="20" borderId="0" applyAlignment="1">
      <alignment vertical="center"/>
    </xf>
    <xf numFmtId="0" fontId="40" fillId="21" borderId="0" applyAlignment="1">
      <alignment vertical="center"/>
    </xf>
    <xf numFmtId="0" fontId="40" fillId="22" borderId="0" applyAlignment="1">
      <alignment vertical="center"/>
    </xf>
    <xf numFmtId="0" fontId="41" fillId="23" borderId="0" applyAlignment="1">
      <alignment vertical="center"/>
    </xf>
    <xf numFmtId="0" fontId="41" fillId="24" borderId="0" applyAlignment="1">
      <alignment vertical="center"/>
    </xf>
    <xf numFmtId="0" fontId="40" fillId="25" borderId="0" applyAlignment="1">
      <alignment vertical="center"/>
    </xf>
    <xf numFmtId="0" fontId="40" fillId="26" borderId="0" applyAlignment="1">
      <alignment vertical="center"/>
    </xf>
    <xf numFmtId="0" fontId="41" fillId="27" borderId="0" applyAlignment="1">
      <alignment vertical="center"/>
    </xf>
    <xf numFmtId="0" fontId="41" fillId="28" borderId="0" applyAlignment="1">
      <alignment vertical="center"/>
    </xf>
    <xf numFmtId="0" fontId="40" fillId="29" borderId="0" applyAlignment="1">
      <alignment vertical="center"/>
    </xf>
    <xf numFmtId="0" fontId="40" fillId="30" borderId="0" applyAlignment="1">
      <alignment vertical="center"/>
    </xf>
    <xf numFmtId="0" fontId="41" fillId="31" borderId="0" applyAlignment="1">
      <alignment vertical="center"/>
    </xf>
    <xf numFmtId="0" fontId="41" fillId="32" borderId="0" applyAlignment="1">
      <alignment vertical="center"/>
    </xf>
    <xf numFmtId="0" fontId="40" fillId="33" borderId="0" applyAlignment="1">
      <alignment vertical="center"/>
    </xf>
    <xf numFmtId="0" fontId="40" fillId="34" borderId="0" applyAlignment="1">
      <alignment vertical="center"/>
    </xf>
    <xf numFmtId="0" fontId="41" fillId="35" borderId="0" applyAlignment="1">
      <alignment vertical="center"/>
    </xf>
    <xf numFmtId="0" fontId="41" fillId="36" borderId="0" applyAlignment="1">
      <alignment vertical="center"/>
    </xf>
    <xf numFmtId="0" fontId="40" fillId="37" borderId="0" applyAlignment="1">
      <alignment vertical="center"/>
    </xf>
    <xf numFmtId="166" fontId="0" fillId="0" borderId="0" applyAlignment="1">
      <alignment vertical="center"/>
    </xf>
  </cellStyleXfs>
  <cellXfs count="110">
    <xf numFmtId="0" fontId="0" fillId="0" borderId="0" pivotButton="0" quotePrefix="0" xfId="0"/>
    <xf numFmtId="0" fontId="1" fillId="0" borderId="0" applyAlignment="1" pivotButton="0" quotePrefix="0" xfId="0">
      <alignment horizontal="center" vertical="center" wrapText="1"/>
    </xf>
    <xf numFmtId="0" fontId="2" fillId="0" borderId="0" applyAlignment="1" pivotButton="0" quotePrefix="0" xfId="0">
      <alignment wrapText="1"/>
    </xf>
    <xf numFmtId="0" fontId="2" fillId="0" borderId="0" applyAlignment="1" pivotButton="0" quotePrefix="0" xfId="0">
      <alignment horizontal="center" vertical="center" wrapText="1"/>
    </xf>
    <xf numFmtId="0" fontId="3" fillId="2" borderId="1" applyAlignment="1" pivotButton="0" quotePrefix="0" xfId="0">
      <alignment horizontal="center" vertical="center" wrapText="1"/>
    </xf>
    <xf numFmtId="0" fontId="3" fillId="2" borderId="2" applyAlignment="1" pivotButton="0" quotePrefix="0" xfId="0">
      <alignment horizontal="center" vertical="center" wrapText="1"/>
    </xf>
    <xf numFmtId="0" fontId="1" fillId="0" borderId="1" applyAlignment="1" pivotButton="0" quotePrefix="0" xfId="0">
      <alignment horizontal="center" vertical="center" wrapText="1"/>
    </xf>
    <xf numFmtId="0" fontId="1" fillId="0" borderId="2" applyAlignment="1" pivotButton="0" quotePrefix="0" xfId="0">
      <alignment horizontal="center" vertical="center" wrapText="1"/>
    </xf>
    <xf numFmtId="0" fontId="4" fillId="0" borderId="3" applyAlignment="1" pivotButton="0" quotePrefix="0" xfId="0">
      <alignment horizontal="center" vertical="center"/>
    </xf>
    <xf numFmtId="0" fontId="1" fillId="0" borderId="4" applyAlignment="1" pivotButton="0" quotePrefix="0" xfId="0">
      <alignment horizontal="center" vertical="center" wrapText="1"/>
    </xf>
    <xf numFmtId="0" fontId="5" fillId="0" borderId="1" applyAlignment="1" pivotButton="0" quotePrefix="0" xfId="0">
      <alignment horizontal="center" vertical="center" wrapText="1"/>
    </xf>
    <xf numFmtId="0" fontId="6" fillId="0" borderId="2" applyAlignment="1" pivotButton="0" quotePrefix="0" xfId="0">
      <alignment horizontal="center" vertical="center" wrapText="1"/>
    </xf>
    <xf numFmtId="0" fontId="5" fillId="3" borderId="1" applyAlignment="1" pivotButton="0" quotePrefix="0" xfId="0">
      <alignment horizontal="center" vertical="center" wrapText="1"/>
    </xf>
    <xf numFmtId="0" fontId="6" fillId="0" borderId="4" applyAlignment="1" pivotButton="0" quotePrefix="0" xfId="0">
      <alignment horizontal="center" vertical="center" wrapText="1"/>
    </xf>
    <xf numFmtId="0" fontId="5" fillId="0" borderId="1" applyAlignment="1" pivotButton="0" quotePrefix="0" xfId="0">
      <alignment horizontal="center" vertical="center" wrapText="1"/>
    </xf>
    <xf numFmtId="0" fontId="7" fillId="0" borderId="3" applyAlignment="1" pivotButton="0" quotePrefix="0" xfId="0">
      <alignment horizontal="center" vertical="center"/>
    </xf>
    <xf numFmtId="0" fontId="2" fillId="0" borderId="4" applyAlignment="1" pivotButton="0" quotePrefix="0" xfId="0">
      <alignment horizontal="center" vertical="center" wrapText="1"/>
    </xf>
    <xf numFmtId="0" fontId="5" fillId="0" borderId="5" applyAlignment="1" pivotButton="0" quotePrefix="0" xfId="0">
      <alignment horizontal="center" vertical="center" wrapText="1"/>
    </xf>
    <xf numFmtId="0" fontId="6" fillId="0" borderId="3" applyAlignment="1" pivotButton="0" quotePrefix="0" xfId="0">
      <alignment horizontal="center" vertical="center" wrapText="1"/>
    </xf>
    <xf numFmtId="0" fontId="8" fillId="0" borderId="3" applyAlignment="1" pivotButton="0" quotePrefix="0" xfId="0">
      <alignment horizontal="center" vertical="center"/>
    </xf>
    <xf numFmtId="0" fontId="8" fillId="0" borderId="3" applyAlignment="1" pivotButton="0" quotePrefix="0" xfId="0">
      <alignment horizontal="center" vertical="center"/>
    </xf>
    <xf numFmtId="0" fontId="9" fillId="0" borderId="6" applyAlignment="1" pivotButton="0" quotePrefix="0" xfId="0">
      <alignment horizontal="center" vertical="center"/>
    </xf>
    <xf numFmtId="0" fontId="9" fillId="0" borderId="3" applyAlignment="1" pivotButton="0" quotePrefix="0" xfId="0">
      <alignment horizontal="center" vertical="center"/>
    </xf>
    <xf numFmtId="0" fontId="7" fillId="0" borderId="3" applyAlignment="1" pivotButton="0" quotePrefix="0" xfId="0">
      <alignment horizontal="center" vertical="center"/>
    </xf>
    <xf numFmtId="0" fontId="10" fillId="0" borderId="3" applyAlignment="1" pivotButton="0" quotePrefix="0" xfId="0">
      <alignment horizontal="center" vertical="center"/>
    </xf>
    <xf numFmtId="0" fontId="7" fillId="0" borderId="3" applyAlignment="1" pivotButton="0" quotePrefix="0" xfId="0">
      <alignment horizontal="center" vertical="center"/>
    </xf>
    <xf numFmtId="0" fontId="3" fillId="4" borderId="5" applyAlignment="1" pivotButton="0" quotePrefix="0" xfId="0">
      <alignment horizontal="center" vertical="center" wrapText="1"/>
    </xf>
    <xf numFmtId="0" fontId="11" fillId="5" borderId="5" applyAlignment="1" pivotButton="0" quotePrefix="0" xfId="0">
      <alignment horizontal="center" vertical="center" wrapText="1"/>
    </xf>
    <xf numFmtId="0" fontId="12" fillId="5" borderId="7" applyAlignment="1" pivotButton="0" quotePrefix="0" xfId="0">
      <alignment horizontal="center" vertical="center" wrapText="1"/>
    </xf>
    <xf numFmtId="0" fontId="3" fillId="4" borderId="2" applyAlignment="1" pivotButton="0" quotePrefix="0" xfId="0">
      <alignment horizontal="center" vertical="center" wrapText="1"/>
    </xf>
    <xf numFmtId="0" fontId="11" fillId="5" borderId="4" applyAlignment="1" pivotButton="0" quotePrefix="0" xfId="0">
      <alignment horizontal="center" vertical="center" wrapText="1"/>
    </xf>
    <xf numFmtId="0" fontId="11" fillId="5" borderId="8" applyAlignment="1" pivotButton="0" quotePrefix="0" xfId="0">
      <alignment horizontal="center" vertical="center" wrapText="1"/>
    </xf>
    <xf numFmtId="0" fontId="13" fillId="0" borderId="3" applyAlignment="1" pivotButton="0" quotePrefix="0" xfId="0">
      <alignment horizontal="center" vertical="center"/>
    </xf>
    <xf numFmtId="0" fontId="7" fillId="3" borderId="3" applyAlignment="1" pivotButton="0" quotePrefix="0" xfId="0">
      <alignment horizontal="center" vertical="center"/>
    </xf>
    <xf numFmtId="0" fontId="2" fillId="3" borderId="1" applyAlignment="1" pivotButton="0" quotePrefix="0" xfId="0">
      <alignment horizontal="center" vertical="center" wrapText="1"/>
    </xf>
    <xf numFmtId="0" fontId="2" fillId="0" borderId="1" applyAlignment="1" pivotButton="0" quotePrefix="0" xfId="0">
      <alignment horizontal="center" vertical="center" wrapText="1"/>
    </xf>
    <xf numFmtId="0" fontId="14" fillId="0" borderId="3" applyAlignment="1" pivotButton="0" quotePrefix="0" xfId="0">
      <alignment horizontal="center" vertical="center"/>
    </xf>
    <xf numFmtId="0" fontId="15" fillId="0" borderId="3" applyAlignment="1" pivotButton="0" quotePrefix="0" xfId="0">
      <alignment horizontal="center" vertical="center"/>
    </xf>
    <xf numFmtId="0" fontId="16" fillId="0" borderId="3" applyAlignment="1" pivotButton="0" quotePrefix="0" xfId="0">
      <alignment horizontal="center" vertical="center" wrapText="1"/>
    </xf>
    <xf numFmtId="0" fontId="7" fillId="0" borderId="3" applyAlignment="1" pivotButton="0" quotePrefix="0" xfId="0">
      <alignment horizontal="center" vertical="center"/>
    </xf>
    <xf numFmtId="0" fontId="16" fillId="0" borderId="3" applyAlignment="1" pivotButton="0" quotePrefix="0" xfId="0">
      <alignment horizontal="center" vertical="center" wrapText="1"/>
    </xf>
    <xf numFmtId="0" fontId="7" fillId="0" borderId="3" applyAlignment="1" pivotButton="0" quotePrefix="0" xfId="0">
      <alignment horizontal="center" vertical="center"/>
    </xf>
    <xf numFmtId="0" fontId="12" fillId="5" borderId="9" applyAlignment="1" pivotButton="0" quotePrefix="0" xfId="0">
      <alignment horizontal="center" vertical="center" wrapText="1"/>
    </xf>
    <xf numFmtId="0" fontId="11" fillId="2" borderId="1" applyAlignment="1" pivotButton="0" quotePrefix="0" xfId="0">
      <alignment horizontal="center" vertical="center" wrapText="1"/>
    </xf>
    <xf numFmtId="0" fontId="12" fillId="2" borderId="1" applyAlignment="1" pivotButton="0" quotePrefix="0" xfId="0">
      <alignment horizontal="center" vertical="center" wrapText="1"/>
    </xf>
    <xf numFmtId="0" fontId="11" fillId="2" borderId="7" applyAlignment="1" pivotButton="0" quotePrefix="0" xfId="0">
      <alignment horizontal="center" vertical="center" wrapText="1"/>
    </xf>
    <xf numFmtId="0" fontId="11" fillId="5" borderId="2" applyAlignment="1" pivotButton="0" quotePrefix="0" xfId="0">
      <alignment horizontal="center" vertical="center" wrapText="1"/>
    </xf>
    <xf numFmtId="0" fontId="11" fillId="2" borderId="0" applyAlignment="1" pivotButton="0" quotePrefix="0" xfId="0">
      <alignment horizontal="center" vertical="center" wrapText="1"/>
    </xf>
    <xf numFmtId="0" fontId="11" fillId="2" borderId="4" applyAlignment="1" pivotButton="0" quotePrefix="0" xfId="0">
      <alignment horizontal="center" vertical="center" wrapText="1"/>
    </xf>
    <xf numFmtId="0" fontId="11" fillId="2" borderId="2" applyAlignment="1" pivotButton="0" quotePrefix="0" xfId="0">
      <alignment horizontal="center" vertical="center" wrapText="1"/>
    </xf>
    <xf numFmtId="0" fontId="2" fillId="0" borderId="3" applyAlignment="1" pivotButton="0" quotePrefix="0" xfId="0">
      <alignment horizontal="center" vertical="center" wrapText="1"/>
    </xf>
    <xf numFmtId="0" fontId="2" fillId="0" borderId="3" applyAlignment="1" pivotButton="0" quotePrefix="0" xfId="0">
      <alignment horizontal="center" vertical="center" wrapText="1"/>
    </xf>
    <xf numFmtId="164" fontId="13" fillId="0" borderId="3" applyAlignment="1" pivotButton="0" quotePrefix="0" xfId="0">
      <alignment horizontal="center" vertical="center"/>
    </xf>
    <xf numFmtId="164" fontId="13" fillId="0" borderId="3" applyAlignment="1" pivotButton="0" quotePrefix="0" xfId="0">
      <alignment horizontal="center" vertical="center"/>
    </xf>
    <xf numFmtId="0" fontId="12" fillId="2" borderId="9" applyAlignment="1" pivotButton="0" quotePrefix="0" xfId="0">
      <alignment horizontal="center" vertical="center" wrapText="1"/>
    </xf>
    <xf numFmtId="0" fontId="11" fillId="6" borderId="10" applyAlignment="1" pivotButton="0" quotePrefix="0" xfId="0">
      <alignment horizontal="center" vertical="center" wrapText="1"/>
    </xf>
    <xf numFmtId="0" fontId="12" fillId="6" borderId="1" applyAlignment="1" pivotButton="0" quotePrefix="0" xfId="0">
      <alignment horizontal="center" vertical="center" wrapText="1"/>
    </xf>
    <xf numFmtId="0" fontId="12" fillId="6" borderId="8" applyAlignment="1" pivotButton="0" quotePrefix="0" xfId="0">
      <alignment horizontal="center" vertical="center" wrapText="1"/>
    </xf>
    <xf numFmtId="0" fontId="12" fillId="6" borderId="2" applyAlignment="1" pivotButton="0" quotePrefix="0" xfId="0">
      <alignment horizontal="center" vertical="center" wrapText="1"/>
    </xf>
    <xf numFmtId="0" fontId="13" fillId="0" borderId="3" applyAlignment="1" pivotButton="0" quotePrefix="0" xfId="0">
      <alignment horizontal="left" vertical="center" wrapText="1"/>
    </xf>
    <xf numFmtId="0" fontId="13" fillId="6" borderId="3" applyAlignment="1" pivotButton="0" quotePrefix="0" xfId="0">
      <alignment horizontal="center" vertical="center"/>
    </xf>
    <xf numFmtId="0" fontId="13" fillId="0" borderId="3" applyAlignment="1" pivotButton="0" quotePrefix="0" xfId="0">
      <alignment horizontal="left" vertical="center"/>
    </xf>
    <xf numFmtId="0" fontId="13" fillId="0" borderId="3" applyAlignment="1" pivotButton="0" quotePrefix="0" xfId="0">
      <alignment horizontal="center" vertical="center"/>
    </xf>
    <xf numFmtId="0" fontId="2" fillId="0" borderId="3" applyAlignment="1" pivotButton="0" quotePrefix="0" xfId="0">
      <alignment horizontal="center" vertical="center"/>
    </xf>
    <xf numFmtId="0" fontId="13" fillId="3" borderId="3" applyAlignment="1" pivotButton="0" quotePrefix="0" xfId="0">
      <alignment horizontal="center" vertical="center"/>
    </xf>
    <xf numFmtId="0" fontId="17" fillId="3" borderId="3" applyAlignment="1" pivotButton="0" quotePrefix="0" xfId="0">
      <alignment horizontal="left" vertical="center" wrapText="1"/>
    </xf>
    <xf numFmtId="0" fontId="13" fillId="0" borderId="3" applyAlignment="1" pivotButton="0" quotePrefix="0" xfId="0">
      <alignment horizontal="center" vertical="center"/>
    </xf>
    <xf numFmtId="0" fontId="17" fillId="0" borderId="3" applyAlignment="1" pivotButton="0" quotePrefix="0" xfId="0">
      <alignment horizontal="left" vertical="center" wrapText="1"/>
    </xf>
    <xf numFmtId="0" fontId="14" fillId="6" borderId="3" applyAlignment="1" pivotButton="0" quotePrefix="0" xfId="0">
      <alignment horizontal="center" vertical="center"/>
    </xf>
    <xf numFmtId="0" fontId="13" fillId="0" borderId="3" applyAlignment="1" pivotButton="0" quotePrefix="0" xfId="0">
      <alignment wrapText="1"/>
    </xf>
    <xf numFmtId="0" fontId="14" fillId="0" borderId="3" applyAlignment="1" pivotButton="0" quotePrefix="0" xfId="0">
      <alignment horizontal="center" vertical="center"/>
    </xf>
    <xf numFmtId="0" fontId="6" fillId="0" borderId="1" applyAlignment="1" pivotButton="0" quotePrefix="0" xfId="0">
      <alignment vertical="center" wrapText="1"/>
    </xf>
    <xf numFmtId="0" fontId="2" fillId="0" borderId="9" applyAlignment="1" pivotButton="0" quotePrefix="0" xfId="0">
      <alignment vertical="center" wrapText="1"/>
    </xf>
    <xf numFmtId="0" fontId="6" fillId="0" borderId="9" applyAlignment="1" pivotButton="0" quotePrefix="0" xfId="0">
      <alignment vertical="center" wrapText="1"/>
    </xf>
    <xf numFmtId="0" fontId="6" fillId="0" borderId="6" applyAlignment="1" pivotButton="0" quotePrefix="0" xfId="0">
      <alignment vertical="center" wrapText="1"/>
    </xf>
    <xf numFmtId="0" fontId="18" fillId="0" borderId="3" applyAlignment="1" pivotButton="0" quotePrefix="0" xfId="0">
      <alignment vertical="top" wrapText="1"/>
    </xf>
    <xf numFmtId="0" fontId="15" fillId="6" borderId="3" applyAlignment="1" pivotButton="0" quotePrefix="0" xfId="0">
      <alignment horizontal="center" vertical="center"/>
    </xf>
    <xf numFmtId="0" fontId="15" fillId="0" borderId="3" applyAlignment="1" pivotButton="0" quotePrefix="0" xfId="0">
      <alignment vertical="top" wrapText="1"/>
    </xf>
    <xf numFmtId="0" fontId="18" fillId="0" borderId="3" applyAlignment="1" pivotButton="0" quotePrefix="0" xfId="0">
      <alignment horizontal="left" vertical="top" wrapText="1"/>
    </xf>
    <xf numFmtId="0" fontId="14" fillId="0" borderId="3" applyAlignment="1" pivotButton="0" quotePrefix="0" xfId="0">
      <alignment horizontal="center" vertical="center"/>
    </xf>
    <xf numFmtId="0" fontId="13" fillId="0" borderId="3" applyAlignment="1" pivotButton="0" quotePrefix="0" xfId="0">
      <alignment horizontal="left" vertical="center" wrapText="1"/>
    </xf>
    <xf numFmtId="0" fontId="2" fillId="3" borderId="1" applyAlignment="1" pivotButton="0" quotePrefix="0" xfId="0">
      <alignment horizontal="center" wrapText="1"/>
    </xf>
    <xf numFmtId="0" fontId="2" fillId="0" borderId="1" applyAlignment="1" pivotButton="0" quotePrefix="0" xfId="0">
      <alignment horizontal="center" wrapText="1"/>
    </xf>
    <xf numFmtId="165" fontId="14" fillId="0" borderId="3" applyAlignment="1" pivotButton="0" quotePrefix="0" xfId="0">
      <alignment horizontal="center" vertical="center"/>
    </xf>
    <xf numFmtId="0" fontId="0" fillId="0" borderId="0" pivotButton="0" quotePrefix="0" xfId="0"/>
    <xf numFmtId="166" fontId="19" fillId="0" borderId="3" applyAlignment="1" pivotButton="0" quotePrefix="0" xfId="49">
      <alignment horizontal="center" vertical="center"/>
    </xf>
    <xf numFmtId="167" fontId="19" fillId="0" borderId="3" applyAlignment="1" pivotButton="0" quotePrefix="0" xfId="49">
      <alignment horizontal="center" vertical="center" wrapText="1"/>
    </xf>
    <xf numFmtId="166" fontId="19" fillId="0" borderId="3" applyAlignment="1" pivotButton="0" quotePrefix="0" xfId="49">
      <alignment horizontal="center" vertical="center" wrapText="1"/>
    </xf>
    <xf numFmtId="166" fontId="19" fillId="0" borderId="3" applyAlignment="1" pivotButton="0" quotePrefix="0" xfId="49">
      <alignment vertical="center" wrapText="1"/>
    </xf>
    <xf numFmtId="166" fontId="19" fillId="0" borderId="3" applyAlignment="1" pivotButton="0" quotePrefix="0" xfId="49">
      <alignment vertical="center"/>
    </xf>
    <xf numFmtId="166" fontId="19" fillId="0" borderId="3" applyAlignment="1" pivotButton="0" quotePrefix="0" xfId="0">
      <alignment vertical="center"/>
    </xf>
    <xf numFmtId="166" fontId="0" fillId="0" borderId="3" applyAlignment="1" pivotButton="0" quotePrefix="0" xfId="0">
      <alignment vertical="center"/>
    </xf>
    <xf numFmtId="0" fontId="20" fillId="0" borderId="3" applyAlignment="1" pivotButton="0" quotePrefix="0" xfId="0">
      <alignment horizontal="left" vertical="center"/>
    </xf>
    <xf numFmtId="166" fontId="21" fillId="0" borderId="3" applyAlignment="1" pivotButton="0" quotePrefix="0" xfId="49">
      <alignment horizontal="left" vertical="center" wrapText="1"/>
    </xf>
    <xf numFmtId="166" fontId="19" fillId="6" borderId="3" applyAlignment="1" pivotButton="0" quotePrefix="0" xfId="49">
      <alignment horizontal="center" vertical="center"/>
    </xf>
    <xf numFmtId="166" fontId="19" fillId="0" borderId="3" applyAlignment="1" pivotButton="0" quotePrefix="0" xfId="0">
      <alignment vertical="center" wrapText="1"/>
    </xf>
    <xf numFmtId="0" fontId="22" fillId="0" borderId="3" applyAlignment="1" pivotButton="0" quotePrefix="0" xfId="0">
      <alignment horizontal="left" vertical="center" wrapText="1"/>
    </xf>
    <xf numFmtId="0" fontId="22" fillId="0" borderId="3" applyAlignment="1" pivotButton="0" quotePrefix="0" xfId="0">
      <alignment vertical="center" wrapText="1"/>
    </xf>
    <xf numFmtId="0" fontId="3" fillId="4" borderId="1" applyAlignment="1" pivotButton="0" quotePrefix="0" xfId="0">
      <alignment horizontal="center" vertical="center" wrapText="1"/>
    </xf>
    <xf numFmtId="0" fontId="11" fillId="5" borderId="1" applyAlignment="1" pivotButton="0" quotePrefix="0" xfId="0">
      <alignment horizontal="center" vertical="center" wrapText="1"/>
    </xf>
    <xf numFmtId="0" fontId="0" fillId="0" borderId="7" pivotButton="0" quotePrefix="0" xfId="0"/>
    <xf numFmtId="0" fontId="0" fillId="0" borderId="9" pivotButton="0" quotePrefix="0" xfId="0"/>
    <xf numFmtId="0" fontId="11" fillId="2" borderId="9" applyAlignment="1" pivotButton="0" quotePrefix="0" xfId="0">
      <alignment horizontal="center" vertical="center" wrapText="1"/>
    </xf>
    <xf numFmtId="0" fontId="0" fillId="0" borderId="26" pivotButton="0" quotePrefix="0" xfId="0"/>
    <xf numFmtId="0" fontId="0" fillId="0" borderId="8" pivotButton="0" quotePrefix="0" xfId="0"/>
    <xf numFmtId="0" fontId="0" fillId="0" borderId="4" pivotButton="0" quotePrefix="0" xfId="0"/>
    <xf numFmtId="165" fontId="14" fillId="0" borderId="3" applyAlignment="1" pivotButton="0" quotePrefix="0" xfId="0">
      <alignment horizontal="center" vertical="center"/>
    </xf>
    <xf numFmtId="0" fontId="0" fillId="0" borderId="22" pivotButton="0" quotePrefix="0" xfId="0"/>
    <xf numFmtId="0" fontId="0" fillId="0" borderId="23" pivotButton="0" quotePrefix="0" xfId="0"/>
    <xf numFmtId="164" fontId="13" fillId="0" borderId="3" applyAlignment="1" pivotButton="0" quotePrefix="0" xfId="0">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6" xfId="49"/>
  </cellStyles>
  <dxfs count="1">
    <dxf>
      <fill>
        <patternFill patternType="solid">
          <bgColor rgb="FFFF99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externalLinks/_rels/externalLink1.xml.rels><Relationships xmlns="http://schemas.openxmlformats.org/package/2006/relationships"><Relationship Type="http://schemas.openxmlformats.org/officeDocument/2006/relationships/externalLinkPath" Target="&#30740;&#21457;&#20013;&#24515;-2024&#24180;12&#26376;&#32489;&#25928;&#35780;&#20998;-&#25968;&#25454;&#20132;&#25442;&#20135;&#21697;&#32447;.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员工绩效模板"/>
      <sheetName val="系统导出数据"/>
      <sheetName val="质量分"/>
    </sheetNames>
    <sheetDataSet>
      <sheetData sheetId="0"/>
      <sheetData sheetId="1">
        <row r="1">
          <cell r="B1" t="str">
            <v>姓名</v>
          </cell>
          <cell r="C1" t="str">
            <v>工号</v>
          </cell>
          <cell r="D1" t="str">
            <v>技术级别</v>
          </cell>
          <cell r="E1" t="str">
            <v>考核积分</v>
          </cell>
          <cell r="F1" t="str">
            <v>获得积分</v>
          </cell>
          <cell r="G1" t="str">
            <v>评价分数</v>
          </cell>
          <cell r="H1" t="str">
            <v>月度实际工作日（天）</v>
          </cell>
          <cell r="I1" t="str">
            <v>月度标准工时（小时）</v>
          </cell>
          <cell r="J1" t="str">
            <v>月度考勤总工时（小时）</v>
          </cell>
          <cell r="K1" t="str">
            <v>内控提交工时（小时）</v>
          </cell>
          <cell r="L1" t="str">
            <v>内控未提交日报次数（次）</v>
          </cell>
          <cell r="M1" t="str">
            <v>超过22：00打卡次数</v>
          </cell>
          <cell r="N1" t="str">
            <v>加班数据</v>
          </cell>
        </row>
        <row r="2">
          <cell r="B2" t="str">
            <v>翟盼</v>
          </cell>
          <cell r="C2" t="str">
            <v>2195</v>
          </cell>
          <cell r="D2" t="str">
            <v>T8</v>
          </cell>
          <cell r="E2">
            <v>52.8</v>
          </cell>
          <cell r="F2">
            <v>53.76</v>
          </cell>
          <cell r="G2">
            <v>30</v>
          </cell>
          <cell r="H2">
            <v>22</v>
          </cell>
          <cell r="I2">
            <v>176</v>
          </cell>
          <cell r="J2">
            <v>186.48</v>
          </cell>
          <cell r="K2">
            <v>178.5</v>
          </cell>
          <cell r="L2">
            <v>0</v>
          </cell>
          <cell r="M2">
            <v>0</v>
          </cell>
          <cell r="N2">
            <v>0.476363636363637</v>
          </cell>
        </row>
        <row r="3">
          <cell r="B3" t="str">
            <v>张鹏飞</v>
          </cell>
          <cell r="C3" t="str">
            <v>1259</v>
          </cell>
          <cell r="D3" t="str">
            <v>T7</v>
          </cell>
          <cell r="E3">
            <v>46.4</v>
          </cell>
          <cell r="F3">
            <v>47.79</v>
          </cell>
          <cell r="G3">
            <v>30</v>
          </cell>
          <cell r="H3">
            <v>20</v>
          </cell>
          <cell r="I3">
            <v>176</v>
          </cell>
          <cell r="J3">
            <v>177.73</v>
          </cell>
          <cell r="K3">
            <v>173</v>
          </cell>
          <cell r="L3">
            <v>0</v>
          </cell>
          <cell r="M3">
            <v>1</v>
          </cell>
          <cell r="N3">
            <v>0.8865</v>
          </cell>
        </row>
        <row r="4">
          <cell r="B4" t="str">
            <v>王伟</v>
          </cell>
          <cell r="C4" t="str">
            <v>1303</v>
          </cell>
          <cell r="D4" t="str">
            <v>T5</v>
          </cell>
          <cell r="E4">
            <v>30</v>
          </cell>
          <cell r="F4">
            <v>30</v>
          </cell>
          <cell r="G4">
            <v>30</v>
          </cell>
          <cell r="H4">
            <v>19</v>
          </cell>
          <cell r="I4">
            <v>152</v>
          </cell>
          <cell r="J4">
            <v>152</v>
          </cell>
          <cell r="K4">
            <v>152</v>
          </cell>
          <cell r="L4">
            <v>0</v>
          </cell>
          <cell r="M4">
            <v>0</v>
          </cell>
          <cell r="N4">
            <v>0</v>
          </cell>
        </row>
        <row r="5">
          <cell r="B5" t="str">
            <v>任涛民</v>
          </cell>
          <cell r="C5" t="str">
            <v>1655</v>
          </cell>
          <cell r="D5" t="str">
            <v>T8</v>
          </cell>
        </row>
      </sheetData>
      <sheetData sheetId="2">
        <row r="1">
          <cell r="C1" t="str">
            <v>姓名</v>
          </cell>
          <cell r="D1" t="str">
            <v>工号</v>
          </cell>
          <cell r="E1" t="str">
            <v>质量分（50）</v>
          </cell>
        </row>
        <row r="2">
          <cell r="C2" t="str">
            <v>潘东</v>
          </cell>
          <cell r="D2">
            <v>1437</v>
          </cell>
          <cell r="E2">
            <v>50</v>
          </cell>
        </row>
        <row r="3">
          <cell r="C3" t="str">
            <v>李延</v>
          </cell>
          <cell r="D3">
            <v>1727</v>
          </cell>
          <cell r="E3">
            <v>50</v>
          </cell>
        </row>
        <row r="4">
          <cell r="C4" t="str">
            <v>郝文涛</v>
          </cell>
          <cell r="D4">
            <v>1806</v>
          </cell>
          <cell r="E4">
            <v>50</v>
          </cell>
        </row>
        <row r="5">
          <cell r="C5" t="str">
            <v>王贤团</v>
          </cell>
          <cell r="D5">
            <v>1927</v>
          </cell>
          <cell r="E5">
            <v>50</v>
          </cell>
        </row>
        <row r="6">
          <cell r="C6" t="str">
            <v>王梦琦</v>
          </cell>
          <cell r="D6">
            <v>2169</v>
          </cell>
          <cell r="E6">
            <v>50</v>
          </cell>
        </row>
        <row r="7">
          <cell r="C7" t="str">
            <v>侯文广</v>
          </cell>
          <cell r="D7">
            <v>1777</v>
          </cell>
          <cell r="E7">
            <v>40</v>
          </cell>
        </row>
        <row r="8">
          <cell r="C8" t="str">
            <v>王泽文</v>
          </cell>
          <cell r="D8">
            <v>1974</v>
          </cell>
          <cell r="E8">
            <v>50</v>
          </cell>
        </row>
        <row r="9">
          <cell r="C9" t="str">
            <v>白海洋</v>
          </cell>
          <cell r="D9">
            <v>1065</v>
          </cell>
          <cell r="E9">
            <v>48</v>
          </cell>
        </row>
        <row r="10">
          <cell r="C10" t="str">
            <v>刘蓬</v>
          </cell>
          <cell r="D10">
            <v>1281</v>
          </cell>
          <cell r="E10">
            <v>50</v>
          </cell>
        </row>
        <row r="11">
          <cell r="C11" t="str">
            <v>樊英</v>
          </cell>
          <cell r="D11">
            <v>1809</v>
          </cell>
          <cell r="E11">
            <v>50</v>
          </cell>
        </row>
        <row r="12">
          <cell r="C12" t="str">
            <v>张军</v>
          </cell>
          <cell r="D12">
            <v>2175</v>
          </cell>
          <cell r="E12">
            <v>50</v>
          </cell>
        </row>
        <row r="13">
          <cell r="C13" t="str">
            <v>任建强</v>
          </cell>
          <cell r="D13">
            <v>2217</v>
          </cell>
          <cell r="E13">
            <v>50</v>
          </cell>
        </row>
        <row r="14">
          <cell r="C14" t="str">
            <v>权晓茹</v>
          </cell>
          <cell r="D14">
            <v>1459</v>
          </cell>
          <cell r="E14">
            <v>0</v>
          </cell>
        </row>
        <row r="15">
          <cell r="C15" t="str">
            <v>郜洁</v>
          </cell>
          <cell r="D15">
            <v>1486</v>
          </cell>
          <cell r="E15">
            <v>50</v>
          </cell>
        </row>
        <row r="16">
          <cell r="C16" t="str">
            <v>郑烨</v>
          </cell>
          <cell r="D16">
            <v>2025</v>
          </cell>
          <cell r="E16" t="str">
            <v>D</v>
          </cell>
        </row>
        <row r="17">
          <cell r="C17" t="str">
            <v>王淑霞</v>
          </cell>
          <cell r="D17">
            <v>1229</v>
          </cell>
          <cell r="E17">
            <v>50</v>
          </cell>
        </row>
        <row r="18">
          <cell r="C18" t="str">
            <v>李倩</v>
          </cell>
          <cell r="D18">
            <v>1869</v>
          </cell>
          <cell r="E18">
            <v>50</v>
          </cell>
        </row>
        <row r="19">
          <cell r="C19" t="str">
            <v>薛苗苗</v>
          </cell>
          <cell r="D19">
            <v>1295</v>
          </cell>
          <cell r="E19">
            <v>50</v>
          </cell>
        </row>
        <row r="20">
          <cell r="C20" t="str">
            <v>张宁</v>
          </cell>
          <cell r="D20">
            <v>2001</v>
          </cell>
          <cell r="E20">
            <v>50</v>
          </cell>
        </row>
        <row r="21">
          <cell r="C21" t="str">
            <v>李松</v>
          </cell>
          <cell r="D21">
            <v>1156</v>
          </cell>
          <cell r="E21">
            <v>50</v>
          </cell>
        </row>
        <row r="22">
          <cell r="C22" t="str">
            <v>温雨柔</v>
          </cell>
          <cell r="D22">
            <v>2032</v>
          </cell>
          <cell r="E22">
            <v>50</v>
          </cell>
        </row>
        <row r="23">
          <cell r="C23" t="str">
            <v>刘馨</v>
          </cell>
          <cell r="D23">
            <v>2165</v>
          </cell>
          <cell r="E23">
            <v>48</v>
          </cell>
        </row>
        <row r="24">
          <cell r="C24" t="str">
            <v>陈昆钰</v>
          </cell>
          <cell r="D24">
            <v>2219</v>
          </cell>
          <cell r="E24">
            <v>50</v>
          </cell>
        </row>
        <row r="25">
          <cell r="C25" t="str">
            <v>王柳杰</v>
          </cell>
          <cell r="D25">
            <v>1236</v>
          </cell>
          <cell r="E25">
            <v>50</v>
          </cell>
        </row>
        <row r="26">
          <cell r="C26" t="str">
            <v>严飞</v>
          </cell>
          <cell r="D26">
            <v>1850</v>
          </cell>
          <cell r="E26">
            <v>50</v>
          </cell>
        </row>
        <row r="27">
          <cell r="C27" t="str">
            <v>詹诗博</v>
          </cell>
          <cell r="D27">
            <v>2005</v>
          </cell>
          <cell r="E27">
            <v>50</v>
          </cell>
        </row>
        <row r="28">
          <cell r="C28" t="str">
            <v>山梦娜</v>
          </cell>
          <cell r="D28">
            <v>1433</v>
          </cell>
          <cell r="E28">
            <v>0</v>
          </cell>
        </row>
        <row r="29">
          <cell r="C29" t="str">
            <v>罗景林</v>
          </cell>
          <cell r="D29">
            <v>2129</v>
          </cell>
          <cell r="E29">
            <v>46</v>
          </cell>
        </row>
        <row r="30">
          <cell r="C30" t="str">
            <v>刘景润</v>
          </cell>
          <cell r="D30">
            <v>10229</v>
          </cell>
          <cell r="E30">
            <v>50</v>
          </cell>
        </row>
        <row r="31">
          <cell r="C31" t="str">
            <v>李雅琦</v>
          </cell>
          <cell r="D31">
            <v>10230</v>
          </cell>
          <cell r="E31">
            <v>50</v>
          </cell>
        </row>
        <row r="32">
          <cell r="C32" t="str">
            <v>张雪</v>
          </cell>
          <cell r="D32">
            <v>1231</v>
          </cell>
          <cell r="E32">
            <v>50</v>
          </cell>
        </row>
        <row r="33">
          <cell r="C33" t="str">
            <v>刘展波</v>
          </cell>
          <cell r="D33">
            <v>1479</v>
          </cell>
          <cell r="E33">
            <v>45</v>
          </cell>
        </row>
        <row r="34">
          <cell r="C34" t="str">
            <v>段晶晶</v>
          </cell>
          <cell r="D34">
            <v>1990</v>
          </cell>
          <cell r="E34">
            <v>50</v>
          </cell>
        </row>
        <row r="35">
          <cell r="C35" t="str">
            <v>王卓祺</v>
          </cell>
          <cell r="D35">
            <v>2015</v>
          </cell>
          <cell r="E35">
            <v>48</v>
          </cell>
        </row>
        <row r="36">
          <cell r="C36" t="str">
            <v>桑文静</v>
          </cell>
          <cell r="D36">
            <v>2173</v>
          </cell>
          <cell r="E36">
            <v>48</v>
          </cell>
        </row>
        <row r="37">
          <cell r="C37" t="str">
            <v>张旺宁</v>
          </cell>
          <cell r="D37">
            <v>1235</v>
          </cell>
          <cell r="E37">
            <v>48</v>
          </cell>
        </row>
        <row r="38">
          <cell r="C38" t="str">
            <v>雷红涛</v>
          </cell>
          <cell r="D38">
            <v>1863</v>
          </cell>
          <cell r="E38">
            <v>50</v>
          </cell>
        </row>
        <row r="39">
          <cell r="C39" t="str">
            <v>应建利</v>
          </cell>
          <cell r="D39">
            <v>1951</v>
          </cell>
          <cell r="E39">
            <v>50</v>
          </cell>
        </row>
        <row r="40">
          <cell r="C40" t="str">
            <v>张迎泽</v>
          </cell>
          <cell r="D40">
            <v>1248</v>
          </cell>
          <cell r="E40">
            <v>50</v>
          </cell>
        </row>
        <row r="41">
          <cell r="C41" t="str">
            <v>李忠鹏</v>
          </cell>
          <cell r="D41">
            <v>1712</v>
          </cell>
          <cell r="E41">
            <v>50</v>
          </cell>
        </row>
        <row r="42">
          <cell r="C42" t="str">
            <v>郭帅</v>
          </cell>
          <cell r="D42">
            <v>1719</v>
          </cell>
          <cell r="E42">
            <v>50</v>
          </cell>
        </row>
        <row r="43">
          <cell r="C43" t="str">
            <v>刘一星</v>
          </cell>
          <cell r="D43">
            <v>1750</v>
          </cell>
          <cell r="E43">
            <v>48</v>
          </cell>
        </row>
        <row r="44">
          <cell r="C44" t="str">
            <v>王会闯</v>
          </cell>
          <cell r="D44">
            <v>1821</v>
          </cell>
          <cell r="E44">
            <v>50</v>
          </cell>
        </row>
        <row r="45">
          <cell r="C45" t="str">
            <v>魏磊</v>
          </cell>
          <cell r="D45">
            <v>1931</v>
          </cell>
          <cell r="E45">
            <v>50</v>
          </cell>
        </row>
        <row r="46">
          <cell r="C46" t="str">
            <v>张镇</v>
          </cell>
          <cell r="D46">
            <v>2190</v>
          </cell>
          <cell r="E46">
            <v>48</v>
          </cell>
        </row>
        <row r="47">
          <cell r="C47" t="str">
            <v>刘丰</v>
          </cell>
          <cell r="D47">
            <v>2065</v>
          </cell>
          <cell r="E47">
            <v>50</v>
          </cell>
        </row>
        <row r="48">
          <cell r="C48" t="str">
            <v>刘姿阳</v>
          </cell>
          <cell r="D48">
            <v>2050</v>
          </cell>
          <cell r="E48">
            <v>50</v>
          </cell>
        </row>
        <row r="49">
          <cell r="C49" t="str">
            <v>刘海君</v>
          </cell>
          <cell r="D49">
            <v>2163</v>
          </cell>
          <cell r="E49">
            <v>48</v>
          </cell>
        </row>
        <row r="50">
          <cell r="C50" t="str">
            <v>赵梓源</v>
          </cell>
          <cell r="D50">
            <v>2151</v>
          </cell>
          <cell r="E50">
            <v>50</v>
          </cell>
        </row>
        <row r="51">
          <cell r="C51" t="str">
            <v>王妮妮</v>
          </cell>
          <cell r="D51">
            <v>1739</v>
          </cell>
          <cell r="E51">
            <v>50</v>
          </cell>
        </row>
        <row r="52">
          <cell r="C52" t="str">
            <v>杨海超</v>
          </cell>
          <cell r="D52">
            <v>10211</v>
          </cell>
          <cell r="E52">
            <v>50</v>
          </cell>
        </row>
        <row r="53">
          <cell r="C53" t="str">
            <v>杨学智</v>
          </cell>
          <cell r="D53">
            <v>10207</v>
          </cell>
          <cell r="E53">
            <v>50</v>
          </cell>
        </row>
        <row r="54">
          <cell r="C54" t="str">
            <v>邢亚晶</v>
          </cell>
          <cell r="D54">
            <v>2216</v>
          </cell>
          <cell r="E54">
            <v>50</v>
          </cell>
        </row>
        <row r="55">
          <cell r="C55" t="str">
            <v>江银涛</v>
          </cell>
          <cell r="D55">
            <v>10220</v>
          </cell>
          <cell r="E55">
            <v>50</v>
          </cell>
        </row>
        <row r="56">
          <cell r="C56" t="str">
            <v>王宇</v>
          </cell>
          <cell r="D56">
            <v>1392</v>
          </cell>
          <cell r="E56">
            <v>50</v>
          </cell>
        </row>
        <row r="57">
          <cell r="C57" t="str">
            <v>王磊</v>
          </cell>
          <cell r="D57">
            <v>1402</v>
          </cell>
          <cell r="E57">
            <v>50</v>
          </cell>
        </row>
        <row r="58">
          <cell r="C58" t="str">
            <v>李腾</v>
          </cell>
          <cell r="D58">
            <v>1778</v>
          </cell>
          <cell r="E58">
            <v>50</v>
          </cell>
        </row>
        <row r="59">
          <cell r="C59" t="str">
            <v>杨晓娟</v>
          </cell>
          <cell r="D59">
            <v>2024</v>
          </cell>
          <cell r="E59">
            <v>50</v>
          </cell>
        </row>
        <row r="60">
          <cell r="C60" t="str">
            <v>刘泽铭</v>
          </cell>
          <cell r="D60">
            <v>10221</v>
          </cell>
          <cell r="E60">
            <v>50</v>
          </cell>
        </row>
        <row r="61">
          <cell r="C61" t="str">
            <v>罗志成</v>
          </cell>
          <cell r="D61">
            <v>856</v>
          </cell>
          <cell r="E61">
            <v>50</v>
          </cell>
        </row>
        <row r="62">
          <cell r="C62" t="str">
            <v>李富平</v>
          </cell>
          <cell r="D62">
            <v>1883</v>
          </cell>
          <cell r="E62">
            <v>50</v>
          </cell>
        </row>
        <row r="63">
          <cell r="C63" t="str">
            <v>孙业民</v>
          </cell>
          <cell r="D63">
            <v>2140</v>
          </cell>
          <cell r="E63">
            <v>50</v>
          </cell>
        </row>
        <row r="64">
          <cell r="C64" t="str">
            <v>滕永达</v>
          </cell>
          <cell r="D64">
            <v>2004</v>
          </cell>
          <cell r="E64">
            <v>50</v>
          </cell>
        </row>
        <row r="65">
          <cell r="C65" t="str">
            <v>王奎举</v>
          </cell>
          <cell r="D65">
            <v>1687</v>
          </cell>
          <cell r="E65">
            <v>50</v>
          </cell>
        </row>
        <row r="66">
          <cell r="C66" t="str">
            <v>杨晋</v>
          </cell>
          <cell r="D66">
            <v>1849</v>
          </cell>
          <cell r="E66">
            <v>50</v>
          </cell>
        </row>
        <row r="67">
          <cell r="C67" t="str">
            <v>蔡虎</v>
          </cell>
          <cell r="D67">
            <v>2075</v>
          </cell>
          <cell r="E67">
            <v>50</v>
          </cell>
        </row>
        <row r="68">
          <cell r="C68" t="str">
            <v>许泳</v>
          </cell>
          <cell r="D68">
            <v>1798</v>
          </cell>
          <cell r="E68">
            <v>50</v>
          </cell>
        </row>
        <row r="69">
          <cell r="C69" t="str">
            <v>卢承哲</v>
          </cell>
          <cell r="D69">
            <v>10216</v>
          </cell>
          <cell r="E69">
            <v>50</v>
          </cell>
        </row>
        <row r="70">
          <cell r="C70" t="str">
            <v>吴双霞</v>
          </cell>
          <cell r="D70">
            <v>1030</v>
          </cell>
          <cell r="E70">
            <v>50</v>
          </cell>
        </row>
        <row r="71">
          <cell r="C71" t="str">
            <v>彭钰翔</v>
          </cell>
          <cell r="D71">
            <v>1748</v>
          </cell>
          <cell r="E71">
            <v>50</v>
          </cell>
        </row>
        <row r="72">
          <cell r="C72" t="str">
            <v>文诚琛</v>
          </cell>
          <cell r="D72">
            <v>2162</v>
          </cell>
          <cell r="E72">
            <v>50</v>
          </cell>
        </row>
        <row r="73">
          <cell r="C73" t="str">
            <v>严俊文</v>
          </cell>
          <cell r="D73">
            <v>2048</v>
          </cell>
          <cell r="E73">
            <v>50</v>
          </cell>
        </row>
        <row r="74">
          <cell r="C74" t="str">
            <v>文云祥</v>
          </cell>
          <cell r="D74">
            <v>1923</v>
          </cell>
          <cell r="E74">
            <v>50</v>
          </cell>
        </row>
        <row r="75">
          <cell r="C75" t="str">
            <v>刘旺1</v>
          </cell>
          <cell r="D75">
            <v>1335</v>
          </cell>
          <cell r="E75">
            <v>50</v>
          </cell>
        </row>
        <row r="76">
          <cell r="C76" t="str">
            <v>刘旺</v>
          </cell>
          <cell r="D76">
            <v>805</v>
          </cell>
          <cell r="E76">
            <v>48</v>
          </cell>
        </row>
        <row r="77">
          <cell r="C77" t="str">
            <v>任涛民</v>
          </cell>
          <cell r="D77">
            <v>1655</v>
          </cell>
          <cell r="E77" t="str">
            <v>C-</v>
          </cell>
        </row>
        <row r="78">
          <cell r="C78" t="str">
            <v>翟盼</v>
          </cell>
          <cell r="D78">
            <v>2195</v>
          </cell>
          <cell r="E78">
            <v>50</v>
          </cell>
        </row>
        <row r="79">
          <cell r="C79" t="str">
            <v>张鹏飞</v>
          </cell>
          <cell r="D79">
            <v>1259</v>
          </cell>
          <cell r="E79">
            <v>50</v>
          </cell>
        </row>
        <row r="80">
          <cell r="C80" t="str">
            <v>陈炜阳</v>
          </cell>
          <cell r="D80">
            <v>1413</v>
          </cell>
          <cell r="E80">
            <v>50</v>
          </cell>
        </row>
        <row r="81">
          <cell r="C81" t="str">
            <v>王伟</v>
          </cell>
          <cell r="D81">
            <v>1303</v>
          </cell>
          <cell r="E81">
            <v>50</v>
          </cell>
        </row>
        <row r="82">
          <cell r="C82" t="str">
            <v>王子龙</v>
          </cell>
          <cell r="D82">
            <v>1842</v>
          </cell>
          <cell r="E82">
            <v>50</v>
          </cell>
        </row>
        <row r="83">
          <cell r="C83" t="str">
            <v>康钧威</v>
          </cell>
          <cell r="D83">
            <v>1111</v>
          </cell>
          <cell r="E83">
            <v>50</v>
          </cell>
        </row>
        <row r="84">
          <cell r="C84" t="str">
            <v>李远明</v>
          </cell>
          <cell r="D84">
            <v>1386</v>
          </cell>
          <cell r="E84">
            <v>50</v>
          </cell>
        </row>
        <row r="85">
          <cell r="C85" t="str">
            <v>周子峰</v>
          </cell>
          <cell r="D85">
            <v>2054</v>
          </cell>
          <cell r="E85">
            <v>50</v>
          </cell>
        </row>
        <row r="86">
          <cell r="C86" t="str">
            <v>杨勇</v>
          </cell>
          <cell r="D86">
            <v>2062</v>
          </cell>
          <cell r="E86">
            <v>50</v>
          </cell>
        </row>
        <row r="87">
          <cell r="C87" t="str">
            <v>蒋维</v>
          </cell>
          <cell r="D87">
            <v>709</v>
          </cell>
          <cell r="E87">
            <v>50</v>
          </cell>
        </row>
        <row r="88">
          <cell r="C88" t="str">
            <v>张岩</v>
          </cell>
          <cell r="D88">
            <v>1826</v>
          </cell>
          <cell r="E88">
            <v>50</v>
          </cell>
        </row>
        <row r="89">
          <cell r="C89" t="str">
            <v>厉黔龙</v>
          </cell>
          <cell r="D89">
            <v>1020</v>
          </cell>
          <cell r="E89">
            <v>50</v>
          </cell>
        </row>
        <row r="90">
          <cell r="C90" t="str">
            <v>徐冬梅</v>
          </cell>
          <cell r="D90">
            <v>572</v>
          </cell>
          <cell r="E90">
            <v>50</v>
          </cell>
        </row>
        <row r="91">
          <cell r="C91" t="str">
            <v>刘竹青</v>
          </cell>
          <cell r="D91">
            <v>1698</v>
          </cell>
          <cell r="E91">
            <v>50</v>
          </cell>
        </row>
        <row r="92">
          <cell r="C92" t="str">
            <v>凌思安</v>
          </cell>
          <cell r="D92">
            <v>809</v>
          </cell>
          <cell r="E92">
            <v>50</v>
          </cell>
        </row>
        <row r="93">
          <cell r="C93" t="str">
            <v>吴发立</v>
          </cell>
          <cell r="D93">
            <v>1440</v>
          </cell>
          <cell r="E93" t="str">
            <v>C-</v>
          </cell>
        </row>
        <row r="94">
          <cell r="C94" t="str">
            <v>王光磊</v>
          </cell>
          <cell r="D94">
            <v>2039</v>
          </cell>
        </row>
        <row r="95">
          <cell r="C95" t="str">
            <v>陈志鹏</v>
          </cell>
          <cell r="D95">
            <v>2212</v>
          </cell>
          <cell r="E95">
            <v>50</v>
          </cell>
        </row>
        <row r="96">
          <cell r="C96" t="str">
            <v>荣立飞</v>
          </cell>
          <cell r="D96">
            <v>1147</v>
          </cell>
          <cell r="E96">
            <v>50</v>
          </cell>
        </row>
        <row r="97">
          <cell r="C97" t="str">
            <v>王创超</v>
          </cell>
          <cell r="D97">
            <v>1696</v>
          </cell>
          <cell r="E97">
            <v>50</v>
          </cell>
        </row>
        <row r="98">
          <cell r="C98" t="str">
            <v>侯兴刚</v>
          </cell>
          <cell r="D98">
            <v>2127</v>
          </cell>
          <cell r="E98">
            <v>50</v>
          </cell>
        </row>
        <row r="99">
          <cell r="C99" t="str">
            <v>孙爽</v>
          </cell>
          <cell r="D99">
            <v>10218</v>
          </cell>
          <cell r="E99">
            <v>50</v>
          </cell>
        </row>
        <row r="100">
          <cell r="C100" t="str">
            <v>万鑫波</v>
          </cell>
          <cell r="D100">
            <v>2218</v>
          </cell>
          <cell r="E100">
            <v>50</v>
          </cell>
        </row>
        <row r="101">
          <cell r="C101" t="str">
            <v>孙超</v>
          </cell>
          <cell r="D101">
            <v>1689</v>
          </cell>
          <cell r="E101">
            <v>50</v>
          </cell>
        </row>
        <row r="102">
          <cell r="C102" t="str">
            <v>王昊轩</v>
          </cell>
          <cell r="D102">
            <v>1968</v>
          </cell>
          <cell r="E102">
            <v>50</v>
          </cell>
        </row>
        <row r="103">
          <cell r="C103" t="str">
            <v>袁龙行</v>
          </cell>
          <cell r="D103">
            <v>1972</v>
          </cell>
          <cell r="E103">
            <v>50</v>
          </cell>
        </row>
        <row r="104">
          <cell r="C104" t="str">
            <v>杨瑞馨</v>
          </cell>
          <cell r="D104">
            <v>1961</v>
          </cell>
          <cell r="E104">
            <v>50</v>
          </cell>
        </row>
        <row r="105">
          <cell r="C105" t="str">
            <v>张迪</v>
          </cell>
          <cell r="D105">
            <v>1919</v>
          </cell>
          <cell r="E105">
            <v>50</v>
          </cell>
        </row>
        <row r="106">
          <cell r="C106" t="str">
            <v>崔行</v>
          </cell>
          <cell r="D106">
            <v>2171</v>
          </cell>
          <cell r="E106">
            <v>50</v>
          </cell>
        </row>
        <row r="107">
          <cell r="C107" t="str">
            <v>陈章鸣</v>
          </cell>
          <cell r="D107">
            <v>1261</v>
          </cell>
          <cell r="E107">
            <v>50</v>
          </cell>
        </row>
        <row r="108">
          <cell r="C108" t="str">
            <v>秦江维</v>
          </cell>
          <cell r="D108">
            <v>1531</v>
          </cell>
          <cell r="E108">
            <v>50</v>
          </cell>
        </row>
        <row r="109">
          <cell r="C109" t="str">
            <v>刘彦龙</v>
          </cell>
          <cell r="D109">
            <v>1122</v>
          </cell>
          <cell r="E109">
            <v>50</v>
          </cell>
        </row>
        <row r="110">
          <cell r="C110" t="str">
            <v>龚升俊</v>
          </cell>
          <cell r="D110">
            <v>555</v>
          </cell>
          <cell r="E110">
            <v>50</v>
          </cell>
        </row>
        <row r="111">
          <cell r="C111" t="str">
            <v>杨毅</v>
          </cell>
          <cell r="D111">
            <v>1376</v>
          </cell>
          <cell r="E111">
            <v>50</v>
          </cell>
        </row>
        <row r="112">
          <cell r="C112" t="str">
            <v>余经猷</v>
          </cell>
          <cell r="D112">
            <v>1588</v>
          </cell>
          <cell r="E112">
            <v>50</v>
          </cell>
        </row>
        <row r="113">
          <cell r="C113" t="str">
            <v>邓钲澎</v>
          </cell>
          <cell r="D113">
            <v>1688</v>
          </cell>
          <cell r="E113">
            <v>50</v>
          </cell>
        </row>
        <row r="114">
          <cell r="C114" t="str">
            <v>高佳伟</v>
          </cell>
          <cell r="D114">
            <v>1285</v>
          </cell>
          <cell r="E114">
            <v>50</v>
          </cell>
        </row>
        <row r="115">
          <cell r="C115" t="str">
            <v>罗西兴</v>
          </cell>
          <cell r="D115">
            <v>1323</v>
          </cell>
          <cell r="E115">
            <v>50</v>
          </cell>
        </row>
        <row r="116">
          <cell r="C116" t="str">
            <v>李隆基</v>
          </cell>
          <cell r="D116">
            <v>1388</v>
          </cell>
          <cell r="E116">
            <v>50</v>
          </cell>
        </row>
        <row r="117">
          <cell r="C117" t="str">
            <v>韩雨欣</v>
          </cell>
          <cell r="D117">
            <v>2170</v>
          </cell>
          <cell r="E117">
            <v>50</v>
          </cell>
        </row>
        <row r="118">
          <cell r="C118" t="str">
            <v>刘慧东</v>
          </cell>
          <cell r="D118">
            <v>1326</v>
          </cell>
          <cell r="E118">
            <v>50</v>
          </cell>
        </row>
        <row r="119">
          <cell r="C119" t="str">
            <v>史胜利</v>
          </cell>
          <cell r="D119">
            <v>1962</v>
          </cell>
          <cell r="E119">
            <v>50</v>
          </cell>
        </row>
        <row r="120">
          <cell r="C120" t="str">
            <v>夏冰冰</v>
          </cell>
          <cell r="D120">
            <v>1896</v>
          </cell>
          <cell r="E120" t="str">
            <v>C-</v>
          </cell>
        </row>
        <row r="121">
          <cell r="C121" t="str">
            <v>常锦锋</v>
          </cell>
          <cell r="D121">
            <v>1908</v>
          </cell>
          <cell r="E121">
            <v>50</v>
          </cell>
        </row>
        <row r="122">
          <cell r="C122" t="str">
            <v>路晓梦</v>
          </cell>
          <cell r="D122">
            <v>1865</v>
          </cell>
          <cell r="E122">
            <v>50</v>
          </cell>
        </row>
        <row r="123">
          <cell r="C123" t="str">
            <v>王耀波</v>
          </cell>
          <cell r="D123">
            <v>1973</v>
          </cell>
          <cell r="E123">
            <v>48</v>
          </cell>
        </row>
        <row r="124">
          <cell r="C124" t="str">
            <v>刘珣</v>
          </cell>
          <cell r="D124">
            <v>2200</v>
          </cell>
          <cell r="E124">
            <v>50</v>
          </cell>
        </row>
        <row r="125">
          <cell r="C125" t="str">
            <v>赵浪然</v>
          </cell>
          <cell r="D125">
            <v>2270</v>
          </cell>
          <cell r="E125">
            <v>50</v>
          </cell>
        </row>
        <row r="126">
          <cell r="C126" t="str">
            <v>王永山</v>
          </cell>
          <cell r="D126">
            <v>10209</v>
          </cell>
          <cell r="E126">
            <v>40</v>
          </cell>
        </row>
        <row r="127">
          <cell r="C127" t="str">
            <v>卫鹏</v>
          </cell>
          <cell r="D127">
            <v>1941</v>
          </cell>
          <cell r="E127">
            <v>50</v>
          </cell>
        </row>
        <row r="128">
          <cell r="C128" t="str">
            <v>闫飞飞</v>
          </cell>
          <cell r="D128">
            <v>1837</v>
          </cell>
          <cell r="E128">
            <v>50</v>
          </cell>
        </row>
        <row r="129">
          <cell r="C129" t="str">
            <v>靖哲</v>
          </cell>
          <cell r="D129">
            <v>1438</v>
          </cell>
          <cell r="E129" t="str">
            <v>C-</v>
          </cell>
        </row>
        <row r="130">
          <cell r="C130" t="str">
            <v>孙浩</v>
          </cell>
          <cell r="D130">
            <v>1998</v>
          </cell>
          <cell r="E130">
            <v>50</v>
          </cell>
        </row>
        <row r="131">
          <cell r="C131" t="str">
            <v>李欣宇</v>
          </cell>
          <cell r="D131">
            <v>2003</v>
          </cell>
          <cell r="E131">
            <v>48</v>
          </cell>
        </row>
        <row r="132">
          <cell r="C132" t="str">
            <v>范飞飞</v>
          </cell>
          <cell r="D132">
            <v>1503</v>
          </cell>
          <cell r="E132">
            <v>50</v>
          </cell>
        </row>
        <row r="133">
          <cell r="C133" t="str">
            <v>杜志恒</v>
          </cell>
          <cell r="D133">
            <v>2167</v>
          </cell>
          <cell r="E133">
            <v>50</v>
          </cell>
        </row>
        <row r="134">
          <cell r="C134" t="str">
            <v>李谦</v>
          </cell>
          <cell r="D134">
            <v>2110</v>
          </cell>
          <cell r="E134">
            <v>46</v>
          </cell>
        </row>
        <row r="135">
          <cell r="C135" t="str">
            <v>杨帅</v>
          </cell>
          <cell r="D135">
            <v>1963</v>
          </cell>
          <cell r="E135">
            <v>50</v>
          </cell>
        </row>
        <row r="136">
          <cell r="C136" t="str">
            <v>李刚</v>
          </cell>
          <cell r="D136">
            <v>1567</v>
          </cell>
          <cell r="E136">
            <v>50</v>
          </cell>
        </row>
        <row r="137">
          <cell r="C137" t="str">
            <v>李凡</v>
          </cell>
          <cell r="D137">
            <v>1775</v>
          </cell>
          <cell r="E137">
            <v>48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V71"/>
  <sheetViews>
    <sheetView tabSelected="1" workbookViewId="0">
      <pane ySplit="2" topLeftCell="A3" activePane="bottomLeft" state="frozen"/>
      <selection activeCell="A1" sqref="A1"/>
      <selection pane="bottomLeft" activeCell="P3" sqref="P3"/>
    </sheetView>
  </sheetViews>
  <sheetFormatPr baseColWidth="8" defaultColWidth="14.5480769230769" defaultRowHeight="16.8"/>
  <cols>
    <col width="14.3942307692308" customWidth="1" style="2" min="1" max="1"/>
    <col width="8.20192307692308" customWidth="1" style="2" min="2" max="2"/>
    <col width="9.93269230769231" customWidth="1" style="2" min="3" max="3"/>
    <col width="9.64423076923077" customWidth="1" style="3" min="4" max="4"/>
    <col width="9.79807692307692" customWidth="1" style="3" min="5" max="5"/>
    <col width="9.93269230769231" customWidth="1" style="3" min="6" max="6"/>
    <col width="12.0961538461538" customWidth="1" style="3" min="7" max="9"/>
    <col width="9.79807692307692" customWidth="1" style="3" min="10" max="10"/>
    <col width="13.9711538461538" customWidth="1" style="3" min="11" max="11"/>
    <col width="12.0961538461538" customWidth="1" style="3" min="12" max="12"/>
    <col width="10.375" customWidth="1" style="3" min="13" max="13"/>
    <col width="9.79807692307692" customWidth="1" style="3" min="14" max="14"/>
    <col width="10.375" customWidth="1" style="3" min="15" max="15"/>
    <col width="94.75" customWidth="1" style="2" min="16" max="16"/>
    <col width="11.2307692307692" customWidth="1" style="2" min="17" max="24"/>
    <col width="14.5480769230769" customWidth="1" style="2" min="25" max="16378"/>
    <col width="14.5480769230769" customWidth="1" style="2" min="16379" max="16384"/>
  </cols>
  <sheetData>
    <row r="1">
      <c r="A1" s="4" t="inlineStr">
        <is>
          <t>一级部门</t>
        </is>
      </c>
      <c r="B1" s="4" t="inlineStr">
        <is>
          <t>负责人</t>
        </is>
      </c>
      <c r="C1" s="4" t="inlineStr">
        <is>
          <t>姓名</t>
        </is>
      </c>
      <c r="D1" s="4" t="inlineStr">
        <is>
          <t>工号</t>
        </is>
      </c>
      <c r="E1" s="4" t="inlineStr">
        <is>
          <t>技术级别</t>
        </is>
      </c>
      <c r="F1" s="98" t="inlineStr">
        <is>
          <t>质量分
（50）</t>
        </is>
      </c>
      <c r="G1" s="99" t="inlineStr">
        <is>
          <t>工作任务（40）</t>
        </is>
      </c>
      <c r="H1" s="100" t="n"/>
      <c r="I1" s="101" t="n"/>
      <c r="J1" s="43" t="inlineStr">
        <is>
          <t>工作评价（10）</t>
        </is>
      </c>
      <c r="K1" s="101" t="n"/>
      <c r="L1" s="102" t="inlineStr">
        <is>
          <t>加分项（10）</t>
        </is>
      </c>
      <c r="M1" s="101" t="n"/>
      <c r="N1" s="55" t="inlineStr">
        <is>
          <t>绩效总分</t>
        </is>
      </c>
      <c r="O1" s="55" t="inlineStr">
        <is>
          <t>绩效评定</t>
        </is>
      </c>
      <c r="P1" s="56" t="inlineStr">
        <is>
          <t>绩效评价</t>
        </is>
      </c>
    </row>
    <row r="2" ht="17" customHeight="1" s="84">
      <c r="A2" s="103" t="n"/>
      <c r="B2" s="103" t="n"/>
      <c r="C2" s="103" t="n"/>
      <c r="D2" s="103" t="n"/>
      <c r="E2" s="103" t="n"/>
      <c r="F2" s="103" t="n"/>
      <c r="G2" s="30" t="inlineStr">
        <is>
          <t>考核积分</t>
        </is>
      </c>
      <c r="H2" s="31" t="inlineStr">
        <is>
          <t>获得积分</t>
        </is>
      </c>
      <c r="I2" s="46" t="inlineStr">
        <is>
          <t>评价分数</t>
        </is>
      </c>
      <c r="J2" s="47" t="inlineStr">
        <is>
          <t>外部评价</t>
        </is>
      </c>
      <c r="K2" s="48" t="inlineStr">
        <is>
          <t>延长工时情况</t>
        </is>
      </c>
      <c r="L2" s="49" t="inlineStr">
        <is>
          <t>代码评审</t>
        </is>
      </c>
      <c r="M2" s="49" t="inlineStr">
        <is>
          <t>技术贡献</t>
        </is>
      </c>
      <c r="N2" s="104" t="n"/>
      <c r="O2" s="104" t="n"/>
      <c r="P2" s="103" t="n"/>
    </row>
    <row r="3" ht="236" customFormat="1" customHeight="1" s="1">
      <c r="A3" s="6" t="inlineStr">
        <is>
          <t>数据防泄漏产品线</t>
        </is>
      </c>
      <c r="B3" s="7" t="inlineStr">
        <is>
          <t>韩振国</t>
        </is>
      </c>
      <c r="C3" s="8" t="inlineStr">
        <is>
          <t>张迎泽</t>
        </is>
      </c>
      <c r="D3" s="8" t="inlineStr">
        <is>
          <t>1248</t>
        </is>
      </c>
      <c r="E3" s="8" t="inlineStr">
        <is>
          <t>T8</t>
        </is>
      </c>
      <c r="F3" s="66" t="n">
        <v>50</v>
      </c>
      <c r="G3" s="8" t="inlineStr">
        <is>
          <t>52.8</t>
        </is>
      </c>
      <c r="H3" s="8" t="inlineStr">
        <is>
          <t>56.47</t>
        </is>
      </c>
      <c r="I3" s="8" t="inlineStr">
        <is>
          <t>30</t>
        </is>
      </c>
      <c r="J3" s="66" t="n">
        <v>4</v>
      </c>
      <c r="K3" s="66" t="n">
        <v>0</v>
      </c>
      <c r="L3" s="66" t="n">
        <v>1</v>
      </c>
      <c r="M3" s="66" t="n">
        <v>0</v>
      </c>
      <c r="N3" s="66">
        <f>F3+I3+J3+K3+L3+M3</f>
        <v/>
      </c>
      <c r="O3" s="66" t="inlineStr">
        <is>
          <t>C</t>
        </is>
      </c>
      <c r="P3" s="80" t="inlineStr">
        <is>
          <t>本月主要负责跟踪产品V542第三、四轮提测、预发布提测、正式发布、V542-F01 前期需求沟通、虚拟邮箱调研和实现方案确认、任务拆分，存储V523-mybatis-flex适配第一轮提测及gbase适配跟进。项目上主要跟踪湖北、国寿、浦银、九江、安盟LC、成都城管、银河证券、中信、28s、上海信托、人保、广东联合电子、长安、天津农商、富民银行、深圳农商POC等16个项目。其中跟踪28s流量性能压测、指纹问题处理，湖北外发邮件过滤内网邮箱现场测试支持，安盟LC跟踪中间件切换及前端集成进度、跟踪广东联合电子漏洞修复进度、九江现场超时审批外发问题排查和后续GTP、报表及超时外发优化需求沟通、国寿现场事件不上报问题处理、浦银国际521~542平滑升级三轮提测跟踪、成都城管现场测试问题排查、银河证券虚拟邮箱、smtp协议支持eml下载及策略例外需求评估、中信服务器移机支持、上海信托通知问题排查、人保邮件队列堆积问题处理、长安单用户多邮箱方案评估、天津农商syslog例外需求方案评估、富民银行跟踪正文乱码导致审批流程发起失败问题及深圳农商POC测试支持。日常工作与统一平台、审计组件沟通产品和项目版本的联调、提测时间节点，跟踪联调问题单、测试bug单状态督促相关人员及时修复。小组周计划、周报、绩效文档整理，成员工作任务验收，参与外部产品2次代码评审，1次设计评审，严格把控产品和项目的提测进度。完成任15个，其中高难度任务2个，整体表现良好。</t>
        </is>
      </c>
      <c r="Q3" s="8" t="inlineStr">
        <is>
          <t>22.0</t>
        </is>
      </c>
      <c r="R3" s="8" t="inlineStr">
        <is>
          <t>176.00</t>
        </is>
      </c>
      <c r="S3" s="8" t="inlineStr">
        <is>
          <t>178.06</t>
        </is>
      </c>
      <c r="T3" s="8" t="n">
        <v>178.5</v>
      </c>
      <c r="U3" s="8" t="n">
        <v>0</v>
      </c>
      <c r="V3" s="8" t="inlineStr">
        <is>
          <t>1</t>
        </is>
      </c>
    </row>
    <row r="4" ht="84" customFormat="1" customHeight="1" s="1">
      <c r="A4" s="6" t="inlineStr">
        <is>
          <t>数据防泄漏产品线</t>
        </is>
      </c>
      <c r="B4" s="105" t="n"/>
      <c r="C4" s="8" t="inlineStr">
        <is>
          <t>李忠鹏</t>
        </is>
      </c>
      <c r="D4" s="8" t="inlineStr">
        <is>
          <t>1712</t>
        </is>
      </c>
      <c r="E4" s="8" t="inlineStr">
        <is>
          <t>T8</t>
        </is>
      </c>
      <c r="F4" s="66" t="n">
        <v>50</v>
      </c>
      <c r="G4" s="8" t="inlineStr">
        <is>
          <t>52.8</t>
        </is>
      </c>
      <c r="H4" s="8" t="inlineStr">
        <is>
          <t>53.26</t>
        </is>
      </c>
      <c r="I4" s="8" t="inlineStr">
        <is>
          <t>30</t>
        </is>
      </c>
      <c r="J4" s="66" t="n">
        <v>5</v>
      </c>
      <c r="K4" s="66" t="n">
        <v>1</v>
      </c>
      <c r="L4" s="66" t="n">
        <v>0</v>
      </c>
      <c r="M4" s="66" t="n">
        <v>0</v>
      </c>
      <c r="N4" s="66">
        <f>F4+I4+J4+K4+L4+M4</f>
        <v/>
      </c>
      <c r="O4" s="66" t="inlineStr">
        <is>
          <t>C</t>
        </is>
      </c>
      <c r="P4" s="80" t="inlineStr">
        <is>
          <t>本月主要负责产品V542版本的发版以及542预发布版本的两轮提测以及成功发版，对项目合并代码进行审核，包含成都城管，九江等项目的合并内容，对流量性能压测进行支持和跟进，厦门银行问题支持、银河证券问题支持，暨南大学项目的问题解决方案和问题支持，重庆富民银行邮件DLP项目正文乱码定位及跟进，完成对542版本的标签标定及542F01版本规划的拉取和代码合入；共完成任务15个。</t>
        </is>
      </c>
      <c r="Q4" s="8" t="inlineStr">
        <is>
          <t>22.0</t>
        </is>
      </c>
      <c r="R4" s="8" t="inlineStr">
        <is>
          <t>176.00</t>
        </is>
      </c>
      <c r="S4" s="8" t="inlineStr">
        <is>
          <t>213.11</t>
        </is>
      </c>
      <c r="T4" s="8" t="inlineStr">
        <is>
          <t>213.0</t>
        </is>
      </c>
      <c r="U4" s="8" t="inlineStr">
        <is>
          <t>0</t>
        </is>
      </c>
      <c r="V4" s="8" t="inlineStr">
        <is>
          <t>0</t>
        </is>
      </c>
    </row>
    <row r="5" ht="84" customFormat="1" customHeight="1" s="1">
      <c r="A5" s="6" t="inlineStr">
        <is>
          <t>数据防泄漏产品线</t>
        </is>
      </c>
      <c r="B5" s="105" t="n"/>
      <c r="C5" s="8" t="inlineStr">
        <is>
          <t>郭帅</t>
        </is>
      </c>
      <c r="D5" s="8" t="inlineStr">
        <is>
          <t>1719</t>
        </is>
      </c>
      <c r="E5" s="8" t="inlineStr">
        <is>
          <t>T6</t>
        </is>
      </c>
      <c r="F5" s="66" t="n">
        <v>50</v>
      </c>
      <c r="G5" s="8" t="inlineStr">
        <is>
          <t>39.6</t>
        </is>
      </c>
      <c r="H5" s="8" t="inlineStr">
        <is>
          <t>42.71</t>
        </is>
      </c>
      <c r="I5" s="8" t="inlineStr">
        <is>
          <t>30</t>
        </is>
      </c>
      <c r="J5" s="66" t="n">
        <v>4</v>
      </c>
      <c r="K5" s="66" t="n">
        <v>0</v>
      </c>
      <c r="L5" s="66" t="n">
        <v>0</v>
      </c>
      <c r="M5" s="66" t="n">
        <v>0</v>
      </c>
      <c r="N5" s="66">
        <f>F5+I5+J5+K5+L5+M5</f>
        <v/>
      </c>
      <c r="O5" s="66" t="inlineStr">
        <is>
          <t>C</t>
        </is>
      </c>
      <c r="P5" s="80" t="inlineStr">
        <is>
          <t>本月主要负责产品V542第三轮测试支持，银河证券项目问题解决，九江银行项目支持，存储DLP产品需求开发。其中包含相关bug解决、解决白名单与超时放行动作冲突问题、存储DLP代码熟悉和问题修改、熟悉结构化扫描数据库驱动的实现逻辑、非结构化增量扫描优化设计、熟悉报表引擎的实现逻辑 、新增gbase数据库支持、部署模式设计以及优化开发。共完成任务12个。整体工作表现良好。给与C</t>
        </is>
      </c>
      <c r="Q5" s="8" t="inlineStr">
        <is>
          <t>22.0</t>
        </is>
      </c>
      <c r="R5" s="8" t="inlineStr">
        <is>
          <t>176.00</t>
        </is>
      </c>
      <c r="S5" s="8" t="inlineStr">
        <is>
          <t>179.08</t>
        </is>
      </c>
      <c r="T5" s="8" t="inlineStr">
        <is>
          <t>179.0</t>
        </is>
      </c>
      <c r="U5" s="8" t="inlineStr">
        <is>
          <t>0</t>
        </is>
      </c>
      <c r="V5" s="8" t="inlineStr">
        <is>
          <t>0</t>
        </is>
      </c>
    </row>
    <row r="6" ht="84" customFormat="1" customHeight="1" s="1">
      <c r="A6" s="6" t="inlineStr">
        <is>
          <t>数据防泄漏产品线</t>
        </is>
      </c>
      <c r="B6" s="105" t="n"/>
      <c r="C6" s="8" t="inlineStr">
        <is>
          <t>王会闯</t>
        </is>
      </c>
      <c r="D6" s="8" t="inlineStr">
        <is>
          <t>1821</t>
        </is>
      </c>
      <c r="E6" s="8" t="inlineStr">
        <is>
          <t>T7</t>
        </is>
      </c>
      <c r="F6" s="66" t="n">
        <v>50</v>
      </c>
      <c r="G6" s="8" t="inlineStr">
        <is>
          <t>48.4</t>
        </is>
      </c>
      <c r="H6" s="8" t="inlineStr">
        <is>
          <t>77.92</t>
        </is>
      </c>
      <c r="I6" s="8" t="inlineStr">
        <is>
          <t>36</t>
        </is>
      </c>
      <c r="J6" s="66" t="n">
        <v>4</v>
      </c>
      <c r="K6" s="66" t="n">
        <v>5</v>
      </c>
      <c r="L6" s="66" t="n">
        <v>0</v>
      </c>
      <c r="M6" s="66" t="n">
        <v>0</v>
      </c>
      <c r="N6" s="66">
        <f>F6+I6+J6+K6+L6+M6</f>
        <v/>
      </c>
      <c r="O6" s="60" t="inlineStr">
        <is>
          <t>C+</t>
        </is>
      </c>
      <c r="P6" s="80" t="inlineStr">
        <is>
          <t>本月主要负责产品V542版本第二、三轮bug解决支持，协助安元实验室开发防篡改系统-用户管理、对象管理管理、进程管理、日志管理、告警管理、策略管理页面、echarts图形缩放，支持银河证券项目策略页面需求开发、支持安盟LC前端乾坤框架集成，和外部运维系统嵌入以及去现场修改和适配前端代码、菜单路由调整等。鉴于连续两个周末去现场加班支持安盟LC前端集成工作，日均加班近3小时，任劳任怨，有责任心积极主动，此次给与C+，期望后续再接再厉</t>
        </is>
      </c>
      <c r="Q6" s="8" t="inlineStr">
        <is>
          <t>22.0</t>
        </is>
      </c>
      <c r="R6" s="8" t="inlineStr">
        <is>
          <t>176.00</t>
        </is>
      </c>
      <c r="S6" s="8" t="inlineStr">
        <is>
          <t>133.46</t>
        </is>
      </c>
      <c r="T6" s="8" t="inlineStr">
        <is>
          <t>234.5</t>
        </is>
      </c>
      <c r="U6" s="8" t="inlineStr">
        <is>
          <t>0</t>
        </is>
      </c>
      <c r="V6" s="8" t="inlineStr">
        <is>
          <t>1</t>
        </is>
      </c>
    </row>
    <row r="7" ht="68" customFormat="1" customHeight="1" s="1">
      <c r="A7" s="6" t="inlineStr">
        <is>
          <t>数据防泄漏产品线</t>
        </is>
      </c>
      <c r="B7" s="105" t="n"/>
      <c r="C7" s="8" t="inlineStr">
        <is>
          <t>魏磊</t>
        </is>
      </c>
      <c r="D7" s="8" t="inlineStr">
        <is>
          <t>1931</t>
        </is>
      </c>
      <c r="E7" s="8" t="inlineStr">
        <is>
          <t>T6</t>
        </is>
      </c>
      <c r="F7" s="66" t="n">
        <v>50</v>
      </c>
      <c r="G7" s="8" t="inlineStr">
        <is>
          <t>39.6</t>
        </is>
      </c>
      <c r="H7" s="8" t="inlineStr">
        <is>
          <t>42.59</t>
        </is>
      </c>
      <c r="I7" s="8" t="inlineStr">
        <is>
          <t>30</t>
        </is>
      </c>
      <c r="J7" s="66" t="n">
        <v>4</v>
      </c>
      <c r="K7" s="66" t="n">
        <v>0</v>
      </c>
      <c r="L7" s="66" t="n">
        <v>0</v>
      </c>
      <c r="M7" s="66" t="n">
        <v>0</v>
      </c>
      <c r="N7" s="66">
        <f>F7+I7+J7+K7+L7+M7</f>
        <v/>
      </c>
      <c r="O7" s="66" t="inlineStr">
        <is>
          <t>C</t>
        </is>
      </c>
      <c r="P7" s="80" t="inlineStr">
        <is>
          <t>本月主要负责产品v543外置数据库升级。项目上支持军工项目 开发环境流量性能压测，现场docker-compose配置文件整理，编写arm流水线制作arm镜像，部署现场10.65arm压测环境，协助现场编写软设，解决现场未命中事件 走归档 没显示来源ip 目标ip端口的bug，按现场要求缩短微服务名。整体工作表现良好。给与C</t>
        </is>
      </c>
      <c r="Q7" s="8" t="inlineStr">
        <is>
          <t>21.63</t>
        </is>
      </c>
      <c r="R7" s="8" t="inlineStr">
        <is>
          <t>176.00</t>
        </is>
      </c>
      <c r="S7" s="8" t="inlineStr">
        <is>
          <t>111.06</t>
        </is>
      </c>
      <c r="T7" s="8" t="n">
        <v>178.5</v>
      </c>
      <c r="U7" s="8" t="inlineStr">
        <is>
          <t>1</t>
        </is>
      </c>
      <c r="V7" s="8" t="inlineStr">
        <is>
          <t>0</t>
        </is>
      </c>
    </row>
    <row r="8" ht="101" customFormat="1" customHeight="1" s="1">
      <c r="A8" s="6" t="inlineStr">
        <is>
          <t>数据防泄漏产品线</t>
        </is>
      </c>
      <c r="B8" s="105" t="n"/>
      <c r="C8" s="8" t="inlineStr">
        <is>
          <t>张镇</t>
        </is>
      </c>
      <c r="D8" s="8" t="inlineStr">
        <is>
          <t>2190</t>
        </is>
      </c>
      <c r="E8" s="8" t="inlineStr">
        <is>
          <t>T4</t>
        </is>
      </c>
      <c r="F8" s="66" t="n">
        <v>50</v>
      </c>
      <c r="G8" s="8" t="inlineStr">
        <is>
          <t>30.8</t>
        </is>
      </c>
      <c r="H8" s="8" t="inlineStr">
        <is>
          <t>34.39</t>
        </is>
      </c>
      <c r="I8" s="8" t="inlineStr">
        <is>
          <t>31</t>
        </is>
      </c>
      <c r="J8" s="66" t="n">
        <v>3</v>
      </c>
      <c r="K8" s="66" t="n">
        <v>0</v>
      </c>
      <c r="L8" s="66" t="n">
        <v>0</v>
      </c>
      <c r="M8" s="66" t="n">
        <v>0</v>
      </c>
      <c r="N8" s="66">
        <f>F8+I8+J8+K8+L8+M8</f>
        <v/>
      </c>
      <c r="O8" s="66" t="inlineStr">
        <is>
          <t>C</t>
        </is>
      </c>
      <c r="P8" s="80" t="inlineStr">
        <is>
          <t>本月主要进行了产品V542验证跨版本升级一体化、分布式、双机等模式验证以及升级手册整理；数据防泄漏首页中查询数据审计服务ES内存储数据相关sql和代码逻辑整理。项目：银河证券ocenbase数据库重启自启动问题解决以及操作手册输出、用户角色策略权限问题解决，提供对应升级包；成都城管内部提测；日常：指纹、命名体、ocr、音视频、nlp的amd、arm架构打包脚本优化；sonar扫描问题修改-java进程的阻断修复等。共完成任务15个，其中低难度任务8个，中难度任务7个。整体工作表现良好。给与C</t>
        </is>
      </c>
      <c r="Q8" s="8" t="inlineStr">
        <is>
          <t>21.63</t>
        </is>
      </c>
      <c r="R8" s="8" t="inlineStr">
        <is>
          <t>176.00</t>
        </is>
      </c>
      <c r="S8" s="8" t="inlineStr">
        <is>
          <t>163.21</t>
        </is>
      </c>
      <c r="T8" s="8" t="inlineStr">
        <is>
          <t>178.0</t>
        </is>
      </c>
      <c r="U8" s="8" t="inlineStr">
        <is>
          <t>2</t>
        </is>
      </c>
      <c r="V8" s="8" t="inlineStr">
        <is>
          <t>3</t>
        </is>
      </c>
    </row>
    <row r="9" ht="68" customFormat="1" customHeight="1" s="1">
      <c r="A9" s="6" t="inlineStr">
        <is>
          <t>数据防泄漏产品线</t>
        </is>
      </c>
      <c r="B9" s="105" t="n"/>
      <c r="C9" s="8" t="inlineStr">
        <is>
          <t>刘丰</t>
        </is>
      </c>
      <c r="D9" s="8" t="inlineStr">
        <is>
          <t>2065</t>
        </is>
      </c>
      <c r="E9" s="8" t="inlineStr">
        <is>
          <t>T7</t>
        </is>
      </c>
      <c r="F9" s="66" t="n">
        <v>48</v>
      </c>
      <c r="G9" s="8" t="inlineStr">
        <is>
          <t>48.4</t>
        </is>
      </c>
      <c r="H9" s="8" t="inlineStr">
        <is>
          <t>48.83</t>
        </is>
      </c>
      <c r="I9" s="8" t="inlineStr">
        <is>
          <t>30</t>
        </is>
      </c>
      <c r="J9" s="66" t="n">
        <v>5</v>
      </c>
      <c r="K9" s="66" t="n">
        <v>0</v>
      </c>
      <c r="L9" s="66" t="n">
        <v>0</v>
      </c>
      <c r="M9" s="66" t="n">
        <v>0</v>
      </c>
      <c r="N9" s="66">
        <f>F9+I9+J9+K9+L9+M9</f>
        <v/>
      </c>
      <c r="O9" s="66" t="inlineStr">
        <is>
          <t>C</t>
        </is>
      </c>
      <c r="P9" s="80" t="inlineStr">
        <is>
          <t>本月主要负责长沙农商行内存问题排查，中银基金项目修复mta参数下发和优化邮件收发功能提测，浦银国际跨版本平滑升级提测，支持安盟lc项目切换中间件，广西农信项目排查platform启动报错问题，天津农商行排查syslog不上报日志问题。共完成6个任务，其中普通任务4个，高难度任务2个，整体工作表现良好。给与C</t>
        </is>
      </c>
      <c r="Q9" s="8" t="inlineStr">
        <is>
          <t>22.0</t>
        </is>
      </c>
      <c r="R9" s="8" t="inlineStr">
        <is>
          <t>176.00</t>
        </is>
      </c>
      <c r="S9" s="8" t="inlineStr">
        <is>
          <t>183.96</t>
        </is>
      </c>
      <c r="T9" s="8" t="inlineStr">
        <is>
          <t>179.0</t>
        </is>
      </c>
      <c r="U9" s="8" t="inlineStr">
        <is>
          <t>0</t>
        </is>
      </c>
      <c r="V9" s="8" t="inlineStr">
        <is>
          <t>0</t>
        </is>
      </c>
    </row>
    <row r="10" ht="34" customFormat="1" customHeight="1" s="1">
      <c r="A10" s="6" t="inlineStr">
        <is>
          <t>数据防泄漏产品线</t>
        </is>
      </c>
      <c r="B10" s="105" t="n"/>
      <c r="C10" s="8" t="inlineStr">
        <is>
          <t>刘姿阳</t>
        </is>
      </c>
      <c r="D10" s="8" t="inlineStr">
        <is>
          <t>2050</t>
        </is>
      </c>
      <c r="E10" s="8" t="inlineStr">
        <is>
          <t>T7</t>
        </is>
      </c>
      <c r="F10" s="66" t="n">
        <v>50</v>
      </c>
      <c r="G10" s="8" t="inlineStr">
        <is>
          <t>48.4</t>
        </is>
      </c>
      <c r="H10" s="8" t="inlineStr">
        <is>
          <t>43.8</t>
        </is>
      </c>
      <c r="I10" s="8" t="inlineStr">
        <is>
          <t>15</t>
        </is>
      </c>
      <c r="J10" s="66" t="n">
        <v>0</v>
      </c>
      <c r="K10" s="66" t="n">
        <v>0</v>
      </c>
      <c r="L10" s="66" t="n">
        <v>0</v>
      </c>
      <c r="M10" s="66" t="n">
        <v>0</v>
      </c>
      <c r="N10" s="66">
        <f>F10+I10+J10+K10+L10+M10</f>
        <v/>
      </c>
      <c r="O10" s="60" t="inlineStr">
        <is>
          <t>D</t>
        </is>
      </c>
      <c r="P10" s="61" t="inlineStr">
        <is>
          <t>工作完成效率较低，任务分未达到要求。</t>
        </is>
      </c>
      <c r="Q10" s="8" t="inlineStr">
        <is>
          <t>22.0</t>
        </is>
      </c>
      <c r="R10" s="8" t="inlineStr">
        <is>
          <t>176.00</t>
        </is>
      </c>
      <c r="S10" s="8" t="inlineStr">
        <is>
          <t>173.98</t>
        </is>
      </c>
      <c r="T10" s="8" t="inlineStr">
        <is>
          <t>175.0</t>
        </is>
      </c>
      <c r="U10" s="8" t="inlineStr">
        <is>
          <t>1</t>
        </is>
      </c>
      <c r="V10" s="8" t="inlineStr">
        <is>
          <t>0</t>
        </is>
      </c>
    </row>
    <row r="11" ht="101" customFormat="1" customHeight="1" s="1">
      <c r="A11" s="6" t="inlineStr">
        <is>
          <t>数据防泄漏产品线</t>
        </is>
      </c>
      <c r="B11" s="105" t="n"/>
      <c r="C11" s="8" t="inlineStr">
        <is>
          <t>赵梓源</t>
        </is>
      </c>
      <c r="D11" s="8" t="inlineStr">
        <is>
          <t>2151</t>
        </is>
      </c>
      <c r="E11" s="8" t="inlineStr">
        <is>
          <t>T4</t>
        </is>
      </c>
      <c r="F11" s="66" t="n">
        <v>50</v>
      </c>
      <c r="G11" s="8" t="inlineStr">
        <is>
          <t>30.8</t>
        </is>
      </c>
      <c r="H11" s="8" t="inlineStr">
        <is>
          <t>33.0</t>
        </is>
      </c>
      <c r="I11" s="8" t="inlineStr">
        <is>
          <t>30</t>
        </is>
      </c>
      <c r="J11" s="66" t="n">
        <v>4</v>
      </c>
      <c r="K11" s="66" t="n">
        <v>0</v>
      </c>
      <c r="L11" s="66" t="n">
        <v>0</v>
      </c>
      <c r="M11" s="66" t="n">
        <v>0</v>
      </c>
      <c r="N11" s="66">
        <f>F11+I11+J11+K11+L11+M11</f>
        <v/>
      </c>
      <c r="O11" s="66" t="inlineStr">
        <is>
          <t>C</t>
        </is>
      </c>
      <c r="P11" s="80" t="inlineStr">
        <is>
          <t>本月主要进行了，产品V542 --oceanbase其他部署模式验证，产品V542--第四轮提测支持、bug修复+功能回归冒烟支持，产品V542--外置数据库平滑升级支持，产品V542--流量DLP高并发测试+问题处理，存储DLP--代码熟悉和问题修改（自定义报表引擎），产品V542--redis集群环境部署（研发环境），产品V542--流量DLP高并发测试+问题处理（压测24H），存储DLPV523--达梦适配，产品V542-F01-kafka改为ssl方式链接，产品V542-F01--支持虚拟的系统邮箱账号发送邮件通知调研。 共完成任务10个，其中普通任10个，整体工作表现良好。给与C</t>
        </is>
      </c>
      <c r="Q11" s="8" t="inlineStr">
        <is>
          <t>22.0</t>
        </is>
      </c>
      <c r="R11" s="8" t="inlineStr">
        <is>
          <t>176.00</t>
        </is>
      </c>
      <c r="S11" s="8" t="inlineStr">
        <is>
          <t>177.61</t>
        </is>
      </c>
      <c r="T11" s="8" t="inlineStr">
        <is>
          <t>176.0</t>
        </is>
      </c>
      <c r="U11" s="8" t="inlineStr">
        <is>
          <t>0</t>
        </is>
      </c>
      <c r="V11" s="8" t="inlineStr">
        <is>
          <t>0</t>
        </is>
      </c>
    </row>
    <row r="12" ht="68" customFormat="1" customHeight="1" s="1">
      <c r="A12" s="6" t="inlineStr">
        <is>
          <t>数据防泄漏产品线</t>
        </is>
      </c>
      <c r="B12" s="105" t="n"/>
      <c r="C12" s="8" t="inlineStr">
        <is>
          <t>杨海超</t>
        </is>
      </c>
      <c r="D12" s="8" t="inlineStr">
        <is>
          <t>10211</t>
        </is>
      </c>
      <c r="E12" s="8" t="inlineStr">
        <is>
          <t>T1</t>
        </is>
      </c>
      <c r="F12" s="66" t="n">
        <v>50</v>
      </c>
      <c r="G12" s="8" t="inlineStr">
        <is>
          <t>22.0</t>
        </is>
      </c>
      <c r="H12" s="8" t="inlineStr">
        <is>
          <t>24.94</t>
        </is>
      </c>
      <c r="I12" s="8" t="inlineStr">
        <is>
          <t>31</t>
        </is>
      </c>
      <c r="J12" s="66" t="n">
        <v>3</v>
      </c>
      <c r="K12" s="66" t="n">
        <v>0</v>
      </c>
      <c r="L12" s="66" t="n">
        <v>0</v>
      </c>
      <c r="M12" s="66" t="n">
        <v>0</v>
      </c>
      <c r="N12" s="66">
        <f>F12+I12+J12+K12+L12+M12</f>
        <v/>
      </c>
      <c r="O12" s="66" t="inlineStr">
        <is>
          <t>C</t>
        </is>
      </c>
      <c r="P12" s="80" t="inlineStr">
        <is>
          <t>本月共计工作21天，完成了包括ARM环境搭建K8S环境部署产品服务、协助数据库初始化脚本修改、V543数据库的平滑升级(各种数据库如MySQL/DM/GBase等待、部署模式如单机/双机/集群等等)下的验证、产品的redis集群模式适配等等。月末加入数据库审计产品线，熟悉了数据库审计产品的大致业务流程。总体来说任务都能及时完成没有拖延，表现良好。给与C</t>
        </is>
      </c>
      <c r="Q12" s="8" t="inlineStr">
        <is>
          <t>22.0</t>
        </is>
      </c>
      <c r="R12" s="8" t="inlineStr">
        <is>
          <t>176.00</t>
        </is>
      </c>
      <c r="S12" s="8" t="inlineStr">
        <is>
          <t>176.78</t>
        </is>
      </c>
      <c r="T12" s="8" t="inlineStr">
        <is>
          <t>181.5</t>
        </is>
      </c>
      <c r="U12" s="8" t="inlineStr">
        <is>
          <t>1</t>
        </is>
      </c>
      <c r="V12" s="8" t="inlineStr">
        <is>
          <t>0</t>
        </is>
      </c>
    </row>
    <row r="13" ht="84" customFormat="1" customHeight="1" s="1">
      <c r="A13" s="6" t="inlineStr">
        <is>
          <t>数据防泄漏产品线</t>
        </is>
      </c>
      <c r="B13" s="105" t="n"/>
      <c r="C13" s="8" t="inlineStr">
        <is>
          <t>杨学智</t>
        </is>
      </c>
      <c r="D13" s="8" t="inlineStr">
        <is>
          <t>10207</t>
        </is>
      </c>
      <c r="E13" s="8" t="inlineStr">
        <is>
          <t>T1</t>
        </is>
      </c>
      <c r="F13" s="66" t="n">
        <v>50</v>
      </c>
      <c r="G13" s="8" t="inlineStr">
        <is>
          <t>22.0</t>
        </is>
      </c>
      <c r="H13" s="8" t="inlineStr">
        <is>
          <t>23.51</t>
        </is>
      </c>
      <c r="I13" s="8" t="inlineStr">
        <is>
          <t>30</t>
        </is>
      </c>
      <c r="J13" s="66" t="n">
        <v>2</v>
      </c>
      <c r="K13" s="66" t="n">
        <v>0</v>
      </c>
      <c r="L13" s="66" t="n">
        <v>0</v>
      </c>
      <c r="M13" s="66" t="n">
        <v>0</v>
      </c>
      <c r="N13" s="66">
        <f>F13+I13+J13+K13+L13+M13</f>
        <v/>
      </c>
      <c r="O13" s="66" t="inlineStr">
        <is>
          <t>C</t>
        </is>
      </c>
      <c r="P13" s="80" t="inlineStr">
        <is>
          <t>本月使用新包部署异构环境进行冒烟，通过全部冒烟用例；单机一体化升级：v540 -&gt; v542；邮件收发管理业务以及代码熟悉；协助修改存储DLP适配mybatis-flex遇到的问题，通过代码修改逐步熟悉业务，对不熟悉的业务进行冒烟；存储系统进行初步冒烟，熟悉业务操作，找出bug并修改，提交代码；存储dlp新增oceanbase数据库支持，增加oceanbase初始化sql、相关配置文件存储系统适配oceanBase数据库，在部署好的环境上修改并验证成功。表现良好给与C</t>
        </is>
      </c>
      <c r="Q13" s="8" t="inlineStr">
        <is>
          <t>22.0</t>
        </is>
      </c>
      <c r="R13" s="8" t="inlineStr">
        <is>
          <t>176.00</t>
        </is>
      </c>
      <c r="S13" s="8" t="inlineStr">
        <is>
          <t>108.50</t>
        </is>
      </c>
      <c r="T13" s="8" t="inlineStr">
        <is>
          <t>178.0</t>
        </is>
      </c>
      <c r="U13" s="8" t="inlineStr">
        <is>
          <t>1</t>
        </is>
      </c>
      <c r="V13" s="8" t="inlineStr">
        <is>
          <t>0</t>
        </is>
      </c>
    </row>
    <row r="14" ht="118" customFormat="1" customHeight="1" s="1">
      <c r="A14" s="6" t="inlineStr">
        <is>
          <t>数据防泄漏产品线</t>
        </is>
      </c>
      <c r="B14" s="105" t="n"/>
      <c r="C14" s="8" t="inlineStr">
        <is>
          <t>邢亚晶</t>
        </is>
      </c>
      <c r="D14" s="8" t="inlineStr">
        <is>
          <t>2216</t>
        </is>
      </c>
      <c r="E14" s="8" t="inlineStr">
        <is>
          <t>T2</t>
        </is>
      </c>
      <c r="F14" s="66" t="n">
        <v>50</v>
      </c>
      <c r="G14" s="8" t="inlineStr">
        <is>
          <t>22.0</t>
        </is>
      </c>
      <c r="H14" s="8" t="inlineStr">
        <is>
          <t>25.81</t>
        </is>
      </c>
      <c r="I14" s="8" t="inlineStr">
        <is>
          <t>31</t>
        </is>
      </c>
      <c r="J14" s="66" t="n">
        <v>3</v>
      </c>
      <c r="K14" s="66" t="n">
        <v>0</v>
      </c>
      <c r="L14" s="66" t="n">
        <v>0</v>
      </c>
      <c r="M14" s="66" t="n">
        <v>0</v>
      </c>
      <c r="N14" s="66">
        <f>F14+I14+J14+K14+L14+M14</f>
        <v/>
      </c>
      <c r="O14" s="66" t="inlineStr">
        <is>
          <t>C</t>
        </is>
      </c>
      <c r="P14" s="80" t="inlineStr">
        <is>
          <t>本月主要进行了v542-f01版本开发，业务代码熟悉和解决现场问题三项工作--V542-F01流量检测器vxlan协议开关添加；事件组装代码业务以及代码熟悉（incident）、应用API代码熟悉、自定义报表引擎代码熟悉；问题修改现场问题协助-统战部蓝信通知问题，数达公司网络防泄漏项目首页数据大屏无数据问题；一体化的环境+java进程改用redis集群模式测试验证；yapi调研（接口全部采用实际请求参数）；存储DLPV523--gbase联调测试+问题修改。
共完成任务15个，其中普通任务14个，中等任务1个。没有早退的现象，整体工作表现良好。给与C评价</t>
        </is>
      </c>
      <c r="Q14" s="8" t="inlineStr">
        <is>
          <t>22.0</t>
        </is>
      </c>
      <c r="R14" s="8" t="inlineStr">
        <is>
          <t>176.00</t>
        </is>
      </c>
      <c r="S14" s="8" t="inlineStr">
        <is>
          <t>185.31</t>
        </is>
      </c>
      <c r="T14" s="8" t="inlineStr">
        <is>
          <t>190.0</t>
        </is>
      </c>
      <c r="U14" s="8" t="inlineStr">
        <is>
          <t>0</t>
        </is>
      </c>
      <c r="V14" s="8" t="inlineStr">
        <is>
          <t>0</t>
        </is>
      </c>
    </row>
    <row r="15" ht="84" customFormat="1" customHeight="1" s="1">
      <c r="A15" s="6" t="inlineStr">
        <is>
          <t>数据防泄漏产品线</t>
        </is>
      </c>
      <c r="B15" s="105" t="n"/>
      <c r="C15" s="8" t="inlineStr">
        <is>
          <t>王宇</t>
        </is>
      </c>
      <c r="D15" s="8" t="inlineStr">
        <is>
          <t>1392</t>
        </is>
      </c>
      <c r="E15" s="8" t="inlineStr">
        <is>
          <t>T6</t>
        </is>
      </c>
      <c r="F15" s="66" t="n">
        <v>50</v>
      </c>
      <c r="G15" s="8" t="inlineStr">
        <is>
          <t>39.6</t>
        </is>
      </c>
      <c r="H15" s="8" t="inlineStr">
        <is>
          <t>41.63</t>
        </is>
      </c>
      <c r="I15" s="8" t="inlineStr">
        <is>
          <t>30</t>
        </is>
      </c>
      <c r="J15" s="66" t="n">
        <v>6</v>
      </c>
      <c r="K15" s="66" t="n">
        <v>0</v>
      </c>
      <c r="L15" s="66" t="n">
        <v>0</v>
      </c>
      <c r="M15" s="66" t="n">
        <v>0</v>
      </c>
      <c r="N15" s="66" t="n">
        <v>86</v>
      </c>
      <c r="O15" s="66" t="inlineStr">
        <is>
          <t>C</t>
        </is>
      </c>
      <c r="P15" s="80" t="inlineStr">
        <is>
          <t>本月的工作主要集中在V542第三轮测试中出现的问题处理，pop3和imap密送人信息的获取，处理策略在只勾选http协议时不能命中策略的问题，redis集群模式连接报错的问题处理，正文详情显示中文乱码的问题；  浦发云盘的信息确认服务重启的问题，银河证券遇到的扫描范围页眉的问题，共计完成了14个中级任务，鉴于其在浙商行项目通过ubsan和lsan等工具+代码走读解决了policy进程内存增长的技术难题，并在周末去中信项目现场支持项目迁移工作。工作态度值得肯定。</t>
        </is>
      </c>
      <c r="Q15" s="8" t="inlineStr">
        <is>
          <t>22.0</t>
        </is>
      </c>
      <c r="R15" s="8" t="inlineStr">
        <is>
          <t>176.00</t>
        </is>
      </c>
      <c r="S15" s="8" t="inlineStr">
        <is>
          <t>185.50</t>
        </is>
      </c>
      <c r="T15" s="8" t="inlineStr">
        <is>
          <t>185.0</t>
        </is>
      </c>
      <c r="U15" s="8" t="inlineStr">
        <is>
          <t>0</t>
        </is>
      </c>
      <c r="V15" s="8" t="inlineStr">
        <is>
          <t>0</t>
        </is>
      </c>
    </row>
    <row r="16" ht="101" customFormat="1" customHeight="1" s="1">
      <c r="A16" s="6" t="inlineStr">
        <is>
          <t>数据防泄漏产品线</t>
        </is>
      </c>
      <c r="B16" s="105" t="n"/>
      <c r="C16" s="8" t="inlineStr">
        <is>
          <t>孙渝龙</t>
        </is>
      </c>
      <c r="D16" s="8" t="n">
        <v>2221</v>
      </c>
      <c r="E16" s="8" t="inlineStr">
        <is>
          <t>T2</t>
        </is>
      </c>
      <c r="F16" s="66" t="n">
        <v>50</v>
      </c>
      <c r="G16" s="8" t="inlineStr">
        <is>
          <t>22.0</t>
        </is>
      </c>
      <c r="H16" s="8" t="inlineStr">
        <is>
          <t>42.68</t>
        </is>
      </c>
      <c r="I16" s="8" t="inlineStr">
        <is>
          <t>39</t>
        </is>
      </c>
      <c r="J16" s="66" t="n">
        <v>1</v>
      </c>
      <c r="K16" s="66" t="n">
        <v>0</v>
      </c>
      <c r="L16" s="66" t="n">
        <v>0</v>
      </c>
      <c r="M16" s="66" t="n">
        <v>0</v>
      </c>
      <c r="N16" s="66">
        <f>SUM(F16+I16+J16+K16+L16+M16)</f>
        <v/>
      </c>
      <c r="O16" s="60" t="inlineStr">
        <is>
          <t>C+</t>
        </is>
      </c>
      <c r="P16" s="80" t="inlineStr">
        <is>
          <t>本月完成13个中级任务主要工作集中在完成capture工程整体文件结构及编译系统重构，完成对vxlan协议的解析以及检测器参数的读取的功能，并处理联调过程中出现的问题，capture新工程结构对Asan Lsan UBsan 三种runtime检查工具的支持，优化capture亲和脚本，着手重构capture json生成器；解决深圳农商项目遇到的驱动问题。鉴于其刚毕业就快速完成了对vxlan协议解析的预研工作，并能及时交付通过现场验证，且主动动对抓包进程进行重构，编译优化，提升了打包效率，其技术能力与工作积极的态度值得鼓励，故估予与绩效C+</t>
        </is>
      </c>
      <c r="Q16" s="8" t="inlineStr">
        <is>
          <t>22.0</t>
        </is>
      </c>
      <c r="R16" s="8" t="inlineStr">
        <is>
          <t>176.00</t>
        </is>
      </c>
      <c r="S16" s="8" t="inlineStr">
        <is>
          <t>196.91</t>
        </is>
      </c>
      <c r="T16" s="8" t="inlineStr">
        <is>
          <t>192.0</t>
        </is>
      </c>
      <c r="U16" s="8" t="inlineStr">
        <is>
          <t>0</t>
        </is>
      </c>
      <c r="V16" s="8" t="inlineStr">
        <is>
          <t>0</t>
        </is>
      </c>
    </row>
    <row r="17" ht="101" customFormat="1" customHeight="1" s="1">
      <c r="A17" s="6" t="inlineStr">
        <is>
          <t>数据防泄漏产品线</t>
        </is>
      </c>
      <c r="B17" s="105" t="n"/>
      <c r="C17" s="8" t="inlineStr">
        <is>
          <t>刘泽铭</t>
        </is>
      </c>
      <c r="D17" s="8" t="inlineStr">
        <is>
          <t>10221</t>
        </is>
      </c>
      <c r="E17" s="8" t="inlineStr">
        <is>
          <t>T1</t>
        </is>
      </c>
      <c r="F17" s="66" t="n">
        <v>50</v>
      </c>
      <c r="G17" s="8" t="inlineStr">
        <is>
          <t>22.0</t>
        </is>
      </c>
      <c r="H17" s="8" t="inlineStr">
        <is>
          <t>47.34</t>
        </is>
      </c>
      <c r="I17" s="8" t="inlineStr">
        <is>
          <t>40</t>
        </is>
      </c>
      <c r="J17" s="66" t="n">
        <v>0</v>
      </c>
      <c r="K17" s="66" t="n">
        <v>0</v>
      </c>
      <c r="L17" s="66" t="n">
        <v>0</v>
      </c>
      <c r="M17" s="66" t="n">
        <v>0</v>
      </c>
      <c r="N17" s="66">
        <f>SUM(F17+I17+J17+K17+L17+M17)</f>
        <v/>
      </c>
      <c r="O17" s="66" t="inlineStr">
        <is>
          <t>C</t>
        </is>
      </c>
      <c r="P17" s="80" t="inlineStr">
        <is>
          <t>本月的主要工作集中在V542第三轮测试中出现的问题处理，分析退信模板的实现逻辑，完成将imap中的密送人添加到eml文件中；提取pop3协议中的密送人，制作了4k，16k，200k和2000k大小的http报文，能够上报事件； 日常任务进行policy服务和smtpfilter服务的代码整理和功能测试； 
项目上成都城管项目支持驱动的替换，了解VXLAN协议结构，进行vxlan功能的环境搭建和测试，长安银行http部分不上报的问题排查
本月完成12个中难任务。给予C评价</t>
        </is>
      </c>
      <c r="Q17" s="8" t="inlineStr">
        <is>
          <t>22.0</t>
        </is>
      </c>
      <c r="R17" s="8" t="inlineStr">
        <is>
          <t>176.00</t>
        </is>
      </c>
      <c r="S17" s="8" t="inlineStr">
        <is>
          <t>207.10</t>
        </is>
      </c>
      <c r="T17" s="8" t="inlineStr">
        <is>
          <t>198.5</t>
        </is>
      </c>
      <c r="U17" s="8" t="inlineStr">
        <is>
          <t>0</t>
        </is>
      </c>
      <c r="V17" s="8" t="inlineStr">
        <is>
          <t>0</t>
        </is>
      </c>
    </row>
    <row r="18" ht="118" customFormat="1" customHeight="1" s="1">
      <c r="A18" s="6" t="inlineStr">
        <is>
          <t>数据防泄漏产品线</t>
        </is>
      </c>
      <c r="B18" s="105" t="n"/>
      <c r="C18" s="8" t="inlineStr">
        <is>
          <t>罗志成</t>
        </is>
      </c>
      <c r="D18" s="8" t="inlineStr">
        <is>
          <t>0856</t>
        </is>
      </c>
      <c r="E18" s="8" t="inlineStr">
        <is>
          <t>T8</t>
        </is>
      </c>
      <c r="F18" s="66" t="n">
        <v>50</v>
      </c>
      <c r="G18" s="66" t="n">
        <v>52.8</v>
      </c>
      <c r="H18" s="66" t="inlineStr">
        <is>
          <t>58.03</t>
        </is>
      </c>
      <c r="I18" s="66" t="inlineStr">
        <is>
          <t>30</t>
        </is>
      </c>
      <c r="J18" s="66" t="n">
        <v>2</v>
      </c>
      <c r="K18" s="66" t="n">
        <v>3</v>
      </c>
      <c r="L18" s="66" t="n">
        <v>0</v>
      </c>
      <c r="M18" s="66" t="n">
        <v>0</v>
      </c>
      <c r="N18" s="66" t="n">
        <v>85</v>
      </c>
      <c r="O18" s="66" t="inlineStr">
        <is>
          <t>C</t>
        </is>
      </c>
      <c r="P18" s="80" t="inlineStr">
        <is>
          <t>本月主要负责浦发银行项目邮件dlp项目、浦发卡中心项目邮件dlp项目、浙商银行邮件dlp项目、太平邮件dlp项目、邮储银行敏感数据发现项目、江苏银行邮件dlp项目、温州银行邮件dlp目的项目问题定位处理、以及项目管理工作；其中，浙商行项目主要参与生产环境线上检测器内存占用率高等难点问题的定位处理以及跟进项目投产任务，主要完成项目生成问题临时处理方案的编写以及完成代码优化工作。本月共完成任务10个，其中普通任务6个，高难度任务4个。本月所负责项目的进度正常，积极支持重点项目的设计类工作，负责线上问题的定位处理，及时与项目经理沟通交流共同推动项目进度；本月负责的重点项目进度正常。</t>
        </is>
      </c>
      <c r="Q18" s="66" t="n">
        <v>22</v>
      </c>
      <c r="R18" s="66" t="n">
        <v>176</v>
      </c>
      <c r="S18" s="66" t="n">
        <v>232.03</v>
      </c>
      <c r="T18" s="66" t="inlineStr">
        <is>
          <t>232.0</t>
        </is>
      </c>
      <c r="U18" s="66" t="inlineStr">
        <is>
          <t>0</t>
        </is>
      </c>
      <c r="V18" s="66" t="inlineStr">
        <is>
          <t>4</t>
        </is>
      </c>
    </row>
    <row r="19" ht="101" customFormat="1" customHeight="1" s="1">
      <c r="A19" s="6" t="inlineStr">
        <is>
          <t>数据防泄漏产品线</t>
        </is>
      </c>
      <c r="B19" s="105" t="n"/>
      <c r="C19" s="8" t="inlineStr">
        <is>
          <t>李富平</t>
        </is>
      </c>
      <c r="D19" s="8" t="inlineStr">
        <is>
          <t>1883</t>
        </is>
      </c>
      <c r="E19" s="8" t="inlineStr">
        <is>
          <t>T5</t>
        </is>
      </c>
      <c r="F19" s="66" t="n">
        <v>50</v>
      </c>
      <c r="G19" s="66" t="inlineStr">
        <is>
          <t>35.2</t>
        </is>
      </c>
      <c r="H19" s="66" t="inlineStr">
        <is>
          <t>43.16</t>
        </is>
      </c>
      <c r="I19" s="66" t="inlineStr">
        <is>
          <t>32</t>
        </is>
      </c>
      <c r="J19" s="66" t="n">
        <v>3</v>
      </c>
      <c r="K19" s="66" t="n">
        <v>0</v>
      </c>
      <c r="L19" s="66" t="n">
        <v>0</v>
      </c>
      <c r="M19" s="66" t="n">
        <v>0</v>
      </c>
      <c r="N19" s="66" t="n">
        <v>85</v>
      </c>
      <c r="O19" s="66" t="inlineStr">
        <is>
          <t>C</t>
        </is>
      </c>
      <c r="P19" s="80" t="inlineStr">
        <is>
          <t>本月主要负责浙商银行、浦发银行、江苏银行项目的生产问题处理以及项目研发工作。本月重点完成浙商银行邮件dlp项目生产环境现场内存占用率高的问题处理和优化，完成优化版本的开发、提测工作，并跟进支持公司内部的第一轮功能测试、性能压测工作。本月完成任务17个，其中普通任务14个，中难度任务3个。本月所负责项目的进度正常，版本提测未出现任何质量问题，整体工作状态良好；积极支持项目组处理各重点项目的线上问题，各个项目提测并按规定完成投产工作，输出质量较好。</t>
        </is>
      </c>
      <c r="Q19" s="66" t="n">
        <v>22</v>
      </c>
      <c r="R19" s="66" t="n">
        <v>176</v>
      </c>
      <c r="S19" s="66" t="n">
        <v>176.02</v>
      </c>
      <c r="T19" s="66" t="inlineStr">
        <is>
          <t>172.5</t>
        </is>
      </c>
      <c r="U19" s="66" t="inlineStr">
        <is>
          <t>0</t>
        </is>
      </c>
      <c r="V19" s="66" t="inlineStr">
        <is>
          <t>0</t>
        </is>
      </c>
    </row>
    <row r="20" ht="101" customFormat="1" customHeight="1" s="1">
      <c r="A20" s="6" t="inlineStr">
        <is>
          <t>数据防泄漏产品线</t>
        </is>
      </c>
      <c r="B20" s="105" t="n"/>
      <c r="C20" s="8" t="inlineStr">
        <is>
          <t>孙业民</t>
        </is>
      </c>
      <c r="D20" s="8" t="inlineStr">
        <is>
          <t>2140</t>
        </is>
      </c>
      <c r="E20" s="8" t="inlineStr">
        <is>
          <t>T2</t>
        </is>
      </c>
      <c r="F20" s="66" t="n">
        <v>50</v>
      </c>
      <c r="G20" s="66" t="inlineStr">
        <is>
          <t>22.0</t>
        </is>
      </c>
      <c r="H20" s="66" t="inlineStr">
        <is>
          <t>46.28</t>
        </is>
      </c>
      <c r="I20" s="66" t="inlineStr">
        <is>
          <t>40</t>
        </is>
      </c>
      <c r="J20" s="66" t="n">
        <v>6</v>
      </c>
      <c r="K20" s="66" t="n">
        <v>0</v>
      </c>
      <c r="L20" s="66" t="n">
        <v>0</v>
      </c>
      <c r="M20" s="66" t="n">
        <v>0</v>
      </c>
      <c r="N20" s="66" t="n">
        <v>96</v>
      </c>
      <c r="O20" s="60" t="inlineStr">
        <is>
          <t>C+</t>
        </is>
      </c>
      <c r="P20" s="80" t="inlineStr">
        <is>
          <t>本月主要负责交通银行邮件dlp项目、浙商银行项目、太平邮件dlp项目、浦发卡中心项目邮件dlp项目、浦发银行项目邮件dlp项目的的生产问题处理，以及客户现场的系统运维支持工作。本月主要出差至客户现场协助定位处理生产环境线上问题，包括：出差至浦发卡中心项目、浦发项目、浙商行项目现场，协助项目经理、公司研发同事查询查询并定位分析处理系统问题。鉴于本月出差至多个客户现场分析处理系统问题，有效的推动了各个项目现场问题处理进度，积极服从领导安排，工作能力得到现场同事和项目经理的认可。绩效给与C+</t>
        </is>
      </c>
      <c r="Q20" s="66" t="n">
        <v>22</v>
      </c>
      <c r="R20" s="66" t="n">
        <v>176</v>
      </c>
      <c r="S20" s="66" t="n">
        <v>176.75</v>
      </c>
      <c r="T20" s="66" t="inlineStr">
        <is>
          <t>196.0</t>
        </is>
      </c>
      <c r="U20" s="66" t="inlineStr">
        <is>
          <t>0</t>
        </is>
      </c>
      <c r="V20" s="66" t="inlineStr">
        <is>
          <t>2</t>
        </is>
      </c>
    </row>
    <row r="21" ht="68" customFormat="1" customHeight="1" s="1">
      <c r="A21" s="6" t="inlineStr">
        <is>
          <t>数据防泄漏产品线</t>
        </is>
      </c>
      <c r="B21" s="105" t="n"/>
      <c r="C21" s="8" t="inlineStr">
        <is>
          <t>滕永达</t>
        </is>
      </c>
      <c r="D21" s="8" t="inlineStr">
        <is>
          <t>2004</t>
        </is>
      </c>
      <c r="E21" s="8" t="inlineStr">
        <is>
          <t>T8</t>
        </is>
      </c>
      <c r="F21" s="66" t="n">
        <v>50</v>
      </c>
      <c r="G21" s="66" t="inlineStr">
        <is>
          <t>9.6</t>
        </is>
      </c>
      <c r="H21" s="66" t="inlineStr">
        <is>
          <t>10.0</t>
        </is>
      </c>
      <c r="I21" s="66" t="n">
        <v>30</v>
      </c>
      <c r="J21" s="66" t="n">
        <v>0</v>
      </c>
      <c r="K21" s="66" t="n">
        <v>0</v>
      </c>
      <c r="L21" s="66" t="n">
        <v>0</v>
      </c>
      <c r="M21" s="66" t="n">
        <v>0</v>
      </c>
      <c r="N21" s="66" t="n">
        <v>80</v>
      </c>
      <c r="O21" s="63" t="inlineStr">
        <is>
          <t>C</t>
        </is>
      </c>
      <c r="P21" s="80" t="inlineStr">
        <is>
          <t>本月主要负责负责的浦发银行项目、浙商行项目、邮储银行项目的交接任务，编写项目交接文档并与罗志成沟通讲解，完成交接工作；共完成任务4个，其中普通任务4个，高难度任务0个。本月交接工作进行过程中与同事沟通不顺畅，最终交付的文档不够完善，已经按计划完成工作交接并办理离职；综合考量，故给予c-。</t>
        </is>
      </c>
      <c r="Q21" s="66" t="n">
        <v>4</v>
      </c>
      <c r="R21" s="66" t="n">
        <v>32</v>
      </c>
      <c r="S21" s="66" t="n">
        <v>32.7</v>
      </c>
      <c r="T21" s="66" t="inlineStr">
        <is>
          <t>40.0</t>
        </is>
      </c>
      <c r="U21" s="66" t="n">
        <v>17</v>
      </c>
      <c r="V21" s="66" t="inlineStr">
        <is>
          <t>0</t>
        </is>
      </c>
    </row>
    <row r="22" ht="61" customHeight="1" s="84">
      <c r="A22" s="14" t="inlineStr">
        <is>
          <t>数据交换产品线</t>
        </is>
      </c>
      <c r="B22" s="11" t="inlineStr">
        <is>
          <t>刘旺</t>
        </is>
      </c>
      <c r="C22" s="12" t="inlineStr">
        <is>
          <t>翟盼</t>
        </is>
      </c>
      <c r="D22" s="12" t="inlineStr">
        <is>
          <t>2195</t>
        </is>
      </c>
      <c r="E22" s="33" t="inlineStr">
        <is>
          <t>T8</t>
        </is>
      </c>
      <c r="F22" s="34">
        <f>VLOOKUP(C22,[1]质量分!C:E,3,FALSE)</f>
        <v/>
      </c>
      <c r="G22" s="34">
        <f>VLOOKUP(C22,[1]系统导出数据!B:M,4,FALSE)</f>
        <v/>
      </c>
      <c r="H22" s="34">
        <f>VLOOKUP(D22,[1]系统导出数据!C:N,4,FALSE)</f>
        <v/>
      </c>
      <c r="I22" s="34">
        <f>VLOOKUP(D22,[1]系统导出数据!C:N,5,FALSE)</f>
        <v/>
      </c>
      <c r="J22" s="34" t="n">
        <v>5</v>
      </c>
      <c r="K22" s="66" t="n">
        <v>0</v>
      </c>
      <c r="L22" s="66" t="n">
        <v>0</v>
      </c>
      <c r="M22" s="66" t="n">
        <v>0</v>
      </c>
      <c r="N22" s="34">
        <f>SUM(F22,I22:J22)</f>
        <v/>
      </c>
      <c r="O22" s="64" t="inlineStr">
        <is>
          <t>C</t>
        </is>
      </c>
      <c r="P22" s="65" t="inlineStr">
        <is>
          <t>本月主要负责跨网跨域数据交换代理功能开发以及数据审核系统设计以及实现。包括解决交换代理系统、数据监管系统首页、日志、菜单、数据打标管理、策略下发、任务下发、数据分类分级策略等模块bug，完成数据审核系统数据分类分级策略、脱敏策略后端逻辑开发实现，完成通讯SDK多通道模式开发适配，共完成任务13个，其中中等难度任务10个、高难度任务3个，工作积极负责，总体表现合格。</t>
        </is>
      </c>
      <c r="Q22" s="81">
        <f>VLOOKUP(C22,[1]系统导出数据!B:M,7,FALSE)</f>
        <v/>
      </c>
      <c r="R22" s="81">
        <f>VLOOKUP(C22,[1]系统导出数据!B:M,8,FALSE)</f>
        <v/>
      </c>
      <c r="S22" s="81">
        <f>VLOOKUP(C22,[1]系统导出数据!B:M,9,FALSE)</f>
        <v/>
      </c>
      <c r="T22" s="81">
        <f>VLOOKUP(C22,[1]系统导出数据!B:M,10,FALSE)</f>
        <v/>
      </c>
      <c r="U22" s="81">
        <f>VLOOKUP(C22,[1]系统导出数据!B:M,11,FALSE)</f>
        <v/>
      </c>
      <c r="V22" s="81">
        <f>VLOOKUP(C22,[1]系统导出数据!B:M,12,FALSE)</f>
        <v/>
      </c>
    </row>
    <row r="23" ht="61" customHeight="1" s="84">
      <c r="A23" s="14" t="inlineStr">
        <is>
          <t>数据交换产品线</t>
        </is>
      </c>
      <c r="B23" s="105" t="n"/>
      <c r="C23" s="14" t="inlineStr">
        <is>
          <t>张鹏飞</t>
        </is>
      </c>
      <c r="D23" s="14" t="inlineStr">
        <is>
          <t>1259</t>
        </is>
      </c>
      <c r="E23" s="41" t="inlineStr">
        <is>
          <t>T7</t>
        </is>
      </c>
      <c r="F23" s="35">
        <f>VLOOKUP(C23,[1]质量分!C:E,3,FALSE)</f>
        <v/>
      </c>
      <c r="G23" s="35">
        <f>VLOOKUP(C23,[1]系统导出数据!B:M,4,FALSE)</f>
        <v/>
      </c>
      <c r="H23" s="35">
        <f>VLOOKUP(D23,[1]系统导出数据!C:N,4,FALSE)</f>
        <v/>
      </c>
      <c r="I23" s="35">
        <f>VLOOKUP(D23,[1]系统导出数据!C:N,5,FALSE)</f>
        <v/>
      </c>
      <c r="J23" s="35" t="n">
        <v>3</v>
      </c>
      <c r="K23" s="66" t="n">
        <v>0</v>
      </c>
      <c r="L23" s="66" t="n">
        <v>0</v>
      </c>
      <c r="M23" s="66" t="n">
        <v>0</v>
      </c>
      <c r="N23" s="35">
        <f>SUM(F23,I23,J23,K23,L23,M23)</f>
        <v/>
      </c>
      <c r="O23" s="66" t="inlineStr">
        <is>
          <t>C</t>
        </is>
      </c>
      <c r="P23" s="67" t="inlineStr">
        <is>
          <t>本月主要负责跨网跨域数据交换代理功能开发以及广西出入境项目、陕西网信办项目支持。完成跨网跨域数据交换代理系统监管同步、文件交换任务、数据库交换任务、代理配置、交换通道等模块功能实现以及bug处理，完成广西出入境项目视频交换系统部署对接支持、陕西网信办项目部署支持。共完成6个中等难度任务、3个高等难度任务，工作认真负责，整体表现合格。</t>
        </is>
      </c>
      <c r="Q23" s="82">
        <f>VLOOKUP(C23,[1]系统导出数据!B:M,7,FALSE)</f>
        <v/>
      </c>
      <c r="R23" s="82">
        <f>VLOOKUP(C23,[1]系统导出数据!B:M,8,FALSE)</f>
        <v/>
      </c>
      <c r="S23" s="82">
        <f>VLOOKUP(C23,[1]系统导出数据!B:M,9,FALSE)</f>
        <v/>
      </c>
      <c r="T23" s="82">
        <f>VLOOKUP(C23,[1]系统导出数据!B:M,10,FALSE)</f>
        <v/>
      </c>
      <c r="U23" s="82">
        <f>VLOOKUP(C23,[1]系统导出数据!B:M,11,FALSE)</f>
        <v/>
      </c>
      <c r="V23" s="82">
        <f>VLOOKUP(C23,[1]系统导出数据!B:M,12,FALSE)</f>
        <v/>
      </c>
    </row>
    <row r="24" ht="61" customHeight="1" s="84">
      <c r="A24" s="14" t="inlineStr">
        <is>
          <t>数据交换产品线</t>
        </is>
      </c>
      <c r="B24" s="105" t="n"/>
      <c r="C24" s="12" t="inlineStr">
        <is>
          <t>王伟</t>
        </is>
      </c>
      <c r="D24" s="12" t="inlineStr">
        <is>
          <t>1303</t>
        </is>
      </c>
      <c r="E24" s="33" t="inlineStr">
        <is>
          <t>T5</t>
        </is>
      </c>
      <c r="F24" s="34">
        <f>VLOOKUP(C24,[1]质量分!C:E,3,FALSE)</f>
        <v/>
      </c>
      <c r="G24" s="34">
        <f>VLOOKUP(C24,[1]系统导出数据!B:M,4,FALSE)</f>
        <v/>
      </c>
      <c r="H24" s="34">
        <f>VLOOKUP(D24,[1]系统导出数据!C:N,4,FALSE)</f>
        <v/>
      </c>
      <c r="I24" s="34">
        <f>VLOOKUP(D24,[1]系统导出数据!C:N,5,FALSE)</f>
        <v/>
      </c>
      <c r="J24" s="34" t="n">
        <v>0</v>
      </c>
      <c r="K24" s="66" t="n">
        <v>0</v>
      </c>
      <c r="L24" s="66" t="n">
        <v>0</v>
      </c>
      <c r="M24" s="66" t="n">
        <v>0</v>
      </c>
      <c r="N24" s="34">
        <f>SUM(F24,I24,J24,K24,L24,M24)</f>
        <v/>
      </c>
      <c r="O24" s="64" t="inlineStr">
        <is>
          <t>C</t>
        </is>
      </c>
      <c r="P24" s="65" t="inlineStr">
        <is>
          <t>本月主要负责跨网跨域数据交换代理、数据审核页面开发以及跨网文件管理与交换系统V521F02版本功能开发。完成跨网跨域数据交换代理系统页面bug处理以及数据审核系统安全标签策略、数据块检查策略、文件格式检查策略、密码保护策略、分类分级页面、脱敏策略等页面开发，完成跨网文件管理与交换系统V521F02文件上传页面审批人可选适配开发，共完成任务9个，其中中等难度任务6个、低等难度任务3个，总体表现合格。</t>
        </is>
      </c>
      <c r="Q24" s="81">
        <f>VLOOKUP(C24,[1]系统导出数据!B:M,7,FALSE)</f>
        <v/>
      </c>
      <c r="R24" s="81">
        <f>VLOOKUP(C24,[1]系统导出数据!B:M,8,FALSE)</f>
        <v/>
      </c>
      <c r="S24" s="81">
        <f>VLOOKUP(C24,[1]系统导出数据!B:M,9,FALSE)</f>
        <v/>
      </c>
      <c r="T24" s="81">
        <f>VLOOKUP(C24,[1]系统导出数据!B:M,10,FALSE)</f>
        <v/>
      </c>
      <c r="U24" s="81">
        <f>VLOOKUP(C24,[1]系统导出数据!B:M,11,FALSE)</f>
        <v/>
      </c>
      <c r="V24" s="81">
        <f>VLOOKUP(C24,[1]系统导出数据!B:M,12,FALSE)</f>
        <v/>
      </c>
    </row>
    <row r="25" ht="34" customHeight="1" s="84">
      <c r="A25" s="14" t="inlineStr">
        <is>
          <t>军工业务线</t>
        </is>
      </c>
      <c r="B25" s="11" t="inlineStr">
        <is>
          <t>袁朝</t>
        </is>
      </c>
      <c r="C25" s="41" t="inlineStr">
        <is>
          <t>康钧威</t>
        </is>
      </c>
      <c r="D25" s="41" t="inlineStr">
        <is>
          <t>1111</t>
        </is>
      </c>
      <c r="E25" s="41" t="inlineStr">
        <is>
          <t>T6</t>
        </is>
      </c>
      <c r="F25" s="79" t="n">
        <v>45</v>
      </c>
      <c r="G25" s="79" t="n">
        <v>39.6</v>
      </c>
      <c r="H25" s="79" t="n">
        <v>42.63</v>
      </c>
      <c r="I25" s="79" t="n">
        <v>30</v>
      </c>
      <c r="J25" s="79" t="n">
        <v>5</v>
      </c>
      <c r="K25" s="66" t="n">
        <v>0</v>
      </c>
      <c r="L25" s="66" t="n">
        <v>0</v>
      </c>
      <c r="M25" s="66" t="n">
        <v>0</v>
      </c>
      <c r="N25" s="79">
        <f>F25+I25+5</f>
        <v/>
      </c>
      <c r="O25" s="68" t="inlineStr">
        <is>
          <t>C-</t>
        </is>
      </c>
      <c r="P25" s="69" t="inlineStr">
        <is>
          <t>本月主要参与数据库备份系统、脱敏产品开发、YC二期等2个项目。完成脱敏功能开发、安全管理软件windows部署改造、21222拓扑展示功能开发，完成中级任务12个。工作效率需提升</t>
        </is>
      </c>
      <c r="Q25" s="79" t="n">
        <v>22</v>
      </c>
      <c r="R25" s="79" t="n">
        <v>176</v>
      </c>
      <c r="S25" s="79" t="n">
        <v>185.46</v>
      </c>
      <c r="T25" s="79" t="n">
        <v>176</v>
      </c>
      <c r="U25" s="79" t="n"/>
      <c r="V25" s="79" t="n"/>
    </row>
    <row r="26" ht="84" customHeight="1" s="84">
      <c r="A26" s="14" t="inlineStr">
        <is>
          <t>军工业务线</t>
        </is>
      </c>
      <c r="B26" s="105" t="n"/>
      <c r="C26" s="41" t="inlineStr">
        <is>
          <t>李远明</t>
        </is>
      </c>
      <c r="D26" s="41" t="inlineStr">
        <is>
          <t>1386</t>
        </is>
      </c>
      <c r="E26" s="41" t="inlineStr">
        <is>
          <t>T6</t>
        </is>
      </c>
      <c r="F26" s="79" t="n">
        <v>45</v>
      </c>
      <c r="G26" s="79" t="n">
        <v>39.6</v>
      </c>
      <c r="H26" s="79" t="n">
        <v>63</v>
      </c>
      <c r="I26" s="79" t="n">
        <v>35</v>
      </c>
      <c r="J26" s="79" t="n">
        <v>5</v>
      </c>
      <c r="K26" s="66" t="n">
        <v>0</v>
      </c>
      <c r="L26" s="66" t="n">
        <v>0</v>
      </c>
      <c r="M26" s="66" t="n">
        <v>0</v>
      </c>
      <c r="N26" s="79">
        <f>F26+I26+5</f>
        <v/>
      </c>
      <c r="O26" s="68" t="inlineStr">
        <is>
          <t>C+</t>
        </is>
      </c>
      <c r="P26" s="69" t="inlineStr">
        <is>
          <t>本月主要负责了参与28S某部中台项目现场支持，重点参与代码检查问题修复、前后端联调问题修复、入所测试文件编写、测试用例编写、接口适配、软需功能点单元测试等。共完成了中级任务1件，在28S现场完善了软件需求说明，修改测试用例；修改测试发现的问题；根据指标要求调整接口，完善功能用例描述表及需求追踪。出色的完成了安排的任务，工作态度良好，技术能力工作能力表现突出，整体表现良好。</t>
        </is>
      </c>
      <c r="Q26" s="79" t="n">
        <v>22</v>
      </c>
      <c r="R26" s="79" t="n">
        <v>176</v>
      </c>
      <c r="S26" s="79" t="n">
        <v>180.11</v>
      </c>
      <c r="T26" s="79" t="n">
        <v>252</v>
      </c>
      <c r="U26" s="79" t="n"/>
      <c r="V26" s="79" t="n"/>
    </row>
    <row r="27" ht="34" customHeight="1" s="84">
      <c r="A27" s="14" t="inlineStr">
        <is>
          <t>军工业务线</t>
        </is>
      </c>
      <c r="B27" s="105" t="n"/>
      <c r="C27" s="41" t="inlineStr">
        <is>
          <t>周子峰</t>
        </is>
      </c>
      <c r="D27" s="41" t="inlineStr">
        <is>
          <t>2054</t>
        </is>
      </c>
      <c r="E27" s="41" t="inlineStr">
        <is>
          <t>T6</t>
        </is>
      </c>
      <c r="F27" s="79" t="n">
        <v>45</v>
      </c>
      <c r="G27" s="79" t="n">
        <v>39.6</v>
      </c>
      <c r="H27" s="79" t="n">
        <v>44</v>
      </c>
      <c r="I27" s="79" t="n">
        <v>31</v>
      </c>
      <c r="J27" s="79" t="n">
        <v>5</v>
      </c>
      <c r="K27" s="66" t="n">
        <v>0</v>
      </c>
      <c r="L27" s="66" t="n">
        <v>0</v>
      </c>
      <c r="M27" s="66" t="n">
        <v>0</v>
      </c>
      <c r="N27" s="79">
        <f>F27+I27+5</f>
        <v/>
      </c>
      <c r="O27" s="68" t="inlineStr">
        <is>
          <t>C-</t>
        </is>
      </c>
      <c r="P27" s="69" t="inlineStr">
        <is>
          <t>本月主要参与YC二期、YC27等2个项目。完成27现场保障、优化功能更新上线、27sma更新测试支持、安全测试问题修复等工作内容。完成中级任务5个。工作效率需提升</t>
        </is>
      </c>
      <c r="Q27" s="79" t="n">
        <v>22</v>
      </c>
      <c r="R27" s="79" t="n">
        <v>176</v>
      </c>
      <c r="S27" s="79" t="n">
        <v>180.06</v>
      </c>
      <c r="T27" s="79" t="n">
        <v>176</v>
      </c>
      <c r="U27" s="79" t="n"/>
      <c r="V27" s="79" t="n"/>
    </row>
    <row r="28" ht="68" customHeight="1" s="84">
      <c r="A28" s="14" t="inlineStr">
        <is>
          <t>军工业务线</t>
        </is>
      </c>
      <c r="B28" s="105" t="n"/>
      <c r="C28" s="41" t="inlineStr">
        <is>
          <t>蒋维</t>
        </is>
      </c>
      <c r="D28" s="41" t="inlineStr">
        <is>
          <t>0709</t>
        </is>
      </c>
      <c r="E28" s="41" t="inlineStr">
        <is>
          <t>T7</t>
        </is>
      </c>
      <c r="F28" s="79" t="n">
        <v>45</v>
      </c>
      <c r="G28" s="79" t="n">
        <v>48.4</v>
      </c>
      <c r="H28" s="79" t="n">
        <v>49.13</v>
      </c>
      <c r="I28" s="79" t="n">
        <v>30</v>
      </c>
      <c r="J28" s="79" t="n">
        <v>5</v>
      </c>
      <c r="K28" s="66" t="n">
        <v>0</v>
      </c>
      <c r="L28" s="66" t="n">
        <v>0</v>
      </c>
      <c r="M28" s="66" t="n">
        <v>0</v>
      </c>
      <c r="N28" s="79">
        <f>F28+I28+5</f>
        <v/>
      </c>
      <c r="O28" s="79" t="inlineStr">
        <is>
          <t>C</t>
        </is>
      </c>
      <c r="P28" s="69" t="inlineStr">
        <is>
          <t>本月主要参与LC数据安全系统建设、事件处置应用支撑系统、数据溯源、KWKY等4个项目。完成K8s现场安装部署、文档材料编写、数据所溯源项目文档编写、hbase数据流量解析等内容，完成中级任务10个，高级任务5个，低级任务1个。未出现延期问题，工作态度符合岗位要求，技术能力符合岗位要求，整体表现符合岗位要求。</t>
        </is>
      </c>
      <c r="Q28" s="79" t="n">
        <v>22</v>
      </c>
      <c r="R28" s="79" t="n">
        <v>176</v>
      </c>
      <c r="S28" s="79" t="n">
        <v>188.18</v>
      </c>
      <c r="T28" s="79" t="n">
        <v>179</v>
      </c>
      <c r="U28" s="79" t="n"/>
      <c r="V28" s="79" t="n"/>
    </row>
    <row r="29" ht="68" customHeight="1" s="84">
      <c r="A29" s="14" t="inlineStr">
        <is>
          <t>军工业务线</t>
        </is>
      </c>
      <c r="B29" s="105" t="n"/>
      <c r="C29" s="41" t="inlineStr">
        <is>
          <t>张岩</t>
        </is>
      </c>
      <c r="D29" s="41" t="inlineStr">
        <is>
          <t>1826</t>
        </is>
      </c>
      <c r="E29" s="41" t="inlineStr">
        <is>
          <t>T5</t>
        </is>
      </c>
      <c r="F29" s="79" t="n">
        <v>45</v>
      </c>
      <c r="G29" s="79" t="n">
        <v>35.2</v>
      </c>
      <c r="H29" s="79" t="n">
        <v>42</v>
      </c>
      <c r="I29" s="79" t="n">
        <v>31</v>
      </c>
      <c r="J29" s="79" t="n">
        <v>5</v>
      </c>
      <c r="K29" s="66" t="n">
        <v>0</v>
      </c>
      <c r="L29" s="66" t="n">
        <v>0</v>
      </c>
      <c r="M29" s="66" t="n">
        <v>0</v>
      </c>
      <c r="N29" s="79">
        <f>F29+I29+5</f>
        <v/>
      </c>
      <c r="O29" s="79" t="inlineStr">
        <is>
          <t>C</t>
        </is>
      </c>
      <c r="P29" s="69" t="inlineStr">
        <is>
          <t>本月主要参与kwky监管产品项目、YC二期等2个项目。完成开发、2122安全测试问题修复、交换策略联调、网络引擎管理等内容，完成中级任务10个，未出现延期问题，工作态度基本符合岗位要求，技术能力符合岗位要求，未出现延期问题，但是在用户现场出现工作不认真的问题，技术能力符合岗位要求，整体表现需要提升。</t>
        </is>
      </c>
      <c r="Q29" s="79" t="n">
        <v>22</v>
      </c>
      <c r="R29" s="79" t="n">
        <v>176</v>
      </c>
      <c r="S29" s="79" t="n">
        <v>187.21</v>
      </c>
      <c r="T29" s="106" t="n">
        <v>168</v>
      </c>
      <c r="U29" s="79" t="n"/>
      <c r="V29" s="79" t="n"/>
    </row>
    <row r="30" ht="51" customHeight="1" s="84">
      <c r="A30" s="14" t="inlineStr">
        <is>
          <t>军工业务线</t>
        </is>
      </c>
      <c r="B30" s="105" t="n"/>
      <c r="C30" s="41" t="inlineStr">
        <is>
          <t>厉黔龙</t>
        </is>
      </c>
      <c r="D30" s="41" t="inlineStr">
        <is>
          <t>1020</t>
        </is>
      </c>
      <c r="E30" s="41" t="inlineStr">
        <is>
          <t>T5</t>
        </is>
      </c>
      <c r="F30" s="79" t="n">
        <v>45</v>
      </c>
      <c r="G30" s="79" t="n">
        <v>35.2</v>
      </c>
      <c r="H30" s="79" t="n">
        <v>42.41</v>
      </c>
      <c r="I30" s="79" t="n">
        <v>32</v>
      </c>
      <c r="J30" s="79" t="n">
        <v>5</v>
      </c>
      <c r="K30" s="66" t="n">
        <v>0</v>
      </c>
      <c r="L30" s="66" t="n">
        <v>0</v>
      </c>
      <c r="M30" s="66" t="n">
        <v>0</v>
      </c>
      <c r="N30" s="79">
        <f>F30+I30+5</f>
        <v/>
      </c>
      <c r="O30" s="79" t="inlineStr">
        <is>
          <t>C</t>
        </is>
      </c>
      <c r="P30" s="69" t="inlineStr">
        <is>
          <t>本月主要参与安全管理软件、LC项目测试、保密室等3个项目。完成保密室任务、投标材料编写、安全管理软件现场测试等内容。完成中级任务10个。未出现延期问题，工作态度基本符合岗位要求，技术能力符合岗位要求，整体表现基本符合岗位要求。</t>
        </is>
      </c>
      <c r="Q30" s="79" t="n">
        <v>22</v>
      </c>
      <c r="R30" s="79" t="n">
        <v>176</v>
      </c>
      <c r="S30" s="79" t="n">
        <v>189.55</v>
      </c>
      <c r="T30" s="79" t="n">
        <v>192</v>
      </c>
      <c r="U30" s="79" t="n"/>
      <c r="V30" s="79" t="n"/>
    </row>
    <row r="31" ht="34" customHeight="1" s="84">
      <c r="A31" s="17" t="inlineStr">
        <is>
          <t>数据加密产品线</t>
        </is>
      </c>
      <c r="B31" s="18" t="inlineStr">
        <is>
          <t>龚升俊</t>
        </is>
      </c>
      <c r="C31" s="20" t="inlineStr">
        <is>
          <t>李谦</t>
        </is>
      </c>
      <c r="D31" s="20" t="inlineStr">
        <is>
          <t>2110</t>
        </is>
      </c>
      <c r="E31" s="20" t="inlineStr">
        <is>
          <t>T7</t>
        </is>
      </c>
      <c r="F31" s="41" t="n">
        <v>50</v>
      </c>
      <c r="G31" s="20" t="inlineStr">
        <is>
          <t>48.4</t>
        </is>
      </c>
      <c r="H31" s="20" t="inlineStr">
        <is>
          <t>30.29</t>
        </is>
      </c>
      <c r="I31" s="20" t="inlineStr">
        <is>
          <t>15</t>
        </is>
      </c>
      <c r="J31" s="51" t="n">
        <v>5</v>
      </c>
      <c r="K31" s="51" t="n"/>
      <c r="L31" s="51" t="n">
        <v>0</v>
      </c>
      <c r="M31" s="51" t="n">
        <v>0</v>
      </c>
      <c r="N31" s="79">
        <f>F31+I31+5</f>
        <v/>
      </c>
      <c r="O31" s="79" t="inlineStr">
        <is>
          <t>C</t>
        </is>
      </c>
      <c r="P31" s="71" t="inlineStr">
        <is>
          <t>支持终端产品，容器化部署适配以及541F02部分需求设计。工作态度端正，认真负责。</t>
        </is>
      </c>
      <c r="Q31" s="79" t="n">
        <v>20</v>
      </c>
      <c r="R31" s="79" t="inlineStr">
        <is>
          <t>176.00</t>
        </is>
      </c>
      <c r="S31" s="79" t="inlineStr">
        <is>
          <t>122.38</t>
        </is>
      </c>
      <c r="T31" s="79" t="inlineStr">
        <is>
          <t>121.0</t>
        </is>
      </c>
      <c r="U31" s="79" t="inlineStr">
        <is>
          <t>8</t>
        </is>
      </c>
      <c r="V31" s="79" t="inlineStr">
        <is>
          <t>0</t>
        </is>
      </c>
    </row>
    <row r="32" ht="51" customHeight="1" s="84">
      <c r="A32" s="17" t="inlineStr">
        <is>
          <t>数据加密产品线</t>
        </is>
      </c>
      <c r="B32" s="107" t="n"/>
      <c r="C32" s="20" t="inlineStr">
        <is>
          <t>张建东</t>
        </is>
      </c>
      <c r="D32" s="20" t="inlineStr">
        <is>
          <t>2226</t>
        </is>
      </c>
      <c r="E32" s="20" t="inlineStr">
        <is>
          <t>T2</t>
        </is>
      </c>
      <c r="F32" s="41" t="n">
        <v>50</v>
      </c>
      <c r="G32" s="20" t="inlineStr">
        <is>
          <t>22.0</t>
        </is>
      </c>
      <c r="H32" s="20" t="inlineStr">
        <is>
          <t>49.04</t>
        </is>
      </c>
      <c r="I32" s="20" t="inlineStr">
        <is>
          <t>40</t>
        </is>
      </c>
      <c r="J32" s="51" t="n">
        <v>5</v>
      </c>
      <c r="K32" s="51" t="n">
        <v>5</v>
      </c>
      <c r="L32" s="51" t="n">
        <v>0</v>
      </c>
      <c r="M32" s="51" t="n">
        <v>0</v>
      </c>
      <c r="N32" s="79">
        <f>F32+I32+5</f>
        <v/>
      </c>
      <c r="O32" s="79" t="inlineStr">
        <is>
          <t>C</t>
        </is>
      </c>
      <c r="P32" s="71" t="inlineStr">
        <is>
          <t>本月主要负责协助扫描引擎docker环境搭建和测试，以及调研在alpine系统上安装glibc库的可行性，并协助输出调研报告。同时支持了扫描引擎的项目问题修复，工作态度积极，学习能力较好，综合表现良好。</t>
        </is>
      </c>
      <c r="Q32" s="79" t="inlineStr">
        <is>
          <t>22.0</t>
        </is>
      </c>
      <c r="R32" s="79" t="inlineStr">
        <is>
          <t>176.00</t>
        </is>
      </c>
      <c r="S32" s="79" t="inlineStr">
        <is>
          <t>196.95</t>
        </is>
      </c>
      <c r="T32" s="79" t="inlineStr">
        <is>
          <t>196.0</t>
        </is>
      </c>
      <c r="U32" s="79" t="inlineStr">
        <is>
          <t>0</t>
        </is>
      </c>
      <c r="V32" s="79" t="inlineStr">
        <is>
          <t>0</t>
        </is>
      </c>
    </row>
    <row r="33" ht="34" customHeight="1" s="84">
      <c r="A33" s="17" t="inlineStr">
        <is>
          <t>数据加密产品线</t>
        </is>
      </c>
      <c r="B33" s="107" t="n"/>
      <c r="C33" s="20" t="inlineStr">
        <is>
          <t>罗西兴</t>
        </is>
      </c>
      <c r="D33" s="20" t="inlineStr">
        <is>
          <t>1323</t>
        </is>
      </c>
      <c r="E33" s="20" t="inlineStr">
        <is>
          <t>T7</t>
        </is>
      </c>
      <c r="F33" s="41" t="n">
        <v>50</v>
      </c>
      <c r="G33" s="20" t="inlineStr">
        <is>
          <t>48.4</t>
        </is>
      </c>
      <c r="H33" s="20" t="inlineStr">
        <is>
          <t>53.56</t>
        </is>
      </c>
      <c r="I33" s="20" t="inlineStr">
        <is>
          <t>31</t>
        </is>
      </c>
      <c r="J33" s="51" t="n"/>
      <c r="K33" s="51" t="n"/>
      <c r="L33" s="51" t="n">
        <v>0</v>
      </c>
      <c r="M33" s="51" t="n">
        <v>0</v>
      </c>
      <c r="N33" s="79">
        <f>F33+I33+5</f>
        <v/>
      </c>
      <c r="O33" s="79" t="inlineStr">
        <is>
          <t>C</t>
        </is>
      </c>
      <c r="P33" s="71" t="inlineStr">
        <is>
          <t>负责扫描引擎的开发工作，同时完成了移动警务相关功能的开发，按时交付。</t>
        </is>
      </c>
      <c r="Q33" s="79" t="inlineStr">
        <is>
          <t>22.0</t>
        </is>
      </c>
      <c r="R33" s="79" t="inlineStr">
        <is>
          <t>176.00</t>
        </is>
      </c>
      <c r="S33" s="79" t="inlineStr">
        <is>
          <t>196.11</t>
        </is>
      </c>
      <c r="T33" s="79" t="inlineStr">
        <is>
          <t>192.0</t>
        </is>
      </c>
      <c r="U33" s="79" t="inlineStr">
        <is>
          <t>0</t>
        </is>
      </c>
      <c r="V33" s="79" t="inlineStr">
        <is>
          <t>0</t>
        </is>
      </c>
    </row>
    <row r="34" ht="84" customHeight="1" s="84">
      <c r="A34" s="17" t="inlineStr">
        <is>
          <t>数据加密产品线</t>
        </is>
      </c>
      <c r="B34" s="107" t="n"/>
      <c r="C34" s="20" t="inlineStr">
        <is>
          <t>龚升俊</t>
        </is>
      </c>
      <c r="D34" s="20" t="inlineStr">
        <is>
          <t>0555</t>
        </is>
      </c>
      <c r="E34" s="20" t="inlineStr">
        <is>
          <t>T8</t>
        </is>
      </c>
      <c r="F34" s="41" t="n">
        <v>50</v>
      </c>
      <c r="G34" s="20" t="inlineStr">
        <is>
          <t>52.8</t>
        </is>
      </c>
      <c r="H34" s="20" t="inlineStr">
        <is>
          <t>55.25</t>
        </is>
      </c>
      <c r="I34" s="20" t="inlineStr">
        <is>
          <t>30</t>
        </is>
      </c>
      <c r="J34" s="51" t="n">
        <v>5</v>
      </c>
      <c r="K34" s="51" t="n">
        <v>5</v>
      </c>
      <c r="L34" s="51" t="n">
        <v>0</v>
      </c>
      <c r="M34" s="51" t="n">
        <v>0</v>
      </c>
      <c r="N34" s="79">
        <f>F34+I34+5</f>
        <v/>
      </c>
      <c r="O34" s="79" t="inlineStr">
        <is>
          <t>C</t>
        </is>
      </c>
      <c r="P34" s="72" t="inlineStr">
        <is>
          <t>11月份负责终端产品F01版本遗留问题处理以及F02版本服务端的研发设计、交付工作。产品中主导设计了产品中多个版本中未解决的升级限速的核心技术方案，此方案可极大的减少了项目中升级实施的工作量，另外在研发资源紧张的情况下加班加点完成了版本的需求交付工作以及发现的诸如数据补偿、代码封装等历史产品既有问题，短时间内在设计和技术管理上提升了产品质量。项目中，积极配合项目团队完成了邮储项目中发现的规则文件不兼容的问题。</t>
        </is>
      </c>
      <c r="Q34" s="79" t="inlineStr">
        <is>
          <t>22.0</t>
        </is>
      </c>
      <c r="R34" s="79" t="inlineStr">
        <is>
          <t>176.00</t>
        </is>
      </c>
      <c r="S34" s="79" t="inlineStr">
        <is>
          <t>217.95</t>
        </is>
      </c>
      <c r="T34" s="79" t="inlineStr">
        <is>
          <t>221.0</t>
        </is>
      </c>
      <c r="U34" s="79" t="inlineStr">
        <is>
          <t>0</t>
        </is>
      </c>
      <c r="V34" s="79" t="inlineStr">
        <is>
          <t>1</t>
        </is>
      </c>
    </row>
    <row r="35" ht="34" customHeight="1" s="84">
      <c r="A35" s="17" t="inlineStr">
        <is>
          <t>数据加密产品线</t>
        </is>
      </c>
      <c r="B35" s="107" t="n"/>
      <c r="C35" s="20" t="inlineStr">
        <is>
          <t>熊阳</t>
        </is>
      </c>
      <c r="D35" s="20" t="inlineStr">
        <is>
          <t>2232</t>
        </is>
      </c>
      <c r="E35" s="20" t="inlineStr">
        <is>
          <t>T2</t>
        </is>
      </c>
      <c r="F35" s="41" t="n">
        <v>50</v>
      </c>
      <c r="G35" s="20" t="inlineStr">
        <is>
          <t>22.0</t>
        </is>
      </c>
      <c r="H35" s="20" t="inlineStr">
        <is>
          <t>53.54</t>
        </is>
      </c>
      <c r="I35" s="20" t="inlineStr">
        <is>
          <t>40</t>
        </is>
      </c>
      <c r="J35" s="51" t="n">
        <v>5</v>
      </c>
      <c r="K35" s="51" t="n"/>
      <c r="L35" s="51" t="n">
        <v>0</v>
      </c>
      <c r="M35" s="51" t="n">
        <v>0</v>
      </c>
      <c r="N35" s="79">
        <f>F35+I35+5</f>
        <v/>
      </c>
      <c r="O35" s="79" t="inlineStr">
        <is>
          <t>C</t>
        </is>
      </c>
      <c r="P35" s="71" t="inlineStr">
        <is>
          <t>本月主要完成以及win11右键菜单开发实现，能正常完成所分配任务，开始上手解决项目的实际问题，技术及业务能力均稳定成长</t>
        </is>
      </c>
      <c r="Q35" s="79" t="inlineStr">
        <is>
          <t>22.0</t>
        </is>
      </c>
      <c r="R35" s="79" t="inlineStr">
        <is>
          <t>176.00</t>
        </is>
      </c>
      <c r="S35" s="79" t="inlineStr">
        <is>
          <t>220.88</t>
        </is>
      </c>
      <c r="T35" s="79" t="inlineStr">
        <is>
          <t>214.0</t>
        </is>
      </c>
      <c r="U35" s="79" t="inlineStr">
        <is>
          <t>0</t>
        </is>
      </c>
      <c r="V35" s="79" t="inlineStr">
        <is>
          <t>2</t>
        </is>
      </c>
    </row>
    <row r="36" ht="51" customHeight="1" s="84">
      <c r="A36" s="17" t="inlineStr">
        <is>
          <t>数据加密产品线</t>
        </is>
      </c>
      <c r="B36" s="107" t="n"/>
      <c r="C36" s="20" t="inlineStr">
        <is>
          <t>何铭杨</t>
        </is>
      </c>
      <c r="D36" s="20" t="inlineStr">
        <is>
          <t>2231</t>
        </is>
      </c>
      <c r="E36" s="20" t="inlineStr">
        <is>
          <t>T2</t>
        </is>
      </c>
      <c r="F36" s="41" t="n">
        <v>50</v>
      </c>
      <c r="G36" s="20" t="inlineStr">
        <is>
          <t>22.0</t>
        </is>
      </c>
      <c r="H36" s="20" t="inlineStr">
        <is>
          <t>39.78</t>
        </is>
      </c>
      <c r="I36" s="20" t="inlineStr">
        <is>
          <t>38</t>
        </is>
      </c>
      <c r="J36" s="51" t="n">
        <v>0</v>
      </c>
      <c r="K36" s="51" t="n">
        <v>0</v>
      </c>
      <c r="L36" s="51" t="n">
        <v>0</v>
      </c>
      <c r="M36" s="51" t="n">
        <v>0</v>
      </c>
      <c r="N36" s="79">
        <f>F36+I36+5</f>
        <v/>
      </c>
      <c r="O36" s="79" t="inlineStr">
        <is>
          <t>C</t>
        </is>
      </c>
      <c r="P36" s="71" t="inlineStr">
        <is>
          <t>本月主要完成bmp、jpg、jpeg、png等常见图片格式文件写入隐藏信息调研并输出文档以及demo开发实现，文件盲标签文件头格式代码迁移、大文件读写设计实现。同时支持了项目问题的处理，解决问题能力有待提升。</t>
        </is>
      </c>
      <c r="Q36" s="79" t="inlineStr">
        <is>
          <t>22.0</t>
        </is>
      </c>
      <c r="R36" s="79" t="inlineStr">
        <is>
          <t>176.00</t>
        </is>
      </c>
      <c r="S36" s="79" t="inlineStr">
        <is>
          <t>200.51</t>
        </is>
      </c>
      <c r="T36" s="79" t="inlineStr">
        <is>
          <t>195.0</t>
        </is>
      </c>
      <c r="U36" s="79" t="inlineStr">
        <is>
          <t>0</t>
        </is>
      </c>
      <c r="V36" s="79" t="inlineStr">
        <is>
          <t>0</t>
        </is>
      </c>
    </row>
    <row r="37" ht="34" customHeight="1" s="84">
      <c r="A37" s="17" t="inlineStr">
        <is>
          <t>数据加密产品线</t>
        </is>
      </c>
      <c r="B37" s="107" t="n"/>
      <c r="C37" s="20" t="inlineStr">
        <is>
          <t>余经猷</t>
        </is>
      </c>
      <c r="D37" s="20" t="inlineStr">
        <is>
          <t>1588</t>
        </is>
      </c>
      <c r="E37" s="20" t="inlineStr">
        <is>
          <t>T6</t>
        </is>
      </c>
      <c r="F37" s="41" t="n">
        <v>50</v>
      </c>
      <c r="G37" s="20" t="inlineStr">
        <is>
          <t>39.6</t>
        </is>
      </c>
      <c r="H37" s="20" t="inlineStr">
        <is>
          <t>53.0</t>
        </is>
      </c>
      <c r="I37" s="20" t="inlineStr">
        <is>
          <t>33</t>
        </is>
      </c>
      <c r="J37" s="51" t="n">
        <v>0</v>
      </c>
      <c r="K37" s="51" t="n">
        <v>0</v>
      </c>
      <c r="L37" s="51" t="n">
        <v>0</v>
      </c>
      <c r="M37" s="51" t="n">
        <v>0</v>
      </c>
      <c r="N37" s="79">
        <f>F37+I37+5</f>
        <v/>
      </c>
      <c r="O37" s="79" t="inlineStr">
        <is>
          <t>C</t>
        </is>
      </c>
      <c r="P37" s="71" t="inlineStr">
        <is>
          <t>本月主要完成框架适配支持541F02功能开发，并根据新方案完成uos、kylin、nfs移动存储功能适配测试，能按期完成所分配任务，任务完成质量高</t>
        </is>
      </c>
      <c r="Q37" s="79" t="inlineStr">
        <is>
          <t>22.0</t>
        </is>
      </c>
      <c r="R37" s="79" t="inlineStr">
        <is>
          <t>176.00</t>
        </is>
      </c>
      <c r="S37" s="79" t="inlineStr">
        <is>
          <t>187.33</t>
        </is>
      </c>
      <c r="T37" s="79" t="inlineStr">
        <is>
          <t>176.0</t>
        </is>
      </c>
      <c r="U37" s="79" t="inlineStr">
        <is>
          <t>0</t>
        </is>
      </c>
      <c r="V37" s="79" t="inlineStr">
        <is>
          <t>0</t>
        </is>
      </c>
    </row>
    <row r="38" ht="34" customHeight="1" s="84">
      <c r="A38" s="17" t="inlineStr">
        <is>
          <t>数据加密产品线</t>
        </is>
      </c>
      <c r="B38" s="107" t="n"/>
      <c r="C38" s="20" t="inlineStr">
        <is>
          <t>杨毅</t>
        </is>
      </c>
      <c r="D38" s="20" t="inlineStr">
        <is>
          <t>1376</t>
        </is>
      </c>
      <c r="E38" s="20" t="inlineStr">
        <is>
          <t>T6</t>
        </is>
      </c>
      <c r="F38" s="41" t="n">
        <v>50</v>
      </c>
      <c r="G38" s="20" t="inlineStr">
        <is>
          <t>39.6</t>
        </is>
      </c>
      <c r="H38" s="20" t="inlineStr">
        <is>
          <t>46.43</t>
        </is>
      </c>
      <c r="I38" s="20" t="inlineStr">
        <is>
          <t>31</t>
        </is>
      </c>
      <c r="J38" s="51" t="n">
        <v>0</v>
      </c>
      <c r="K38" s="51" t="n">
        <v>0</v>
      </c>
      <c r="L38" s="51" t="n">
        <v>0</v>
      </c>
      <c r="M38" s="51" t="n">
        <v>0</v>
      </c>
      <c r="N38" s="79">
        <f>F38+I38+5</f>
        <v/>
      </c>
      <c r="O38" s="79" t="inlineStr">
        <is>
          <t>C</t>
        </is>
      </c>
      <c r="P38" s="71" t="inlineStr">
        <is>
          <t>本月主要完成541F02的开发工作，信创光盘刻录功能开发实现，同时支撑大多数项目反馈问题，能按期完成所分配任务</t>
        </is>
      </c>
      <c r="Q38" s="79" t="inlineStr">
        <is>
          <t>22.0</t>
        </is>
      </c>
      <c r="R38" s="79" t="inlineStr">
        <is>
          <t>176.00</t>
        </is>
      </c>
      <c r="S38" s="79" t="inlineStr">
        <is>
          <t>188.21</t>
        </is>
      </c>
      <c r="T38" s="79" t="inlineStr">
        <is>
          <t>197.5</t>
        </is>
      </c>
      <c r="U38" s="79" t="inlineStr">
        <is>
          <t>0</t>
        </is>
      </c>
      <c r="V38" s="79" t="inlineStr">
        <is>
          <t>0</t>
        </is>
      </c>
    </row>
    <row r="39" ht="34" customHeight="1" s="84">
      <c r="A39" s="17" t="inlineStr">
        <is>
          <t>数据加密产品线</t>
        </is>
      </c>
      <c r="B39" s="107" t="n"/>
      <c r="C39" s="20" t="inlineStr">
        <is>
          <t>黄立</t>
        </is>
      </c>
      <c r="D39" s="20" t="inlineStr">
        <is>
          <t>2250</t>
        </is>
      </c>
      <c r="E39" s="20" t="inlineStr">
        <is>
          <t>T2</t>
        </is>
      </c>
      <c r="F39" s="41" t="n">
        <v>50</v>
      </c>
      <c r="G39" s="20" t="inlineStr">
        <is>
          <t>10.0</t>
        </is>
      </c>
      <c r="H39" s="20" t="inlineStr">
        <is>
          <t>18.13</t>
        </is>
      </c>
      <c r="I39" s="20" t="inlineStr">
        <is>
          <t>38</t>
        </is>
      </c>
      <c r="J39" s="51" t="n">
        <v>0</v>
      </c>
      <c r="K39" s="51" t="n">
        <v>0</v>
      </c>
      <c r="L39" s="51" t="n">
        <v>0</v>
      </c>
      <c r="M39" s="51" t="n">
        <v>0</v>
      </c>
      <c r="N39" s="79">
        <f>F39+I39+5</f>
        <v/>
      </c>
      <c r="O39" s="79" t="inlineStr">
        <is>
          <t>C</t>
        </is>
      </c>
      <c r="P39" s="73" t="inlineStr">
        <is>
          <t>完成离职交接工作。</t>
        </is>
      </c>
      <c r="Q39" s="79" t="inlineStr">
        <is>
          <t>10.0</t>
        </is>
      </c>
      <c r="R39" s="79" t="inlineStr">
        <is>
          <t>80.00</t>
        </is>
      </c>
      <c r="S39" s="79" t="inlineStr">
        <is>
          <t>33.60</t>
        </is>
      </c>
      <c r="T39" s="79" t="inlineStr">
        <is>
          <t>80.5</t>
        </is>
      </c>
      <c r="U39" s="79" t="inlineStr">
        <is>
          <t>11</t>
        </is>
      </c>
      <c r="V39" s="79" t="inlineStr">
        <is>
          <t>0</t>
        </is>
      </c>
    </row>
    <row r="40" ht="51" customHeight="1" s="84">
      <c r="A40" s="17" t="inlineStr">
        <is>
          <t>数据加密产品线</t>
        </is>
      </c>
      <c r="B40" s="107" t="n"/>
      <c r="C40" s="20" t="inlineStr">
        <is>
          <t>徐冬梅</t>
        </is>
      </c>
      <c r="D40" s="20" t="inlineStr">
        <is>
          <t>0572</t>
        </is>
      </c>
      <c r="E40" s="20" t="inlineStr">
        <is>
          <t>T8</t>
        </is>
      </c>
      <c r="F40" s="41" t="n">
        <v>50</v>
      </c>
      <c r="G40" s="20" t="inlineStr">
        <is>
          <t>52.8</t>
        </is>
      </c>
      <c r="H40" s="20" t="n">
        <v>53</v>
      </c>
      <c r="I40" s="20" t="n">
        <v>30</v>
      </c>
      <c r="J40" s="51" t="n">
        <v>0</v>
      </c>
      <c r="K40" s="51" t="n">
        <v>0</v>
      </c>
      <c r="L40" s="51" t="n">
        <v>0</v>
      </c>
      <c r="M40" s="51" t="n">
        <v>0</v>
      </c>
      <c r="N40" s="79">
        <f>F40+I40+5</f>
        <v/>
      </c>
      <c r="O40" s="79" t="inlineStr">
        <is>
          <t>C</t>
        </is>
      </c>
      <c r="P40" s="71" t="inlineStr">
        <is>
          <t>本月主要负责中信银行项目、廊坊银行项目、金之盾青蚨项目、706项目、军工审计工作、天津中行、北京组日常管理工作。本月主要主要处理和提测了各个现场的问题紧急问题包括：中信，廊坊，天津中行项目。能够按时完成工作。</t>
        </is>
      </c>
      <c r="Q40" s="79" t="inlineStr">
        <is>
          <t>22.0</t>
        </is>
      </c>
      <c r="R40" s="79" t="inlineStr">
        <is>
          <t>176.00</t>
        </is>
      </c>
      <c r="S40" s="79" t="inlineStr">
        <is>
          <t>175.73</t>
        </is>
      </c>
      <c r="T40" s="79" t="inlineStr">
        <is>
          <t>166.8</t>
        </is>
      </c>
      <c r="U40" s="79" t="inlineStr">
        <is>
          <t>2</t>
        </is>
      </c>
      <c r="V40" s="79" t="inlineStr">
        <is>
          <t>0</t>
        </is>
      </c>
    </row>
    <row r="41" ht="34" customHeight="1" s="84">
      <c r="A41" s="17" t="inlineStr">
        <is>
          <t>数据加密产品线</t>
        </is>
      </c>
      <c r="B41" s="107" t="n"/>
      <c r="C41" s="20" t="inlineStr">
        <is>
          <t>范飞飞</t>
        </is>
      </c>
      <c r="D41" s="20" t="inlineStr">
        <is>
          <t>1503</t>
        </is>
      </c>
      <c r="E41" s="20" t="inlineStr">
        <is>
          <t>T7</t>
        </is>
      </c>
      <c r="F41" s="41" t="n">
        <v>50</v>
      </c>
      <c r="G41" s="20" t="inlineStr">
        <is>
          <t>48.4</t>
        </is>
      </c>
      <c r="H41" s="20" t="inlineStr">
        <is>
          <t>51.83</t>
        </is>
      </c>
      <c r="I41" s="20" t="inlineStr">
        <is>
          <t>30</t>
        </is>
      </c>
      <c r="J41" s="51" t="n">
        <v>0</v>
      </c>
      <c r="K41" s="51" t="n">
        <v>0</v>
      </c>
      <c r="L41" s="51" t="n">
        <v>0</v>
      </c>
      <c r="M41" s="51" t="n">
        <v>0</v>
      </c>
      <c r="N41" s="79">
        <f>F41+I41+5</f>
        <v/>
      </c>
      <c r="O41" s="79" t="inlineStr">
        <is>
          <t>C</t>
        </is>
      </c>
      <c r="P41" s="71" t="inlineStr">
        <is>
          <t>负责终端产品F版本遗留问题处理以及服务端的研发设计、交付工作。产品中主导设计了产品中多个版本中未解决的升级限速的核心技术方案。项目中，积极配合项目团队完成了项目支持工作。</t>
        </is>
      </c>
      <c r="Q41" s="79" t="inlineStr">
        <is>
          <t>22.0</t>
        </is>
      </c>
      <c r="R41" s="79" t="inlineStr">
        <is>
          <t>176.00</t>
        </is>
      </c>
      <c r="S41" s="79" t="inlineStr">
        <is>
          <t>197.48</t>
        </is>
      </c>
      <c r="T41" s="79" t="inlineStr">
        <is>
          <t>206.0</t>
        </is>
      </c>
      <c r="U41" s="79" t="inlineStr">
        <is>
          <t>0</t>
        </is>
      </c>
      <c r="V41" s="79" t="inlineStr">
        <is>
          <t>1</t>
        </is>
      </c>
    </row>
    <row r="42" ht="68" customHeight="1" s="84">
      <c r="A42" s="17" t="inlineStr">
        <is>
          <t>数据加密产品线</t>
        </is>
      </c>
      <c r="B42" s="107" t="n"/>
      <c r="C42" s="20" t="inlineStr">
        <is>
          <t>孙爽</t>
        </is>
      </c>
      <c r="D42" s="20" t="inlineStr">
        <is>
          <t>2248</t>
        </is>
      </c>
      <c r="E42" s="20" t="inlineStr">
        <is>
          <t>T2</t>
        </is>
      </c>
      <c r="F42" s="41" t="n">
        <v>50</v>
      </c>
      <c r="G42" s="20" t="inlineStr">
        <is>
          <t>22.0</t>
        </is>
      </c>
      <c r="H42" s="20" t="inlineStr">
        <is>
          <t>51.24</t>
        </is>
      </c>
      <c r="I42" s="20" t="inlineStr">
        <is>
          <t>40</t>
        </is>
      </c>
      <c r="J42" s="51" t="n">
        <v>0</v>
      </c>
      <c r="K42" s="51" t="n">
        <v>0</v>
      </c>
      <c r="L42" s="51" t="n">
        <v>0</v>
      </c>
      <c r="M42" s="51" t="n">
        <v>0</v>
      </c>
      <c r="N42" s="79">
        <f>F42+I42+5</f>
        <v/>
      </c>
      <c r="O42" s="79" t="inlineStr">
        <is>
          <t>C</t>
        </is>
      </c>
      <c r="P42" s="71" t="inlineStr">
        <is>
          <t>本月主要负责应用程序、FTP、共享管控策略增加登记外发功能，在开启扫描情况下，支持登记外发功能，已完成功能开发与自测。其次，对银联现场问题进行跟进，提供现场单文件版本，对问题进行复现、排查与解决。完成针对长安银行需求，工作态度积极，排查问题思维逻辑清晰，综合表现良好。</t>
        </is>
      </c>
      <c r="Q42" s="79" t="inlineStr">
        <is>
          <t>22.0</t>
        </is>
      </c>
      <c r="R42" s="79" t="inlineStr">
        <is>
          <t>176.00</t>
        </is>
      </c>
      <c r="S42" s="79" t="inlineStr">
        <is>
          <t>187.37</t>
        </is>
      </c>
      <c r="T42" s="79" t="inlineStr">
        <is>
          <t>181.9</t>
        </is>
      </c>
      <c r="U42" s="79" t="inlineStr">
        <is>
          <t>0</t>
        </is>
      </c>
      <c r="V42" s="79" t="inlineStr">
        <is>
          <t>0</t>
        </is>
      </c>
    </row>
    <row r="43" ht="34" customHeight="1" s="84">
      <c r="A43" s="17" t="inlineStr">
        <is>
          <t>数据加密产品线</t>
        </is>
      </c>
      <c r="B43" s="107" t="n"/>
      <c r="C43" s="20" t="inlineStr">
        <is>
          <t>陈志鹏</t>
        </is>
      </c>
      <c r="D43" s="20" t="inlineStr">
        <is>
          <t>2212</t>
        </is>
      </c>
      <c r="E43" s="20" t="inlineStr">
        <is>
          <t>T4</t>
        </is>
      </c>
      <c r="F43" s="41" t="n">
        <v>50</v>
      </c>
      <c r="G43" s="20" t="inlineStr">
        <is>
          <t>30.8</t>
        </is>
      </c>
      <c r="H43" s="20" t="n">
        <v>31</v>
      </c>
      <c r="I43" s="20" t="n">
        <v>30</v>
      </c>
      <c r="J43" s="51" t="n">
        <v>0</v>
      </c>
      <c r="K43" s="51" t="n">
        <v>0</v>
      </c>
      <c r="L43" s="51" t="n">
        <v>0</v>
      </c>
      <c r="M43" s="51" t="n">
        <v>0</v>
      </c>
      <c r="N43" s="79">
        <f>F43+I43+5</f>
        <v/>
      </c>
      <c r="O43" s="79" t="inlineStr">
        <is>
          <t>C</t>
        </is>
      </c>
      <c r="P43" s="71" t="inlineStr">
        <is>
          <t>本月主要完成无锡农商、浦发银行、上海银行项目版本的需求开发及项目问题排查解决工作。认真负责，积极学习v5新的产品，协助处理浦发信创版本相关问题，</t>
        </is>
      </c>
      <c r="Q43" s="79" t="inlineStr">
        <is>
          <t>22.0</t>
        </is>
      </c>
      <c r="R43" s="79" t="inlineStr">
        <is>
          <t>176.00</t>
        </is>
      </c>
      <c r="S43" s="79" t="inlineStr">
        <is>
          <t>169.60</t>
        </is>
      </c>
      <c r="T43" s="79" t="inlineStr">
        <is>
          <t>168.0</t>
        </is>
      </c>
      <c r="U43" s="79" t="inlineStr">
        <is>
          <t>1</t>
        </is>
      </c>
      <c r="V43" s="79" t="inlineStr">
        <is>
          <t>0</t>
        </is>
      </c>
    </row>
    <row r="44" ht="34" customHeight="1" s="84">
      <c r="A44" s="17" t="inlineStr">
        <is>
          <t>数据加密产品线</t>
        </is>
      </c>
      <c r="B44" s="107" t="n"/>
      <c r="C44" s="20" t="inlineStr">
        <is>
          <t>任涛民</t>
        </is>
      </c>
      <c r="D44" s="20" t="n">
        <v>1655</v>
      </c>
      <c r="E44" s="20" t="inlineStr">
        <is>
          <t>T8</t>
        </is>
      </c>
      <c r="F44" s="41" t="n">
        <v>30</v>
      </c>
      <c r="G44" s="20" t="n">
        <v>0</v>
      </c>
      <c r="H44" s="20" t="n">
        <v>0</v>
      </c>
      <c r="I44" s="20" t="n">
        <v>0</v>
      </c>
      <c r="J44" s="51" t="n">
        <v>0</v>
      </c>
      <c r="K44" s="51" t="n">
        <v>0</v>
      </c>
      <c r="L44" s="51" t="n">
        <v>0</v>
      </c>
      <c r="M44" s="51" t="n">
        <v>0</v>
      </c>
      <c r="N44" s="79">
        <f>F44+I44+5</f>
        <v/>
      </c>
      <c r="O44" s="68" t="inlineStr">
        <is>
          <t>D</t>
        </is>
      </c>
      <c r="P44" s="74" t="inlineStr">
        <is>
          <t>负责数据安全管理系统服务端开发，作为高级人员，开发代码质量较差，未能完成交付的工作任务。</t>
        </is>
      </c>
      <c r="Q44" s="79" t="n"/>
      <c r="R44" s="79" t="n"/>
      <c r="S44" s="79" t="n"/>
      <c r="T44" s="79" t="n"/>
      <c r="U44" s="79" t="n"/>
      <c r="V44" s="79" t="n"/>
    </row>
    <row r="45" ht="34" customHeight="1" s="84">
      <c r="A45" s="17" t="inlineStr">
        <is>
          <t>数据加密产品线</t>
        </is>
      </c>
      <c r="B45" s="107" t="n"/>
      <c r="C45" s="20" t="inlineStr">
        <is>
          <t>王光磊</t>
        </is>
      </c>
      <c r="D45" s="20" t="inlineStr">
        <is>
          <t>2039</t>
        </is>
      </c>
      <c r="E45" s="20" t="inlineStr">
        <is>
          <t>T6</t>
        </is>
      </c>
      <c r="F45" s="41" t="n">
        <v>50</v>
      </c>
      <c r="G45" s="20" t="inlineStr">
        <is>
          <t>39.6</t>
        </is>
      </c>
      <c r="H45" s="20" t="inlineStr">
        <is>
          <t>16.0</t>
        </is>
      </c>
      <c r="I45" s="20" t="inlineStr">
        <is>
          <t>0</t>
        </is>
      </c>
      <c r="J45" s="51" t="n">
        <v>0</v>
      </c>
      <c r="K45" s="51" t="n">
        <v>0</v>
      </c>
      <c r="L45" s="51" t="n">
        <v>0</v>
      </c>
      <c r="M45" s="51" t="n">
        <v>0</v>
      </c>
      <c r="N45" s="79">
        <f>F45+I45+5</f>
        <v/>
      </c>
      <c r="O45" s="68" t="inlineStr">
        <is>
          <t>D</t>
        </is>
      </c>
      <c r="P45" s="74" t="inlineStr">
        <is>
          <t>未完成本月的任务分要求，现场工作效率不高，需要提升对产品的熟悉程度。</t>
        </is>
      </c>
      <c r="Q45" s="20" t="inlineStr">
        <is>
          <t>22.0</t>
        </is>
      </c>
      <c r="R45" s="20" t="inlineStr">
        <is>
          <t>176.00</t>
        </is>
      </c>
      <c r="S45" s="20" t="inlineStr">
        <is>
          <t>185.50</t>
        </is>
      </c>
      <c r="T45" s="20" t="inlineStr">
        <is>
          <t>176.0</t>
        </is>
      </c>
      <c r="U45" s="20" t="inlineStr">
        <is>
          <t>0</t>
        </is>
      </c>
      <c r="V45" s="20" t="inlineStr">
        <is>
          <t>0</t>
        </is>
      </c>
    </row>
    <row r="46" ht="34" customHeight="1" s="84">
      <c r="A46" s="17" t="inlineStr">
        <is>
          <t>数据加密产品线</t>
        </is>
      </c>
      <c r="B46" s="107" t="n"/>
      <c r="C46" s="20" t="inlineStr">
        <is>
          <t>阳家亮</t>
        </is>
      </c>
      <c r="D46" s="20" t="inlineStr">
        <is>
          <t>2222</t>
        </is>
      </c>
      <c r="E46" s="20" t="inlineStr">
        <is>
          <t>T2</t>
        </is>
      </c>
      <c r="F46" s="41" t="n">
        <v>50</v>
      </c>
      <c r="G46" s="20" t="inlineStr">
        <is>
          <t>22.0</t>
        </is>
      </c>
      <c r="H46" s="20" t="inlineStr">
        <is>
          <t>38.0</t>
        </is>
      </c>
      <c r="I46" s="20" t="inlineStr">
        <is>
          <t>37</t>
        </is>
      </c>
      <c r="J46" s="51" t="n">
        <v>0</v>
      </c>
      <c r="K46" s="51" t="n">
        <v>0</v>
      </c>
      <c r="L46" s="51" t="n">
        <v>0</v>
      </c>
      <c r="M46" s="51" t="n">
        <v>0</v>
      </c>
      <c r="N46" s="79">
        <f>F46+I46+5</f>
        <v/>
      </c>
      <c r="O46" s="79" t="inlineStr">
        <is>
          <t>C</t>
        </is>
      </c>
      <c r="P46" s="71" t="inlineStr">
        <is>
          <t>熟悉中信银行项目，支持中信银行投产工作，迅速定位问题，解决中信银行现场出现的问题，代码质量还有待提升，工作积极性可以。</t>
        </is>
      </c>
      <c r="Q46" s="20" t="inlineStr">
        <is>
          <t>22.0</t>
        </is>
      </c>
      <c r="R46" s="20" t="inlineStr">
        <is>
          <t>176.00</t>
        </is>
      </c>
      <c r="S46" s="20" t="inlineStr">
        <is>
          <t>159.25</t>
        </is>
      </c>
      <c r="T46" s="20" t="inlineStr">
        <is>
          <t>172.5</t>
        </is>
      </c>
      <c r="U46" s="20" t="inlineStr">
        <is>
          <t>1</t>
        </is>
      </c>
      <c r="V46" s="20" t="inlineStr">
        <is>
          <t>0</t>
        </is>
      </c>
    </row>
    <row r="47" ht="34" customHeight="1" s="84">
      <c r="A47" s="17" t="inlineStr">
        <is>
          <t>数据加密产品线</t>
        </is>
      </c>
      <c r="B47" s="108" t="n"/>
      <c r="C47" s="20" t="inlineStr">
        <is>
          <t>刘竹青</t>
        </is>
      </c>
      <c r="D47" s="20" t="inlineStr">
        <is>
          <t>1698</t>
        </is>
      </c>
      <c r="E47" s="20" t="inlineStr">
        <is>
          <t>T5</t>
        </is>
      </c>
      <c r="F47" s="41" t="n">
        <v>50</v>
      </c>
      <c r="G47" s="20" t="inlineStr">
        <is>
          <t>35.2</t>
        </is>
      </c>
      <c r="H47" s="20" t="inlineStr">
        <is>
          <t>40.45</t>
        </is>
      </c>
      <c r="I47" s="20" t="inlineStr">
        <is>
          <t>31</t>
        </is>
      </c>
      <c r="J47" s="51" t="n">
        <v>0</v>
      </c>
      <c r="K47" s="51" t="n">
        <v>0</v>
      </c>
      <c r="L47" s="51" t="n">
        <v>0</v>
      </c>
      <c r="M47" s="51" t="n">
        <v>0</v>
      </c>
      <c r="N47" s="79">
        <f>F47+I47+5</f>
        <v/>
      </c>
      <c r="O47" s="79" t="inlineStr">
        <is>
          <t>C</t>
        </is>
      </c>
      <c r="P47" s="71" t="inlineStr">
        <is>
          <t>本月完成706项目问题跟踪及修复工作和中信银行的，本月主要工作集中处理706测试问题，同时参与中信项目客户端遗留工作的解决。作态度良好，任务均能准时完成。</t>
        </is>
      </c>
      <c r="Q47" s="20" t="inlineStr">
        <is>
          <t>22.0</t>
        </is>
      </c>
      <c r="R47" s="20" t="inlineStr">
        <is>
          <t>176.00</t>
        </is>
      </c>
      <c r="S47" s="20" t="inlineStr">
        <is>
          <t>186.78</t>
        </is>
      </c>
      <c r="T47" s="20" t="inlineStr">
        <is>
          <t>179.0</t>
        </is>
      </c>
      <c r="U47" s="20" t="inlineStr">
        <is>
          <t>0</t>
        </is>
      </c>
      <c r="V47" s="20" t="inlineStr">
        <is>
          <t>0</t>
        </is>
      </c>
    </row>
    <row r="48" ht="68" customHeight="1" s="84">
      <c r="A48" s="14" t="inlineStr">
        <is>
          <t>数据安全治理产品线</t>
        </is>
      </c>
      <c r="B48" s="13" t="inlineStr">
        <is>
          <t>张毅</t>
        </is>
      </c>
      <c r="C48" s="21" t="inlineStr">
        <is>
          <t>夏冰冰</t>
        </is>
      </c>
      <c r="D48" s="22" t="inlineStr">
        <is>
          <t>1896</t>
        </is>
      </c>
      <c r="E48" s="22" t="inlineStr">
        <is>
          <t>T6</t>
        </is>
      </c>
      <c r="F48" s="37" t="n">
        <v>44</v>
      </c>
      <c r="G48" s="37" t="inlineStr">
        <is>
          <t>39.6</t>
        </is>
      </c>
      <c r="H48" s="37" t="inlineStr">
        <is>
          <t>46.54</t>
        </is>
      </c>
      <c r="I48" s="37" t="inlineStr">
        <is>
          <t>31</t>
        </is>
      </c>
      <c r="J48" s="37" t="n">
        <v>7</v>
      </c>
      <c r="K48" s="37" t="n">
        <v>0</v>
      </c>
      <c r="L48" s="37" t="n">
        <v>0</v>
      </c>
      <c r="M48" s="37" t="n">
        <v>0</v>
      </c>
      <c r="N48" s="37">
        <f>F48+I48+J48+K48+L48+M48</f>
        <v/>
      </c>
      <c r="O48" s="37" t="inlineStr">
        <is>
          <t>C</t>
        </is>
      </c>
      <c r="P48" s="75" t="inlineStr">
        <is>
          <t>产品上负责治理的日常研发管理工作。完成治理平台541版本的第一轮，第二轮测试bug修复；完成治理平台540-F02版本的整体测试支撑；完成北京首创，阳光电源，安盟LC项目等多个项目的问题支撑；完成共性组件适配gbase8c初始化的sql适配；整体业务设计能力突出，工作认真负责，代码质量好，思维敏捷。</t>
        </is>
      </c>
      <c r="Q48" s="37" t="inlineStr">
        <is>
          <t>22.0</t>
        </is>
      </c>
      <c r="R48" s="37" t="inlineStr">
        <is>
          <t>176.00</t>
        </is>
      </c>
      <c r="S48" s="37" t="inlineStr">
        <is>
          <t>201.95</t>
        </is>
      </c>
      <c r="T48" s="37" t="inlineStr">
        <is>
          <t>190.0</t>
        </is>
      </c>
      <c r="U48" s="37" t="inlineStr">
        <is>
          <t>0</t>
        </is>
      </c>
      <c r="V48" s="37" t="n">
        <v>0</v>
      </c>
    </row>
    <row r="49" ht="101" customHeight="1" s="84">
      <c r="A49" s="14" t="inlineStr">
        <is>
          <t>数据安全治理产品线</t>
        </is>
      </c>
      <c r="B49" s="105" t="n"/>
      <c r="C49" s="21" t="inlineStr">
        <is>
          <t>路晓梦</t>
        </is>
      </c>
      <c r="D49" s="22" t="inlineStr">
        <is>
          <t>1865</t>
        </is>
      </c>
      <c r="E49" s="22" t="inlineStr">
        <is>
          <t>T6</t>
        </is>
      </c>
      <c r="F49" s="37" t="n">
        <v>50</v>
      </c>
      <c r="G49" s="37" t="inlineStr">
        <is>
          <t>39.6</t>
        </is>
      </c>
      <c r="H49" s="37" t="inlineStr">
        <is>
          <t>43.53</t>
        </is>
      </c>
      <c r="I49" s="37" t="inlineStr">
        <is>
          <t>30</t>
        </is>
      </c>
      <c r="J49" s="37" t="n">
        <v>7</v>
      </c>
      <c r="K49" s="37" t="n">
        <v>0</v>
      </c>
      <c r="L49" s="37" t="n">
        <v>0</v>
      </c>
      <c r="M49" s="37" t="n">
        <v>2</v>
      </c>
      <c r="N49" s="37">
        <f>F49+I49+J49+K49+L49+M49</f>
        <v/>
      </c>
      <c r="O49" s="76" t="inlineStr">
        <is>
          <t>C+</t>
        </is>
      </c>
      <c r="P49" s="77" t="inlineStr">
        <is>
          <t>产品上负责治理541版本测试支撑，治理540-F02版本需求研发。完成治理540-F02版本薮猫对接需求研发对接联调，以及nfs服务器拉取问题处理；尤其在阳光电源项目 上，调研客户使用两种不同的nfs服务器，在资产拉取时访问不通问题。通过研究定位分析，客户使用的nfs区别于开源的nfs，在访问时，交互端口使用低位端口，但是治理产品使用的docker用户非root用户，无法进行低位端口访问，导致连接不成功，保证了项目的联调进度。思路清晰，能力突出，代码质量好，自测认真负责，解决bug迅速。综合评价C+。</t>
        </is>
      </c>
      <c r="Q49" s="37" t="inlineStr">
        <is>
          <t>21.88</t>
        </is>
      </c>
      <c r="R49" s="37" t="inlineStr">
        <is>
          <t>176.00</t>
        </is>
      </c>
      <c r="S49" s="37" t="inlineStr">
        <is>
          <t>177.76</t>
        </is>
      </c>
      <c r="T49" s="37" t="inlineStr">
        <is>
          <t>182.0</t>
        </is>
      </c>
      <c r="U49" s="37" t="inlineStr">
        <is>
          <t>0</t>
        </is>
      </c>
      <c r="V49" s="37" t="n">
        <v>0</v>
      </c>
    </row>
    <row r="50" ht="51" customHeight="1" s="84">
      <c r="A50" s="14" t="inlineStr">
        <is>
          <t>数据安全治理产品线</t>
        </is>
      </c>
      <c r="B50" s="105" t="n"/>
      <c r="C50" s="21" t="inlineStr">
        <is>
          <t>王耀波</t>
        </is>
      </c>
      <c r="D50" s="22" t="inlineStr">
        <is>
          <t>1973</t>
        </is>
      </c>
      <c r="E50" s="22" t="inlineStr">
        <is>
          <t>T3</t>
        </is>
      </c>
      <c r="F50" s="37" t="n">
        <v>50</v>
      </c>
      <c r="G50" s="37" t="inlineStr">
        <is>
          <t>26.4</t>
        </is>
      </c>
      <c r="H50" s="37" t="inlineStr">
        <is>
          <t>30.19</t>
        </is>
      </c>
      <c r="I50" s="37" t="inlineStr">
        <is>
          <t>31</t>
        </is>
      </c>
      <c r="J50" s="37" t="n">
        <v>5</v>
      </c>
      <c r="K50" s="37" t="n">
        <v>0</v>
      </c>
      <c r="L50" s="37" t="n">
        <v>0</v>
      </c>
      <c r="M50" s="37" t="n">
        <v>0</v>
      </c>
      <c r="N50" s="37">
        <f>F50+I50+J50+K50+L50+M50</f>
        <v/>
      </c>
      <c r="O50" s="37" t="inlineStr">
        <is>
          <t>C</t>
        </is>
      </c>
      <c r="P50" s="78" t="inlineStr">
        <is>
          <t>产品上负责治理541版本测试支撑，治理540-F02版本需求研发。完成治理平台541版本，测试bug修复；完成治理540-F02版本，非结构化特征规则导入，导出整体功能适配；完成治理平台国防科大项目问题支撑；工作积极负责，进步迅速，学习能力强，功能自测时仔细认真。</t>
        </is>
      </c>
      <c r="Q50" s="37" t="n">
        <v>22</v>
      </c>
      <c r="R50" s="37" t="inlineStr">
        <is>
          <t>176.00</t>
        </is>
      </c>
      <c r="S50" s="37" t="inlineStr">
        <is>
          <t>183.35</t>
        </is>
      </c>
      <c r="T50" s="37" t="inlineStr">
        <is>
          <t>177.5</t>
        </is>
      </c>
      <c r="U50" s="37" t="inlineStr">
        <is>
          <t>0</t>
        </is>
      </c>
      <c r="V50" s="37" t="n">
        <v>0</v>
      </c>
    </row>
    <row r="51" ht="68" customHeight="1" s="84">
      <c r="A51" s="14" t="inlineStr">
        <is>
          <t>数据安全治理产品线</t>
        </is>
      </c>
      <c r="B51" s="105" t="n"/>
      <c r="C51" s="21" t="inlineStr">
        <is>
          <t>刘珣</t>
        </is>
      </c>
      <c r="D51" s="22" t="inlineStr">
        <is>
          <t>2200</t>
        </is>
      </c>
      <c r="E51" s="22" t="inlineStr">
        <is>
          <t>T6</t>
        </is>
      </c>
      <c r="F51" s="37" t="n">
        <v>50</v>
      </c>
      <c r="G51" s="37" t="inlineStr">
        <is>
          <t>39.6</t>
        </is>
      </c>
      <c r="H51" s="37" t="inlineStr">
        <is>
          <t>41.24</t>
        </is>
      </c>
      <c r="I51" s="37" t="inlineStr">
        <is>
          <t>30</t>
        </is>
      </c>
      <c r="J51" s="37" t="n">
        <v>5</v>
      </c>
      <c r="K51" s="37" t="n">
        <v>0</v>
      </c>
      <c r="L51" s="37" t="n">
        <v>0</v>
      </c>
      <c r="M51" s="37" t="n">
        <v>0</v>
      </c>
      <c r="N51" s="37">
        <f>F51+I51+J51+K51+L51+M51</f>
        <v/>
      </c>
      <c r="O51" s="37" t="inlineStr">
        <is>
          <t>C</t>
        </is>
      </c>
      <c r="P51" s="78" t="inlineStr">
        <is>
          <t>产品上负责治理541版本测试支撑，脱敏产品的交接，以及脱敏产品项目问题处理。完成治理541版本，第一轮测试支撑以及第二轮提测；完成脱敏产品的交接工作；完成脱敏产品武汉公积金，华瑞银行项目问题处理；整体思维敏捷，设计能力强，学习能力突出，bug处理快速，代码质量好，工作效率高。</t>
        </is>
      </c>
      <c r="Q51" s="37" t="inlineStr">
        <is>
          <t>22.0</t>
        </is>
      </c>
      <c r="R51" s="37" t="inlineStr">
        <is>
          <t>176.00</t>
        </is>
      </c>
      <c r="S51" s="37" t="inlineStr">
        <is>
          <t>190.13</t>
        </is>
      </c>
      <c r="T51" s="37" t="inlineStr">
        <is>
          <t>185.0</t>
        </is>
      </c>
      <c r="U51" s="37" t="inlineStr">
        <is>
          <t>0</t>
        </is>
      </c>
      <c r="V51" s="37" t="n">
        <v>0</v>
      </c>
    </row>
    <row r="52" ht="51" customHeight="1" s="84">
      <c r="A52" s="14" t="inlineStr">
        <is>
          <t>数据安全治理产品线</t>
        </is>
      </c>
      <c r="B52" s="105" t="n"/>
      <c r="C52" s="21" t="inlineStr">
        <is>
          <t>刘慧东</t>
        </is>
      </c>
      <c r="D52" s="22" t="inlineStr">
        <is>
          <t>1326</t>
        </is>
      </c>
      <c r="E52" s="22" t="inlineStr">
        <is>
          <t>T7</t>
        </is>
      </c>
      <c r="F52" s="37" t="n">
        <v>50</v>
      </c>
      <c r="G52" s="37" t="inlineStr">
        <is>
          <t>48.4</t>
        </is>
      </c>
      <c r="H52" s="37" t="inlineStr">
        <is>
          <t>49.77</t>
        </is>
      </c>
      <c r="I52" s="37" t="inlineStr">
        <is>
          <t>30</t>
        </is>
      </c>
      <c r="J52" s="37" t="n">
        <v>3</v>
      </c>
      <c r="K52" s="37" t="n">
        <v>0</v>
      </c>
      <c r="L52" s="37" t="n">
        <v>0</v>
      </c>
      <c r="M52" s="37" t="n">
        <v>0</v>
      </c>
      <c r="N52" s="37">
        <f>F52+I52+J52+K52+L52+M52</f>
        <v/>
      </c>
      <c r="O52" s="37" t="inlineStr">
        <is>
          <t>C</t>
        </is>
      </c>
      <c r="P52" s="77" t="inlineStr">
        <is>
          <t>负责并完成运维3.1代码设计和开发工作；负责运维3.1版本优化内容梳理、运维3.1问题优化、升级管理支持平滑升级包设计、升级管理开发-页面支持平滑升级需求。代码质量较好，需要提高工作效率和积极性。</t>
        </is>
      </c>
      <c r="Q52" s="37" t="inlineStr">
        <is>
          <t>22.0</t>
        </is>
      </c>
      <c r="R52" s="37" t="inlineStr">
        <is>
          <t>176.00</t>
        </is>
      </c>
      <c r="S52" s="37" t="inlineStr">
        <is>
          <t>188.78</t>
        </is>
      </c>
      <c r="T52" s="37" t="inlineStr">
        <is>
          <t>186.0</t>
        </is>
      </c>
      <c r="U52" s="37" t="inlineStr">
        <is>
          <t>0</t>
        </is>
      </c>
      <c r="V52" s="37" t="n">
        <v>0</v>
      </c>
    </row>
    <row r="53" ht="51" customHeight="1" s="84">
      <c r="A53" s="14" t="inlineStr">
        <is>
          <t>数据安全治理产品线</t>
        </is>
      </c>
      <c r="B53" s="105" t="n"/>
      <c r="C53" s="21" t="inlineStr">
        <is>
          <t>王永山</t>
        </is>
      </c>
      <c r="D53" s="22" t="inlineStr">
        <is>
          <t>10209</t>
        </is>
      </c>
      <c r="E53" s="22" t="inlineStr">
        <is>
          <t>T1</t>
        </is>
      </c>
      <c r="F53" s="37" t="n">
        <v>50</v>
      </c>
      <c r="G53" s="37" t="inlineStr">
        <is>
          <t>22.0</t>
        </is>
      </c>
      <c r="H53" s="37" t="inlineStr">
        <is>
          <t>24.01</t>
        </is>
      </c>
      <c r="I53" s="37" t="inlineStr">
        <is>
          <t>30</t>
        </is>
      </c>
      <c r="J53" s="37" t="n">
        <v>5</v>
      </c>
      <c r="K53" s="37" t="n">
        <v>0</v>
      </c>
      <c r="L53" s="37" t="n">
        <v>0</v>
      </c>
      <c r="M53" s="37" t="n">
        <v>0</v>
      </c>
      <c r="N53" s="37">
        <f>F53+I53+J53+K53+L53+M53</f>
        <v/>
      </c>
      <c r="O53" s="37" t="inlineStr">
        <is>
          <t>C</t>
        </is>
      </c>
      <c r="P53" s="75" t="inlineStr">
        <is>
          <t>主要负责互联网防泄漏产品的开发交付。完成互联网防泄漏产品支持、运维3.1版本需求开发。负责互联网数据泄漏系统新增监测站点、站点收集需求开发、线上环境上线支持。运维3.1巡检报告需求开发。工作认真负责，思路清晰，效率高。</t>
        </is>
      </c>
      <c r="Q53" s="37" t="inlineStr">
        <is>
          <t>22.0</t>
        </is>
      </c>
      <c r="R53" s="37" t="inlineStr">
        <is>
          <t>176.00</t>
        </is>
      </c>
      <c r="S53" s="37" t="inlineStr">
        <is>
          <t>178.70</t>
        </is>
      </c>
      <c r="T53" s="37" t="inlineStr">
        <is>
          <t>174.0</t>
        </is>
      </c>
      <c r="U53" s="37" t="inlineStr">
        <is>
          <t>0</t>
        </is>
      </c>
      <c r="V53" s="37" t="n">
        <v>0</v>
      </c>
    </row>
    <row r="54" ht="68" customHeight="1" s="84">
      <c r="A54" s="14" t="inlineStr">
        <is>
          <t>数据安全治理产品线</t>
        </is>
      </c>
      <c r="B54" s="105" t="n"/>
      <c r="C54" s="21" t="inlineStr">
        <is>
          <t>卫鹏</t>
        </is>
      </c>
      <c r="D54" s="22" t="inlineStr">
        <is>
          <t>1941</t>
        </is>
      </c>
      <c r="E54" s="22" t="inlineStr">
        <is>
          <t>T6</t>
        </is>
      </c>
      <c r="F54" s="37" t="n">
        <v>46</v>
      </c>
      <c r="G54" s="37" t="inlineStr">
        <is>
          <t>39.6</t>
        </is>
      </c>
      <c r="H54" s="37" t="inlineStr">
        <is>
          <t>44.25</t>
        </is>
      </c>
      <c r="I54" s="37" t="inlineStr">
        <is>
          <t>31</t>
        </is>
      </c>
      <c r="J54" s="37" t="n">
        <v>7</v>
      </c>
      <c r="K54" s="37" t="n">
        <v>0</v>
      </c>
      <c r="L54" s="37" t="n">
        <v>0</v>
      </c>
      <c r="M54" s="37" t="n">
        <v>0</v>
      </c>
      <c r="N54" s="37">
        <f>F54+I54+J54+K54+L54+M54</f>
        <v/>
      </c>
      <c r="O54" s="37" t="inlineStr">
        <is>
          <t>C</t>
        </is>
      </c>
      <c r="P54" s="75" t="inlineStr">
        <is>
          <t>完成了上海银行审批互通插件、审批模板对应、自动审批、角色关联等功能研发，使用多个插件扩展点配置完成整个互通场景的研发、测试、现场问题跟踪处理，同时负责上海农商行、湖州银行、以及甘肃银行、泰州农商现场企微登录等多个问题以及现场升级支持。对加密产品服务端的业务熟悉需要加强。</t>
        </is>
      </c>
      <c r="Q54" s="37" t="inlineStr">
        <is>
          <t>22.0</t>
        </is>
      </c>
      <c r="R54" s="37" t="inlineStr">
        <is>
          <t>176.00</t>
        </is>
      </c>
      <c r="S54" s="37" t="inlineStr">
        <is>
          <t>174.60</t>
        </is>
      </c>
      <c r="T54" s="37" t="inlineStr">
        <is>
          <t>177.0</t>
        </is>
      </c>
      <c r="U54" s="37" t="inlineStr">
        <is>
          <t>0</t>
        </is>
      </c>
      <c r="V54" s="37" t="n">
        <v>0</v>
      </c>
    </row>
    <row r="55" ht="84" customHeight="1" s="84">
      <c r="A55" s="14" t="inlineStr">
        <is>
          <t>数据安全治理产品线</t>
        </is>
      </c>
      <c r="B55" s="105" t="n"/>
      <c r="C55" s="21" t="inlineStr">
        <is>
          <t>孙浩</t>
        </is>
      </c>
      <c r="D55" s="22" t="inlineStr">
        <is>
          <t>1998</t>
        </is>
      </c>
      <c r="E55" s="22" t="inlineStr">
        <is>
          <t>T5</t>
        </is>
      </c>
      <c r="F55" s="37" t="n">
        <v>50</v>
      </c>
      <c r="G55" s="37" t="inlineStr">
        <is>
          <t>35.2</t>
        </is>
      </c>
      <c r="H55" s="37" t="inlineStr">
        <is>
          <t>45.52</t>
        </is>
      </c>
      <c r="I55" s="37" t="inlineStr">
        <is>
          <t>32</t>
        </is>
      </c>
      <c r="J55" s="37" t="n">
        <v>7</v>
      </c>
      <c r="K55" s="37" t="n">
        <v>0</v>
      </c>
      <c r="L55" s="37" t="n">
        <v>0</v>
      </c>
      <c r="M55" s="37" t="n">
        <v>0</v>
      </c>
      <c r="N55" s="37">
        <f>F55+I55+J55+K55+L55+M55</f>
        <v/>
      </c>
      <c r="O55" s="76" t="inlineStr">
        <is>
          <t>C+</t>
        </is>
      </c>
      <c r="P55" s="77" t="inlineStr">
        <is>
          <t>项目上负责哈尔滨银行文件sdk加解密及现场联调及问题处理，负责邮储银行kafka开启SSL认证漏洞修复跟踪以及问题处理、浦发审批对接中转服务文件转发插件开发、苏州银行现场问题定位、安盟lc各类中间件替换支持,同时负责并处理了统一平台多个插件的升级兼容问题。尤其在上海银行项目上，在项目交付紧张的情况下，主动快速熟悉终端审批相关逻辑，开度定位并处理审批互通问题，保证了上海银行项目按期提测。认真负责，上手快，攻坚能力强，综合评价C+。</t>
        </is>
      </c>
      <c r="Q55" s="37" t="inlineStr">
        <is>
          <t>22.0</t>
        </is>
      </c>
      <c r="R55" s="37" t="inlineStr">
        <is>
          <t>176.00</t>
        </is>
      </c>
      <c r="S55" s="37" t="inlineStr">
        <is>
          <t>188.88</t>
        </is>
      </c>
      <c r="T55" s="37" t="inlineStr">
        <is>
          <t>182.0</t>
        </is>
      </c>
      <c r="U55" s="37" t="inlineStr">
        <is>
          <t>0</t>
        </is>
      </c>
      <c r="V55" s="37" t="n">
        <v>0</v>
      </c>
    </row>
    <row r="56" ht="51" customHeight="1" s="84">
      <c r="A56" s="14" t="inlineStr">
        <is>
          <t>数据安全治理产品线</t>
        </is>
      </c>
      <c r="B56" s="105" t="n"/>
      <c r="C56" s="21" t="inlineStr">
        <is>
          <t>李欣宇</t>
        </is>
      </c>
      <c r="D56" s="22" t="inlineStr">
        <is>
          <t>2003</t>
        </is>
      </c>
      <c r="E56" s="22" t="inlineStr">
        <is>
          <t>T6</t>
        </is>
      </c>
      <c r="F56" s="37" t="n">
        <v>48</v>
      </c>
      <c r="G56" s="37" t="inlineStr">
        <is>
          <t>14.4</t>
        </is>
      </c>
      <c r="H56" s="37" t="inlineStr">
        <is>
          <t>9.0</t>
        </is>
      </c>
      <c r="I56" s="37" t="inlineStr">
        <is>
          <t>15</t>
        </is>
      </c>
      <c r="J56" s="37" t="n">
        <v>5</v>
      </c>
      <c r="K56" s="37" t="n">
        <v>0</v>
      </c>
      <c r="L56" s="37" t="n">
        <v>0</v>
      </c>
      <c r="M56" s="37" t="n">
        <v>0</v>
      </c>
      <c r="N56" s="37">
        <f>F56+I56+J56+K56+L56+M56</f>
        <v/>
      </c>
      <c r="O56" s="37" t="inlineStr">
        <is>
          <t>C</t>
        </is>
      </c>
      <c r="P56" s="75" t="inlineStr">
        <is>
          <t>产品上负责统一架构平台团队与各个业务线团队的研发协作沟通工作，完成统一架构平台12月份自身的需求设计开发交付，同时完成了kafka镜像slim优化工作。整体工作积极认真，代码质量好，工作效率高。</t>
        </is>
      </c>
      <c r="Q56" s="37" t="inlineStr">
        <is>
          <t>8.0</t>
        </is>
      </c>
      <c r="R56" s="37" t="inlineStr">
        <is>
          <t>64.00</t>
        </is>
      </c>
      <c r="S56" s="37" t="inlineStr">
        <is>
          <t>60.45</t>
        </is>
      </c>
      <c r="T56" s="37" t="inlineStr">
        <is>
          <t>56.0</t>
        </is>
      </c>
      <c r="U56" s="37" t="inlineStr">
        <is>
          <t>15</t>
        </is>
      </c>
      <c r="V56" s="37" t="n">
        <v>0</v>
      </c>
    </row>
    <row r="57" ht="51" customHeight="1" s="84">
      <c r="A57" s="14" t="inlineStr">
        <is>
          <t>数据安全治理产品线</t>
        </is>
      </c>
      <c r="B57" s="105" t="n"/>
      <c r="C57" s="21" t="inlineStr">
        <is>
          <t>杜志恒</t>
        </is>
      </c>
      <c r="D57" s="22" t="inlineStr">
        <is>
          <t>2167</t>
        </is>
      </c>
      <c r="E57" s="22" t="inlineStr">
        <is>
          <t>T2</t>
        </is>
      </c>
      <c r="F57" s="37" t="n">
        <v>48</v>
      </c>
      <c r="G57" s="37" t="inlineStr">
        <is>
          <t>22.0</t>
        </is>
      </c>
      <c r="H57" s="37" t="inlineStr">
        <is>
          <t>29.31</t>
        </is>
      </c>
      <c r="I57" s="37" t="inlineStr">
        <is>
          <t>33</t>
        </is>
      </c>
      <c r="J57" s="37" t="n">
        <v>5</v>
      </c>
      <c r="K57" s="37" t="n">
        <v>0</v>
      </c>
      <c r="L57" s="37" t="n">
        <v>0</v>
      </c>
      <c r="M57" s="37" t="n">
        <v>0</v>
      </c>
      <c r="N57" s="37">
        <f>F57+I57+J57+K57+L57+M57</f>
        <v/>
      </c>
      <c r="O57" s="37" t="inlineStr">
        <is>
          <t>C</t>
        </is>
      </c>
      <c r="P57" s="75" t="inlineStr">
        <is>
          <t>完成统一平台12月份需求功能代码开发；NDLP542F01和终端541-F02测试支撑，能够及时处理各个产品线联调和测试问题的分析处理，同时独立完成统一架构平台自身需求的开发和版本平滑升级的自测和交付，整体工作认真负责，能按时完成分配的任务，能及时沟通，代码质量有较大进步。</t>
        </is>
      </c>
      <c r="Q57" s="37" t="inlineStr">
        <is>
          <t>22.0</t>
        </is>
      </c>
      <c r="R57" s="37" t="inlineStr">
        <is>
          <t>176.00</t>
        </is>
      </c>
      <c r="S57" s="37" t="inlineStr">
        <is>
          <t>192.45</t>
        </is>
      </c>
      <c r="T57" s="37" t="inlineStr">
        <is>
          <t>187.5</t>
        </is>
      </c>
      <c r="U57" s="37" t="inlineStr">
        <is>
          <t>0</t>
        </is>
      </c>
      <c r="V57" s="37" t="n">
        <v>0</v>
      </c>
    </row>
    <row r="58" ht="84" customHeight="1" s="84">
      <c r="A58" s="14" t="inlineStr">
        <is>
          <t>数据安全治理产品线</t>
        </is>
      </c>
      <c r="B58" s="105" t="n"/>
      <c r="C58" s="21" t="inlineStr">
        <is>
          <t>杨帅</t>
        </is>
      </c>
      <c r="D58" s="22" t="inlineStr">
        <is>
          <t>1963</t>
        </is>
      </c>
      <c r="E58" s="22" t="inlineStr">
        <is>
          <t>T3</t>
        </is>
      </c>
      <c r="F58" s="37" t="n">
        <v>50</v>
      </c>
      <c r="G58" s="37" t="inlineStr">
        <is>
          <t>26.4</t>
        </is>
      </c>
      <c r="H58" s="37" t="inlineStr">
        <is>
          <t>34.0</t>
        </is>
      </c>
      <c r="I58" s="37" t="inlineStr">
        <is>
          <t>32</t>
        </is>
      </c>
      <c r="J58" s="37" t="n">
        <v>5</v>
      </c>
      <c r="K58" s="37" t="n">
        <v>0</v>
      </c>
      <c r="L58" s="37" t="n">
        <v>0</v>
      </c>
      <c r="M58" s="37" t="n">
        <v>2</v>
      </c>
      <c r="N58" s="37">
        <f>F58+I58+J58+K58+L58+M58</f>
        <v/>
      </c>
      <c r="O58" s="76" t="inlineStr">
        <is>
          <t>C+</t>
        </is>
      </c>
      <c r="P58" s="75" t="inlineStr">
        <is>
          <t>主要负责统一办公平台的开发，独立完成审批复杂动态表单联动的设计与研发，实现了用户、用户组组件，项目信息联动组件、考勤信息联动组件等重要组件的具体实现，以及解决了各类生产使用问题，项目上解决了各类项目的授权问题。其中在统一办公平台的动态表单流程联动设计研发时能够独立调研、实验完成整个功能的整体设计和研发，成长较快，同时能够快速定位并修复系统bug，效率高，认真负责，综合评价C+。</t>
        </is>
      </c>
      <c r="Q58" s="37" t="inlineStr">
        <is>
          <t>22.0</t>
        </is>
      </c>
      <c r="R58" s="37" t="inlineStr">
        <is>
          <t>176.00</t>
        </is>
      </c>
      <c r="S58" s="37" t="inlineStr">
        <is>
          <t>187.25</t>
        </is>
      </c>
      <c r="T58" s="37" t="inlineStr">
        <is>
          <t>176.0</t>
        </is>
      </c>
      <c r="U58" s="37" t="inlineStr">
        <is>
          <t>0</t>
        </is>
      </c>
      <c r="V58" s="37" t="n">
        <v>0</v>
      </c>
    </row>
    <row r="59" ht="51" customHeight="1" s="84">
      <c r="A59" s="14" t="inlineStr">
        <is>
          <t>数据安全治理产品线</t>
        </is>
      </c>
      <c r="B59" s="105" t="n"/>
      <c r="C59" s="21" t="inlineStr">
        <is>
          <t>李刚</t>
        </is>
      </c>
      <c r="D59" s="22" t="inlineStr">
        <is>
          <t>1567</t>
        </is>
      </c>
      <c r="E59" s="22" t="inlineStr">
        <is>
          <t>T5</t>
        </is>
      </c>
      <c r="F59" s="37" t="n">
        <v>50</v>
      </c>
      <c r="G59" s="37" t="inlineStr">
        <is>
          <t>35.2</t>
        </is>
      </c>
      <c r="H59" s="37" t="inlineStr">
        <is>
          <t>39.25</t>
        </is>
      </c>
      <c r="I59" s="37" t="inlineStr">
        <is>
          <t>31</t>
        </is>
      </c>
      <c r="J59" s="37" t="n">
        <v>5</v>
      </c>
      <c r="K59" s="37" t="n">
        <v>0</v>
      </c>
      <c r="L59" s="37" t="n">
        <v>0</v>
      </c>
      <c r="M59" s="37" t="n">
        <v>0</v>
      </c>
      <c r="N59" s="37">
        <f>F59+I59+J59+K59+L59+M59</f>
        <v/>
      </c>
      <c r="O59" s="37" t="inlineStr">
        <is>
          <t>C</t>
        </is>
      </c>
      <c r="P59" s="75" t="inlineStr">
        <is>
          <t>本月主要负责运维3.1监控框架设计开发、mysql备份表排除技术调研及设计开发，服务监控告警的中间件和服务状态检查上报、操作系统等日志分割调研实现、运维平台中多sqlite数据源调研开发及实现。项目上支持各个项目平滑升级问题排查。工作认真，整体质量好。</t>
        </is>
      </c>
      <c r="Q59" s="37" t="inlineStr">
        <is>
          <t>22.0</t>
        </is>
      </c>
      <c r="R59" s="37" t="inlineStr">
        <is>
          <t>176.00</t>
        </is>
      </c>
      <c r="S59" s="37" t="inlineStr">
        <is>
          <t>186.93</t>
        </is>
      </c>
      <c r="T59" s="37" t="inlineStr">
        <is>
          <t>157.0</t>
        </is>
      </c>
      <c r="U59" s="37" t="inlineStr">
        <is>
          <t>2</t>
        </is>
      </c>
      <c r="V59" s="37" t="n">
        <v>0</v>
      </c>
    </row>
    <row r="60" ht="68" customHeight="1" s="84">
      <c r="A60" s="14" t="inlineStr">
        <is>
          <t>数据安全治理产品线</t>
        </is>
      </c>
      <c r="B60" s="105" t="n"/>
      <c r="C60" s="21" t="inlineStr">
        <is>
          <t>李凡</t>
        </is>
      </c>
      <c r="D60" s="22" t="inlineStr">
        <is>
          <t>1775</t>
        </is>
      </c>
      <c r="E60" s="22" t="inlineStr">
        <is>
          <t>T7</t>
        </is>
      </c>
      <c r="F60" s="37" t="n">
        <v>50</v>
      </c>
      <c r="G60" s="37" t="inlineStr">
        <is>
          <t>48.4</t>
        </is>
      </c>
      <c r="H60" s="37" t="inlineStr">
        <is>
          <t>50.2</t>
        </is>
      </c>
      <c r="I60" s="37" t="inlineStr">
        <is>
          <t>30</t>
        </is>
      </c>
      <c r="J60" s="37" t="n">
        <v>5</v>
      </c>
      <c r="K60" s="37" t="n">
        <v>0</v>
      </c>
      <c r="L60" s="37" t="n">
        <v>0</v>
      </c>
      <c r="M60" s="37" t="n">
        <v>0</v>
      </c>
      <c r="N60" s="37">
        <f>F60+I60+J60+K60+L60+M60</f>
        <v/>
      </c>
      <c r="O60" s="37" t="inlineStr">
        <is>
          <t>C</t>
        </is>
      </c>
      <c r="P60" s="75" t="inlineStr">
        <is>
          <t>产品上负责运维的日常研发管理工作。完成ndlp542、终端541f02系统测试支持。产品主要开发：sqlite支持多次平滑升级、mysql漏洞升级、连接kafka ssl调研测试。统一平台541版本日常问题处理支持。项目上支华瑞、浦发卡中心、银河证券、lc、邮储等多个项目平滑升级问题排查以及修复。工作认真，整体质量好。</t>
        </is>
      </c>
      <c r="Q60" s="37" t="inlineStr">
        <is>
          <t>22.0</t>
        </is>
      </c>
      <c r="R60" s="37" t="inlineStr">
        <is>
          <t>176.00</t>
        </is>
      </c>
      <c r="S60" s="37" t="inlineStr">
        <is>
          <t>190.91</t>
        </is>
      </c>
      <c r="T60" s="37" t="inlineStr">
        <is>
          <t>183.0</t>
        </is>
      </c>
      <c r="U60" s="37" t="inlineStr">
        <is>
          <t>0</t>
        </is>
      </c>
      <c r="V60" s="37" t="n">
        <v>0</v>
      </c>
    </row>
    <row r="61" ht="68" customHeight="1" s="84">
      <c r="A61" s="14" t="inlineStr">
        <is>
          <t>数据安全治理产品线</t>
        </is>
      </c>
      <c r="B61" s="105" t="n"/>
      <c r="C61" s="22" t="inlineStr">
        <is>
          <t>靖哲</t>
        </is>
      </c>
      <c r="D61" s="22" t="inlineStr">
        <is>
          <t>1438</t>
        </is>
      </c>
      <c r="E61" s="22" t="inlineStr">
        <is>
          <t>T6</t>
        </is>
      </c>
      <c r="F61" s="37" t="n">
        <v>50</v>
      </c>
      <c r="G61" s="37" t="inlineStr">
        <is>
          <t>39.6</t>
        </is>
      </c>
      <c r="H61" s="37" t="inlineStr">
        <is>
          <t>44.25</t>
        </is>
      </c>
      <c r="I61" s="37" t="inlineStr">
        <is>
          <t>31</t>
        </is>
      </c>
      <c r="J61" s="37" t="n">
        <v>7</v>
      </c>
      <c r="K61" s="37" t="n">
        <v>0</v>
      </c>
      <c r="L61" s="37" t="n">
        <v>0</v>
      </c>
      <c r="M61" s="37" t="n">
        <v>0</v>
      </c>
      <c r="N61" s="37">
        <f>F61+I61+J61+K61+L61+M61</f>
        <v/>
      </c>
      <c r="O61" s="37" t="inlineStr">
        <is>
          <t>C</t>
        </is>
      </c>
      <c r="P61" s="75" t="inlineStr">
        <is>
          <t>完成了统一办公平台的重要节点上线交付。负责并跟踪中信银行现场问题跟和难点排查指导。负责上海银行V3、V5版本审批互通点的整体设计，同时负责浦发v3版本云打印现场卡住问题排查解决，以及甘肃银行、湖州银行、上海农商、太平、邮储、哈尔滨银行、安盟lc、等多个项目的问题跟踪处理。认真负责效率高。</t>
        </is>
      </c>
      <c r="Q61" s="37" t="inlineStr">
        <is>
          <t>22.0</t>
        </is>
      </c>
      <c r="R61" s="37" t="inlineStr">
        <is>
          <t>176.00</t>
        </is>
      </c>
      <c r="S61" s="37" t="inlineStr">
        <is>
          <t>171.90</t>
        </is>
      </c>
      <c r="T61" s="37" t="inlineStr">
        <is>
          <t>177.0</t>
        </is>
      </c>
      <c r="U61" s="37" t="inlineStr">
        <is>
          <t>0</t>
        </is>
      </c>
      <c r="V61" s="37" t="n">
        <v>1</v>
      </c>
    </row>
    <row r="62" ht="34" customHeight="1" s="84">
      <c r="A62" s="41" t="inlineStr">
        <is>
          <t>集中管控产品线</t>
        </is>
      </c>
      <c r="B62" s="24" t="inlineStr">
        <is>
          <t>付少波</t>
        </is>
      </c>
      <c r="C62" s="41" t="inlineStr">
        <is>
          <t>潘东</t>
        </is>
      </c>
      <c r="D62" s="41" t="inlineStr">
        <is>
          <t>1437</t>
        </is>
      </c>
      <c r="E62" s="41" t="inlineStr">
        <is>
          <t>T6</t>
        </is>
      </c>
      <c r="F62" s="40" t="n">
        <v>48</v>
      </c>
      <c r="G62" s="41" t="n">
        <v>39.6</v>
      </c>
      <c r="H62" s="41" t="n">
        <v>42</v>
      </c>
      <c r="I62" s="41" t="n">
        <v>30</v>
      </c>
      <c r="J62" s="109" t="n">
        <v>7</v>
      </c>
      <c r="K62" s="109" t="n">
        <v>0</v>
      </c>
      <c r="L62" s="109" t="n">
        <v>0</v>
      </c>
      <c r="M62" s="109" t="n">
        <v>0</v>
      </c>
      <c r="N62" s="109" t="n">
        <v>85</v>
      </c>
      <c r="O62" s="79" t="inlineStr">
        <is>
          <t>C</t>
        </is>
      </c>
      <c r="P62" s="80" t="inlineStr">
        <is>
          <t>完成管控542版本相关功能开发以及sonar问题支持修改500个以上，并支持终端以及ndlp产品测试过程中问题修复，按时完成分配任务，需要加强自身问题修复质量</t>
        </is>
      </c>
      <c r="Q62" s="41" t="n">
        <v>22</v>
      </c>
      <c r="R62" s="41" t="n">
        <v>176</v>
      </c>
      <c r="S62" s="41" t="n">
        <v>171.35</v>
      </c>
      <c r="T62" s="41" t="n">
        <v>168</v>
      </c>
      <c r="U62" s="41" t="n">
        <v>1</v>
      </c>
      <c r="V62" s="41" t="n">
        <v>0</v>
      </c>
    </row>
    <row r="63" ht="34" customHeight="1" s="84">
      <c r="A63" s="41" t="inlineStr">
        <is>
          <t>集中管控产品线</t>
        </is>
      </c>
      <c r="B63" s="107" t="n"/>
      <c r="C63" s="41" t="inlineStr">
        <is>
          <t>王贤团</t>
        </is>
      </c>
      <c r="D63" s="41" t="inlineStr">
        <is>
          <t>1927</t>
        </is>
      </c>
      <c r="E63" s="41" t="inlineStr">
        <is>
          <t>T6</t>
        </is>
      </c>
      <c r="F63" s="40" t="n">
        <v>50</v>
      </c>
      <c r="G63" s="41" t="n">
        <v>39.6</v>
      </c>
      <c r="H63" s="41" t="n">
        <v>41.38</v>
      </c>
      <c r="I63" s="41" t="n">
        <v>30</v>
      </c>
      <c r="J63" s="109" t="n">
        <v>7</v>
      </c>
      <c r="K63" s="109" t="n">
        <v>0</v>
      </c>
      <c r="L63" s="109" t="n">
        <v>0</v>
      </c>
      <c r="M63" s="109" t="n">
        <v>0</v>
      </c>
      <c r="N63" s="109" t="n">
        <v>87</v>
      </c>
      <c r="O63" s="79" t="inlineStr">
        <is>
          <t>C</t>
        </is>
      </c>
      <c r="P63" s="80" t="inlineStr">
        <is>
          <t>高效支持NW项目音视频溯源功能开发，并支持现场联调演示，产品方面完成fles适配相关bug修改以及sonar问题解决500个以上，工作效率高，完成质量好</t>
        </is>
      </c>
      <c r="Q63" s="41" t="n">
        <v>21.63</v>
      </c>
      <c r="R63" s="41" t="n">
        <v>176</v>
      </c>
      <c r="S63" s="41" t="n">
        <v>164.85</v>
      </c>
      <c r="T63" s="41" t="n">
        <v>157.5</v>
      </c>
      <c r="U63" s="41" t="n">
        <v>0</v>
      </c>
      <c r="V63" s="41" t="n">
        <v>0</v>
      </c>
    </row>
    <row r="64" ht="17" customHeight="1" s="84">
      <c r="A64" s="41" t="inlineStr">
        <is>
          <t>集中管控产品线</t>
        </is>
      </c>
      <c r="B64" s="107" t="n"/>
      <c r="C64" s="41" t="inlineStr">
        <is>
          <t>李延</t>
        </is>
      </c>
      <c r="D64" s="41" t="inlineStr">
        <is>
          <t>1727</t>
        </is>
      </c>
      <c r="E64" s="41" t="inlineStr">
        <is>
          <t>T8</t>
        </is>
      </c>
      <c r="F64" s="40" t="n">
        <v>50</v>
      </c>
      <c r="G64" s="41" t="n">
        <v>21.6</v>
      </c>
      <c r="H64" s="41" t="n">
        <v>12.88</v>
      </c>
      <c r="I64" s="41" t="n">
        <v>15</v>
      </c>
      <c r="J64" s="109" t="n">
        <v>5</v>
      </c>
      <c r="K64" s="109" t="n">
        <v>0</v>
      </c>
      <c r="L64" s="109" t="n">
        <v>0</v>
      </c>
      <c r="M64" s="109" t="n">
        <v>0</v>
      </c>
      <c r="N64" s="109" t="n">
        <v>70</v>
      </c>
      <c r="O64" s="79" t="inlineStr">
        <is>
          <t>C</t>
        </is>
      </c>
      <c r="P64" s="80" t="inlineStr">
        <is>
          <t>按时完成交接文档以及交接任务，输出文档质量较好，由于休年假较多任务分未完成</t>
        </is>
      </c>
      <c r="Q64" s="41" t="n">
        <v>21.88</v>
      </c>
      <c r="R64" s="41" t="n">
        <v>176</v>
      </c>
      <c r="S64" s="41" t="n">
        <v>189.8</v>
      </c>
      <c r="T64" s="41" t="n">
        <v>171</v>
      </c>
      <c r="U64" s="41" t="n">
        <v>0</v>
      </c>
      <c r="V64" s="41" t="n">
        <v>0</v>
      </c>
    </row>
    <row r="65" ht="34" customHeight="1" s="84">
      <c r="A65" s="41" t="inlineStr">
        <is>
          <t>集中管控产品线</t>
        </is>
      </c>
      <c r="B65" s="107" t="n"/>
      <c r="C65" s="41" t="inlineStr">
        <is>
          <t>郝文涛</t>
        </is>
      </c>
      <c r="D65" s="41" t="inlineStr">
        <is>
          <t>1806</t>
        </is>
      </c>
      <c r="E65" s="41" t="inlineStr">
        <is>
          <t>T6</t>
        </is>
      </c>
      <c r="F65" s="40" t="n">
        <v>50</v>
      </c>
      <c r="G65" s="41" t="n">
        <v>39.6</v>
      </c>
      <c r="H65" s="41" t="n">
        <v>40.75</v>
      </c>
      <c r="I65" s="41" t="n">
        <v>30</v>
      </c>
      <c r="J65" s="109" t="n">
        <v>7</v>
      </c>
      <c r="K65" s="109" t="n">
        <v>0</v>
      </c>
      <c r="L65" s="109" t="n">
        <v>0</v>
      </c>
      <c r="M65" s="109" t="n">
        <v>1</v>
      </c>
      <c r="N65" s="109" t="n">
        <v>87</v>
      </c>
      <c r="O65" s="79" t="inlineStr">
        <is>
          <t>C</t>
        </is>
      </c>
      <c r="P65" s="80" t="inlineStr">
        <is>
          <t>支持数据库审计产品350版本flex适配相关工作，按时完成分配的任务并支持产品整体自测以及联调问题处理，按时完成研发任务</t>
        </is>
      </c>
      <c r="Q65" s="41" t="n">
        <v>7</v>
      </c>
      <c r="R65" s="41" t="n">
        <v>72</v>
      </c>
      <c r="S65" s="41" t="n">
        <v>50</v>
      </c>
      <c r="T65" s="41" t="n">
        <v>53</v>
      </c>
      <c r="U65" s="41" t="n">
        <v>13</v>
      </c>
      <c r="V65" s="41" t="n">
        <v>0</v>
      </c>
    </row>
    <row r="66" ht="34" customHeight="1" s="84">
      <c r="A66" s="41" t="inlineStr">
        <is>
          <t>集中管控产品线</t>
        </is>
      </c>
      <c r="B66" s="107" t="n"/>
      <c r="C66" s="41" t="inlineStr">
        <is>
          <t>王泽文</t>
        </is>
      </c>
      <c r="D66" s="41" t="inlineStr">
        <is>
          <t>1974</t>
        </is>
      </c>
      <c r="E66" s="41" t="inlineStr">
        <is>
          <t>T6</t>
        </is>
      </c>
      <c r="F66" s="40" t="n">
        <v>50</v>
      </c>
      <c r="G66" s="41" t="n">
        <v>39.6</v>
      </c>
      <c r="H66" s="41" t="n">
        <v>45.46</v>
      </c>
      <c r="I66" s="41" t="n">
        <v>31</v>
      </c>
      <c r="J66" s="109" t="n">
        <v>7</v>
      </c>
      <c r="K66" s="109" t="n">
        <v>0</v>
      </c>
      <c r="L66" s="109" t="n">
        <v>0</v>
      </c>
      <c r="M66" s="109" t="n">
        <v>0</v>
      </c>
      <c r="N66" s="109" t="n">
        <v>88</v>
      </c>
      <c r="O66" s="68" t="inlineStr">
        <is>
          <t>C+</t>
        </is>
      </c>
      <c r="P66" s="80" t="inlineStr">
        <is>
          <t>完成邮储、浦发、交行、浙商、安盟、徽商等项目现场问题处理支持，并支持邮储、徽商等项目多个需求开发以及项目上线，整体提测质量较好，未出现低级bug，表现较好</t>
        </is>
      </c>
      <c r="Q66" s="41" t="n">
        <v>22</v>
      </c>
      <c r="R66" s="41" t="n">
        <v>176</v>
      </c>
      <c r="S66" s="41" t="n">
        <v>186.03</v>
      </c>
      <c r="T66" s="41" t="n">
        <v>181.5</v>
      </c>
      <c r="U66" s="41" t="n">
        <v>0</v>
      </c>
      <c r="V66" s="41" t="n">
        <v>0</v>
      </c>
    </row>
    <row r="67" ht="34" customHeight="1" s="84">
      <c r="A67" s="41" t="inlineStr">
        <is>
          <t>集中管控产品线</t>
        </is>
      </c>
      <c r="B67" s="107" t="n"/>
      <c r="C67" s="41" t="inlineStr">
        <is>
          <t>侯文广</t>
        </is>
      </c>
      <c r="D67" s="41" t="inlineStr">
        <is>
          <t>1777</t>
        </is>
      </c>
      <c r="E67" s="41" t="inlineStr">
        <is>
          <t>T6</t>
        </is>
      </c>
      <c r="F67" s="40" t="n">
        <v>50</v>
      </c>
      <c r="G67" s="41" t="n">
        <v>39.6</v>
      </c>
      <c r="H67" s="41" t="n">
        <v>43</v>
      </c>
      <c r="I67" s="41" t="n">
        <v>30</v>
      </c>
      <c r="J67" s="109" t="n">
        <v>7</v>
      </c>
      <c r="K67" s="109" t="n">
        <v>0</v>
      </c>
      <c r="L67" s="109" t="n">
        <v>0</v>
      </c>
      <c r="M67" s="109" t="n">
        <v>0</v>
      </c>
      <c r="N67" s="109" t="n">
        <v>87</v>
      </c>
      <c r="O67" s="79" t="inlineStr">
        <is>
          <t>C</t>
        </is>
      </c>
      <c r="P67" s="80" t="inlineStr">
        <is>
          <t>支持徽商、安盟、广西、太原等项目二开需求和现场问题定位，尤其安盟项目支持切换达梦数据库整体支持较好，产品方面支持修改sonar问题修改300个以上，按时完成任务</t>
        </is>
      </c>
      <c r="Q67" s="41" t="n">
        <v>22</v>
      </c>
      <c r="R67" s="41" t="n">
        <v>176</v>
      </c>
      <c r="S67" s="41" t="n">
        <v>176.75</v>
      </c>
      <c r="T67" s="41" t="n">
        <v>172</v>
      </c>
      <c r="U67" s="41" t="n">
        <v>0</v>
      </c>
      <c r="V67" s="41" t="n">
        <v>0</v>
      </c>
    </row>
    <row r="68" ht="51" customHeight="1" s="84">
      <c r="A68" s="41" t="inlineStr">
        <is>
          <t>集中管控产品线</t>
        </is>
      </c>
      <c r="B68" s="107" t="n"/>
      <c r="C68" s="41" t="inlineStr">
        <is>
          <t>白海洋</t>
        </is>
      </c>
      <c r="D68" s="41" t="inlineStr">
        <is>
          <t>1065</t>
        </is>
      </c>
      <c r="E68" s="41" t="inlineStr">
        <is>
          <t>T8</t>
        </is>
      </c>
      <c r="F68" s="40" t="n">
        <v>46</v>
      </c>
      <c r="G68" s="41" t="n">
        <v>52.8</v>
      </c>
      <c r="H68" s="41" t="n">
        <v>55.15</v>
      </c>
      <c r="I68" s="41" t="n">
        <v>30</v>
      </c>
      <c r="J68" s="109" t="n">
        <v>9</v>
      </c>
      <c r="K68" s="109" t="n">
        <v>0</v>
      </c>
      <c r="L68" s="109" t="n">
        <v>0</v>
      </c>
      <c r="M68" s="109" t="n">
        <v>2</v>
      </c>
      <c r="N68" s="109" t="n">
        <v>87</v>
      </c>
      <c r="O68" s="68" t="inlineStr">
        <is>
          <t>C+</t>
        </is>
      </c>
      <c r="P68" s="80" t="inlineStr">
        <is>
          <t>产品方面完成了终端、管控等7个产品前端的研发支持工作，并且在安盟项目前端集成紧急情况下项目现场多次延长工时处理问题，高效的解决了现场的集成问题，产品方面由于出差现场导致代码漏合，后续需要注意，但高效攻克安盟项目现场问题整体表现较好</t>
        </is>
      </c>
      <c r="Q68" s="41" t="n">
        <v>22</v>
      </c>
      <c r="R68" s="41" t="n">
        <v>176</v>
      </c>
      <c r="S68" s="41" t="n">
        <v>153.07</v>
      </c>
      <c r="T68" s="41" t="n">
        <v>184.5</v>
      </c>
      <c r="U68" s="41" t="n">
        <v>0</v>
      </c>
      <c r="V68" s="41" t="n">
        <v>0</v>
      </c>
    </row>
    <row r="69" ht="34" customHeight="1" s="84">
      <c r="A69" s="41" t="inlineStr">
        <is>
          <t>集中管控产品线</t>
        </is>
      </c>
      <c r="B69" s="107" t="n"/>
      <c r="C69" s="41" t="inlineStr">
        <is>
          <t>刘蓬</t>
        </is>
      </c>
      <c r="D69" s="41" t="inlineStr">
        <is>
          <t>1281</t>
        </is>
      </c>
      <c r="E69" s="41" t="inlineStr">
        <is>
          <t>T7</t>
        </is>
      </c>
      <c r="F69" s="40" t="n">
        <v>48</v>
      </c>
      <c r="G69" s="41" t="n">
        <v>48.4</v>
      </c>
      <c r="H69" s="41" t="n">
        <v>50</v>
      </c>
      <c r="I69" s="41" t="n">
        <v>30</v>
      </c>
      <c r="J69" s="109" t="n">
        <v>7</v>
      </c>
      <c r="K69" s="109" t="n">
        <v>0</v>
      </c>
      <c r="L69" s="109" t="n">
        <v>0</v>
      </c>
      <c r="M69" s="109" t="n">
        <v>0</v>
      </c>
      <c r="N69" s="109" t="n">
        <v>85</v>
      </c>
      <c r="O69" s="79" t="inlineStr">
        <is>
          <t>C</t>
        </is>
      </c>
      <c r="P69" s="69" t="inlineStr">
        <is>
          <t>支持完成管控、脱敏产品F版本需求开发以及相关项目现场前端问题处理，并支持内控系统相关功能开发以及问题修改，整体按时完成工作任务，需要加强自身问题自测质量</t>
        </is>
      </c>
      <c r="Q69" s="41" t="n">
        <v>22</v>
      </c>
      <c r="R69" s="41" t="n">
        <v>176</v>
      </c>
      <c r="S69" s="41" t="n">
        <v>182.8</v>
      </c>
      <c r="T69" s="41" t="n">
        <v>178</v>
      </c>
      <c r="U69" s="41" t="n">
        <v>1</v>
      </c>
      <c r="V69" s="41" t="n">
        <v>0</v>
      </c>
    </row>
    <row r="70" ht="34" customHeight="1" s="84">
      <c r="A70" s="41" t="inlineStr">
        <is>
          <t>集中管控产品线</t>
        </is>
      </c>
      <c r="B70" s="107" t="n"/>
      <c r="C70" s="41" t="inlineStr">
        <is>
          <t>任建强</t>
        </is>
      </c>
      <c r="D70" s="41" t="inlineStr">
        <is>
          <t>2217</t>
        </is>
      </c>
      <c r="E70" s="41" t="inlineStr">
        <is>
          <t>T2</t>
        </is>
      </c>
      <c r="F70" s="40" t="n">
        <v>50</v>
      </c>
      <c r="G70" s="41" t="n">
        <v>22</v>
      </c>
      <c r="H70" s="41" t="n">
        <v>23.03</v>
      </c>
      <c r="I70" s="41" t="n">
        <v>30</v>
      </c>
      <c r="J70" s="109" t="n">
        <v>7</v>
      </c>
      <c r="K70" s="109" t="n">
        <v>0</v>
      </c>
      <c r="L70" s="109" t="n">
        <v>0</v>
      </c>
      <c r="M70" s="109" t="n">
        <v>0</v>
      </c>
      <c r="N70" s="109" t="n">
        <v>87</v>
      </c>
      <c r="O70" s="79" t="inlineStr">
        <is>
          <t>C</t>
        </is>
      </c>
      <c r="P70" s="69" t="inlineStr">
        <is>
          <t>支持终端541F03/541F03前端相关功能开发以及联调自测，并支持完成中信项目前端问题处理，按时完成开发任务</t>
        </is>
      </c>
      <c r="Q70" s="41" t="n">
        <v>22</v>
      </c>
      <c r="R70" s="41" t="n">
        <v>176</v>
      </c>
      <c r="S70" s="41" t="n">
        <v>187.66</v>
      </c>
      <c r="T70" s="41" t="n">
        <v>184.5</v>
      </c>
      <c r="U70" s="41" t="n">
        <v>0</v>
      </c>
      <c r="V70" s="41" t="n">
        <v>0</v>
      </c>
    </row>
    <row r="71" ht="34" customHeight="1" s="84">
      <c r="A71" s="41" t="inlineStr">
        <is>
          <t>集中管控产品线</t>
        </is>
      </c>
      <c r="B71" s="108" t="n"/>
      <c r="C71" s="41" t="inlineStr">
        <is>
          <t>樊英</t>
        </is>
      </c>
      <c r="D71" s="41" t="inlineStr">
        <is>
          <t>1809</t>
        </is>
      </c>
      <c r="E71" s="41" t="inlineStr">
        <is>
          <t>T4</t>
        </is>
      </c>
      <c r="F71" s="40" t="n">
        <v>50</v>
      </c>
      <c r="G71" s="41" t="n">
        <v>30.8</v>
      </c>
      <c r="H71" s="41" t="n">
        <v>33.53</v>
      </c>
      <c r="I71" s="41" t="n">
        <v>30</v>
      </c>
      <c r="J71" s="109" t="n">
        <v>7</v>
      </c>
      <c r="K71" s="109" t="n">
        <v>0</v>
      </c>
      <c r="L71" s="109" t="n">
        <v>0</v>
      </c>
      <c r="M71" s="109" t="n">
        <v>0</v>
      </c>
      <c r="N71" s="109" t="n">
        <v>87</v>
      </c>
      <c r="O71" s="79" t="inlineStr">
        <is>
          <t>C</t>
        </is>
      </c>
      <c r="P71" s="69" t="inlineStr">
        <is>
          <t>完成治理和统一平台版本需求开发以及功能联调自测，并支持国防科技大学项目测试过程中发现问题处理，按时完成相关开发以及问题处理任务</t>
        </is>
      </c>
      <c r="Q71" s="41" t="n">
        <v>22</v>
      </c>
      <c r="R71" s="41" t="n">
        <v>176</v>
      </c>
      <c r="S71" s="41" t="n">
        <v>174.91</v>
      </c>
      <c r="T71" s="41" t="n">
        <v>182.17</v>
      </c>
      <c r="U71" s="41" t="n">
        <v>0</v>
      </c>
      <c r="V71" s="41" t="n">
        <v>0</v>
      </c>
    </row>
  </sheetData>
  <autoFilter ref="O1:O71"/>
  <mergeCells count="18">
    <mergeCell ref="G1:I1"/>
    <mergeCell ref="B62:B71"/>
    <mergeCell ref="B48:B61"/>
    <mergeCell ref="O1:O2"/>
    <mergeCell ref="B3:B21"/>
    <mergeCell ref="B25:B30"/>
    <mergeCell ref="L1:M1"/>
    <mergeCell ref="J1:K1"/>
    <mergeCell ref="C1:C2"/>
    <mergeCell ref="B1:B2"/>
    <mergeCell ref="D1:D2"/>
    <mergeCell ref="E1:E2"/>
    <mergeCell ref="F1:F2"/>
    <mergeCell ref="B31:B47"/>
    <mergeCell ref="P1:P2"/>
    <mergeCell ref="N1:N2"/>
    <mergeCell ref="B22:B24"/>
    <mergeCell ref="A1:A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2024-12-10T15:16:00Z</dcterms:created>
  <dcterms:modified xsi:type="dcterms:W3CDTF">2025-05-20T05:02:58Z</dcterms:modified>
  <cp:lastModifiedBy>安鹏</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4F161072036F70CC816261674B6194A4_43</vt:lpwstr>
  </property>
  <property name="KSOProductBuildVer" fmtid="{D5CDD505-2E9C-101B-9397-08002B2CF9AE}" pid="3">
    <vt:lpwstr>2052-6.0.2.8225</vt:lpwstr>
  </property>
</Properties>
</file>