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1" autoFilterDateGrouping="1"/>
  </bookViews>
  <sheets>
    <sheet name="员工绩效模板" sheetId="1" state="visible" r:id="rId1"/>
    <sheet name="质量分" sheetId="2" state="visible" r:id="rId2"/>
  </sheets>
  <externalReferences>
    <externalReference r:id="rId3"/>
  </externalReferences>
  <definedNames/>
  <calcPr calcId="191029" fullCalcOnLoad="1"/>
</workbook>
</file>

<file path=xl/styles.xml><?xml version="1.0" encoding="utf-8"?>
<styleSheet xmlns="http://schemas.openxmlformats.org/spreadsheetml/2006/main">
  <numFmts count="3">
    <numFmt numFmtId="164" formatCode="0.00_);[Red]\(0.00\)"/>
    <numFmt numFmtId="165" formatCode="[$-F800]dddd\,\ mmmm\ dd\,\ yyyy"/>
    <numFmt numFmtId="166" formatCode="0.00_ "/>
  </numFmts>
  <fonts count="19">
    <font>
      <name val="宋体"/>
      <charset val="134"/>
      <color theme="1"/>
      <sz val="11"/>
      <scheme val="minor"/>
    </font>
    <font>
      <name val="SimSun"/>
      <charset val="134"/>
      <b val="1"/>
      <color rgb="FF000000"/>
      <sz val="11"/>
    </font>
    <font>
      <name val="SimSun"/>
      <charset val="134"/>
      <color rgb="FF000000"/>
      <sz val="11"/>
    </font>
    <font>
      <name val="SimSun"/>
      <charset val="134"/>
      <color rgb="FF000000"/>
      <sz val="10"/>
    </font>
    <font>
      <name val="Calibri"/>
      <family val="2"/>
      <color rgb="FF000000"/>
      <sz val="11"/>
    </font>
    <font>
      <name val="Calibri"/>
      <family val="2"/>
      <sz val="11"/>
    </font>
    <font>
      <name val="宋体"/>
      <charset val="134"/>
      <family val="3"/>
      <b val="1"/>
      <sz val="10"/>
    </font>
    <font>
      <name val="宋体"/>
      <charset val="134"/>
      <family val="3"/>
      <sz val="10"/>
    </font>
    <font>
      <name val="宋体"/>
      <charset val="134"/>
      <family val="3"/>
      <color indexed="8"/>
      <sz val="10"/>
    </font>
    <font>
      <name val="宋体"/>
      <charset val="134"/>
      <family val="3"/>
      <color rgb="FF000000"/>
      <sz val="10"/>
    </font>
    <font>
      <name val="宋体"/>
      <charset val="134"/>
      <family val="3"/>
      <b val="1"/>
      <color rgb="FF000000"/>
      <sz val="10"/>
    </font>
    <font>
      <name val="宋体"/>
      <charset val="134"/>
      <family val="3"/>
      <color theme="1"/>
      <sz val="10"/>
    </font>
    <font>
      <name val="宋体"/>
      <charset val="134"/>
      <family val="3"/>
      <sz val="11"/>
      <scheme val="minor"/>
    </font>
    <font>
      <name val="微软雅黑"/>
      <charset val="134"/>
      <family val="2"/>
      <color theme="1"/>
      <sz val="10"/>
    </font>
    <font>
      <name val="Microsoft YaHei"/>
      <charset val="134"/>
      <color rgb="FF000000"/>
      <sz val="10"/>
    </font>
    <font>
      <name val="微软雅黑"/>
      <charset val="134"/>
      <family val="2"/>
      <sz val="10"/>
    </font>
    <font>
      <name val="Microsoft YaHei"/>
      <charset val="134"/>
      <sz val="10"/>
    </font>
    <font>
      <name val="宋体"/>
      <charset val="134"/>
      <family val="3"/>
      <color theme="1"/>
      <sz val="11"/>
      <scheme val="minor"/>
    </font>
    <font>
      <name val="宋体"/>
      <charset val="134"/>
      <family val="3"/>
      <sz val="9"/>
      <scheme val="minor"/>
    </font>
  </fonts>
  <fills count="7">
    <fill>
      <patternFill/>
    </fill>
    <fill>
      <patternFill patternType="gray125"/>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rgb="FFFFFFFF"/>
        <bgColor indexed="64"/>
      </patternFill>
    </fill>
  </fills>
  <borders count="25">
    <border>
      <left/>
      <right/>
      <top/>
      <bottom/>
      <diagonal/>
    </border>
    <border>
      <left style="thin">
        <color rgb="FF000000"/>
      </left>
      <right style="thin">
        <color rgb="FF000000"/>
      </right>
      <top style="thin">
        <color rgb="FF000000"/>
      </top>
      <bottom style="thin">
        <color rgb="FF000000"/>
      </bottom>
      <diagonal/>
    </border>
    <border>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thin">
        <color rgb="FF000000"/>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rgb="FF000000"/>
      </bottom>
      <diagonal/>
    </border>
    <border>
      <left/>
      <right/>
      <top style="thin">
        <color rgb="FF000000"/>
      </top>
      <bottom/>
      <diagonal/>
    </border>
    <border>
      <left/>
      <right style="thin">
        <color rgb="FF000000"/>
      </right>
      <top style="thin">
        <color rgb="FF000000"/>
      </top>
      <bottom/>
      <diagonal/>
    </border>
  </borders>
  <cellStyleXfs count="2">
    <xf numFmtId="0" fontId="0" fillId="0" borderId="0"/>
    <xf numFmtId="165" fontId="17" fillId="0" borderId="0" applyAlignment="1">
      <alignment vertical="center"/>
    </xf>
  </cellStyleXfs>
  <cellXfs count="104">
    <xf numFmtId="0" fontId="0" fillId="0" borderId="0" pivotButton="0" quotePrefix="0" xfId="0"/>
    <xf numFmtId="0" fontId="2" fillId="0" borderId="1" applyAlignment="1" pivotButton="0" quotePrefix="0" xfId="0">
      <alignment horizontal="center" vertical="center" wrapText="1"/>
    </xf>
    <xf numFmtId="0" fontId="2" fillId="3" borderId="1" applyAlignment="1" pivotButton="0" quotePrefix="0" xfId="0">
      <alignment horizontal="center" vertical="center" wrapText="1"/>
    </xf>
    <xf numFmtId="0" fontId="2" fillId="0" borderId="1" applyAlignment="1" pivotButton="0" quotePrefix="0" xfId="0">
      <alignment horizontal="center" vertical="center"/>
    </xf>
    <xf numFmtId="0" fontId="3" fillId="0" borderId="2" applyAlignment="1" pivotButton="0" quotePrefix="0" xfId="0">
      <alignment vertical="center" wrapText="1"/>
    </xf>
    <xf numFmtId="0" fontId="3" fillId="0" borderId="3" applyAlignment="1" pivotButton="0" quotePrefix="0" xfId="0">
      <alignment vertical="center" wrapText="1"/>
    </xf>
    <xf numFmtId="0" fontId="4" fillId="0" borderId="1" applyAlignment="1" pivotButton="0" quotePrefix="0" xfId="0">
      <alignment horizontal="left" vertical="center" wrapText="1"/>
    </xf>
    <xf numFmtId="0" fontId="4" fillId="3" borderId="1" applyAlignment="1" pivotButton="0" quotePrefix="0" xfId="0">
      <alignment horizontal="left" vertical="center" wrapText="1"/>
    </xf>
    <xf numFmtId="0" fontId="4" fillId="0" borderId="1" applyAlignment="1" pivotButton="0" quotePrefix="0" xfId="0">
      <alignment wrapText="1"/>
    </xf>
    <xf numFmtId="0" fontId="2" fillId="0" borderId="1" applyAlignment="1" pivotButton="0" quotePrefix="0" xfId="0">
      <alignment wrapText="1"/>
    </xf>
    <xf numFmtId="0" fontId="4" fillId="3" borderId="1" applyAlignment="1" pivotButton="0" quotePrefix="0" xfId="0">
      <alignment wrapText="1"/>
    </xf>
    <xf numFmtId="0" fontId="2" fillId="6" borderId="1" applyAlignment="1" pivotButton="0" quotePrefix="0" xfId="0">
      <alignment horizontal="center" vertical="center" wrapText="1"/>
    </xf>
    <xf numFmtId="0" fontId="2" fillId="6" borderId="1" applyAlignment="1" pivotButton="0" quotePrefix="0" xfId="0">
      <alignment horizontal="left" vertical="center" wrapText="1"/>
    </xf>
    <xf numFmtId="0" fontId="2" fillId="3" borderId="1" applyAlignment="1" pivotButton="0" quotePrefix="0" xfId="0">
      <alignment wrapText="1"/>
    </xf>
    <xf numFmtId="0" fontId="4" fillId="6" borderId="1" applyAlignment="1" pivotButton="0" quotePrefix="0" xfId="0">
      <alignment wrapText="1"/>
    </xf>
    <xf numFmtId="0" fontId="5" fillId="6" borderId="0" applyAlignment="1" pivotButton="0" quotePrefix="0" xfId="0">
      <alignment wrapText="1"/>
    </xf>
    <xf numFmtId="0" fontId="5" fillId="0" borderId="0" applyAlignment="1" pivotButton="0" quotePrefix="0" xfId="0">
      <alignment wrapText="1"/>
    </xf>
    <xf numFmtId="0" fontId="5" fillId="0" borderId="0" applyAlignment="1" pivotButton="0" quotePrefix="0" xfId="0">
      <alignment horizontal="center" wrapText="1"/>
    </xf>
    <xf numFmtId="0" fontId="5" fillId="0" borderId="0" applyAlignment="1" pivotButton="0" quotePrefix="0" xfId="0">
      <alignment horizontal="left" wrapText="1"/>
    </xf>
    <xf numFmtId="0" fontId="6" fillId="2" borderId="4" applyAlignment="1" pivotButton="0" quotePrefix="0" xfId="0">
      <alignment horizontal="center" vertical="center" wrapText="1"/>
    </xf>
    <xf numFmtId="0" fontId="7" fillId="0" borderId="1" applyAlignment="1" pivotButton="0" quotePrefix="0" xfId="0">
      <alignment horizontal="center" vertical="center" wrapText="1"/>
    </xf>
    <xf numFmtId="0" fontId="8" fillId="0" borderId="5" applyAlignment="1" pivotButton="0" quotePrefix="0" xfId="0">
      <alignment horizontal="center" vertical="center"/>
    </xf>
    <xf numFmtId="0" fontId="9" fillId="0" borderId="1" applyAlignment="1" pivotButton="0" quotePrefix="0" xfId="0">
      <alignment horizontal="center" vertical="center" wrapText="1"/>
    </xf>
    <xf numFmtId="0" fontId="6" fillId="3" borderId="6" applyAlignment="1" pivotButton="0" quotePrefix="0" xfId="0">
      <alignment horizontal="center" vertical="center" wrapText="1"/>
    </xf>
    <xf numFmtId="0" fontId="6" fillId="3" borderId="10" applyAlignment="1" pivotButton="0" quotePrefix="0" xfId="0">
      <alignment horizontal="center" vertical="center" wrapText="1"/>
    </xf>
    <xf numFmtId="0" fontId="9" fillId="0" borderId="5" applyAlignment="1" pivotButton="0" quotePrefix="0" xfId="0">
      <alignment horizontal="center" vertical="center" wrapText="1"/>
    </xf>
    <xf numFmtId="0" fontId="11" fillId="0" borderId="5" applyAlignment="1" pivotButton="0" quotePrefix="0" xfId="0">
      <alignment horizontal="center" vertical="center"/>
    </xf>
    <xf numFmtId="0" fontId="7" fillId="6" borderId="1" applyAlignment="1" pivotButton="0" quotePrefix="0" xfId="0">
      <alignment horizontal="center" vertical="center" wrapText="1"/>
    </xf>
    <xf numFmtId="0" fontId="6" fillId="3" borderId="4" applyAlignment="1" pivotButton="0" quotePrefix="0" xfId="0">
      <alignment horizontal="center" vertical="center" wrapText="1"/>
    </xf>
    <xf numFmtId="0" fontId="6" fillId="2" borderId="0" applyAlignment="1" pivotButton="0" quotePrefix="0" xfId="0">
      <alignment horizontal="center" vertical="center" wrapText="1"/>
    </xf>
    <xf numFmtId="0" fontId="6" fillId="2" borderId="6" applyAlignment="1" pivotButton="0" quotePrefix="0" xfId="0">
      <alignment horizontal="center" vertical="center" wrapText="1"/>
    </xf>
    <xf numFmtId="164" fontId="11" fillId="0" borderId="5" applyAlignment="1" pivotButton="0" quotePrefix="0" xfId="0">
      <alignment horizontal="center" vertical="center"/>
    </xf>
    <xf numFmtId="0" fontId="11" fillId="5" borderId="5" applyAlignment="1" pivotButton="0" quotePrefix="0" xfId="0">
      <alignment horizontal="center" vertical="center"/>
    </xf>
    <xf numFmtId="0" fontId="11" fillId="0" borderId="5" applyAlignment="1" pivotButton="0" quotePrefix="0" xfId="0">
      <alignment horizontal="left" vertical="center" wrapText="1"/>
    </xf>
    <xf numFmtId="0" fontId="7" fillId="5" borderId="1" applyAlignment="1" pivotButton="0" quotePrefix="0" xfId="0">
      <alignment horizontal="center" vertical="center" wrapText="1"/>
    </xf>
    <xf numFmtId="0" fontId="7" fillId="0" borderId="1" applyAlignment="1" pivotButton="0" quotePrefix="0" xfId="0">
      <alignment horizontal="left" vertical="center" wrapText="1"/>
    </xf>
    <xf numFmtId="0" fontId="9" fillId="0" borderId="1" applyAlignment="1" pivotButton="0" quotePrefix="0" xfId="0">
      <alignment horizontal="left" vertical="center" wrapText="1"/>
    </xf>
    <xf numFmtId="0" fontId="7" fillId="0" borderId="1" applyAlignment="1" pivotButton="0" quotePrefix="0" xfId="0">
      <alignment horizontal="center" wrapText="1"/>
    </xf>
    <xf numFmtId="0" fontId="7" fillId="6" borderId="1" applyAlignment="1" pivotButton="0" quotePrefix="0" xfId="0">
      <alignment horizontal="center" wrapText="1"/>
    </xf>
    <xf numFmtId="0" fontId="7" fillId="0" borderId="8" applyAlignment="1" pivotButton="0" quotePrefix="0" xfId="0">
      <alignment horizontal="center" vertical="center" wrapText="1"/>
    </xf>
    <xf numFmtId="0" fontId="7" fillId="0" borderId="5" applyAlignment="1" pivotButton="0" quotePrefix="0" xfId="0">
      <alignment horizontal="left" vertical="center" wrapText="1"/>
    </xf>
    <xf numFmtId="0" fontId="7" fillId="0" borderId="5" applyAlignment="1" pivotButton="0" quotePrefix="0" xfId="0">
      <alignment horizontal="center" vertical="center" wrapText="1"/>
    </xf>
    <xf numFmtId="0" fontId="8" fillId="0" borderId="17" applyAlignment="1" pivotButton="0" quotePrefix="0" xfId="0">
      <alignment horizontal="center" vertical="center"/>
    </xf>
    <xf numFmtId="0" fontId="7" fillId="0" borderId="0" applyAlignment="1" pivotButton="0" quotePrefix="0" xfId="0">
      <alignment horizontal="center" vertical="center" wrapText="1"/>
    </xf>
    <xf numFmtId="0" fontId="11" fillId="0" borderId="17" applyAlignment="1" pivotButton="0" quotePrefix="0" xfId="0">
      <alignment horizontal="center" vertical="center"/>
    </xf>
    <xf numFmtId="0" fontId="12" fillId="0" borderId="0" applyAlignment="1" pivotButton="0" quotePrefix="0" xfId="0">
      <alignment horizontal="center" vertical="center" wrapText="1"/>
    </xf>
    <xf numFmtId="0" fontId="11" fillId="0" borderId="18" applyAlignment="1" pivotButton="0" quotePrefix="0" xfId="0">
      <alignment horizontal="left" vertical="center" wrapText="1"/>
    </xf>
    <xf numFmtId="165" fontId="13" fillId="0" borderId="5" applyAlignment="1" pivotButton="0" quotePrefix="0" xfId="1">
      <alignment horizontal="center" vertical="center"/>
    </xf>
    <xf numFmtId="166" fontId="13" fillId="0" borderId="5" applyAlignment="1" pivotButton="0" quotePrefix="0" xfId="1">
      <alignment horizontal="center" vertical="center" wrapText="1"/>
    </xf>
    <xf numFmtId="165" fontId="13" fillId="0" borderId="5" applyAlignment="1" pivotButton="0" quotePrefix="0" xfId="1">
      <alignment vertical="center" wrapText="1"/>
    </xf>
    <xf numFmtId="165" fontId="13" fillId="0" borderId="5" applyAlignment="1" pivotButton="0" quotePrefix="0" xfId="1">
      <alignment vertical="center"/>
    </xf>
    <xf numFmtId="165" fontId="13" fillId="0" borderId="5" applyAlignment="1" pivotButton="0" quotePrefix="0" xfId="0">
      <alignment vertical="center"/>
    </xf>
    <xf numFmtId="165" fontId="0" fillId="0" borderId="5" applyAlignment="1" pivotButton="0" quotePrefix="0" xfId="0">
      <alignment vertical="center"/>
    </xf>
    <xf numFmtId="0" fontId="14" fillId="0" borderId="5" applyAlignment="1" pivotButton="0" quotePrefix="0" xfId="0">
      <alignment horizontal="left" vertical="center"/>
    </xf>
    <xf numFmtId="165" fontId="15" fillId="0" borderId="5" applyAlignment="1" pivotButton="0" quotePrefix="0" xfId="1">
      <alignment horizontal="left" vertical="center" wrapText="1"/>
    </xf>
    <xf numFmtId="165" fontId="13" fillId="0" borderId="5" applyAlignment="1" pivotButton="0" quotePrefix="0" xfId="0">
      <alignment vertical="center" wrapText="1"/>
    </xf>
    <xf numFmtId="0" fontId="16" fillId="0" borderId="5" applyAlignment="1" pivotButton="0" quotePrefix="0" xfId="0">
      <alignment horizontal="left" vertical="center" wrapText="1"/>
    </xf>
    <xf numFmtId="165" fontId="13" fillId="5" borderId="5" applyAlignment="1" pivotButton="0" quotePrefix="0" xfId="1">
      <alignment horizontal="center" vertical="center"/>
    </xf>
    <xf numFmtId="0" fontId="16" fillId="0" borderId="5" applyAlignment="1" pivotButton="0" quotePrefix="0" xfId="0">
      <alignment vertical="center" wrapText="1"/>
    </xf>
    <xf numFmtId="165" fontId="13" fillId="0" borderId="5" applyAlignment="1" pivotButton="0" quotePrefix="0" xfId="1">
      <alignment horizontal="center" vertical="center" wrapText="1"/>
    </xf>
    <xf numFmtId="165" fontId="13" fillId="0" borderId="5" applyAlignment="1" pivotButton="0" quotePrefix="0" xfId="1">
      <alignment horizontal="center" vertical="center"/>
    </xf>
    <xf numFmtId="166" fontId="13" fillId="0" borderId="5" applyAlignment="1" pivotButton="0" quotePrefix="0" xfId="1">
      <alignment horizontal="center" vertical="center" wrapText="1"/>
    </xf>
    <xf numFmtId="0" fontId="10" fillId="3" borderId="8" applyAlignment="1" pivotButton="0" quotePrefix="0" xfId="0">
      <alignment horizontal="center" vertical="center" wrapText="1"/>
    </xf>
    <xf numFmtId="0" fontId="6" fillId="3" borderId="9" applyAlignment="1" pivotButton="0" quotePrefix="0" xfId="0">
      <alignment horizontal="center" vertical="center" wrapText="1"/>
    </xf>
    <xf numFmtId="0" fontId="6" fillId="3" borderId="11" applyAlignment="1" pivotButton="0" quotePrefix="0" xfId="0">
      <alignment horizontal="center" vertical="center" wrapText="1"/>
    </xf>
    <xf numFmtId="0" fontId="6" fillId="2" borderId="1" applyAlignment="1" pivotButton="0" quotePrefix="0" xfId="0">
      <alignment horizontal="center" vertical="center" wrapText="1"/>
    </xf>
    <xf numFmtId="0" fontId="6" fillId="2" borderId="9" applyAlignment="1" pivotButton="0" quotePrefix="0" xfId="0">
      <alignment horizontal="center" vertical="center" wrapText="1"/>
    </xf>
    <xf numFmtId="0" fontId="6" fillId="2" borderId="11" applyAlignment="1" pivotButton="0" quotePrefix="0" xfId="0">
      <alignment horizontal="center" vertical="center" wrapText="1"/>
    </xf>
    <xf numFmtId="0" fontId="6" fillId="3" borderId="8" applyAlignment="1" pivotButton="0" quotePrefix="0" xfId="0">
      <alignment horizontal="center" vertical="center" wrapText="1"/>
    </xf>
    <xf numFmtId="0" fontId="6" fillId="2" borderId="4" applyAlignment="1" pivotButton="0" quotePrefix="0" xfId="0">
      <alignment horizontal="center" vertical="center" wrapText="1"/>
    </xf>
    <xf numFmtId="0" fontId="7" fillId="0" borderId="4" applyAlignment="1" pivotButton="0" quotePrefix="0" xfId="0">
      <alignment horizontal="center" vertical="center" wrapText="1"/>
    </xf>
    <xf numFmtId="0" fontId="7" fillId="0" borderId="6" applyAlignment="1" pivotButton="0" quotePrefix="0" xfId="0">
      <alignment horizontal="center" vertical="center" wrapText="1"/>
    </xf>
    <xf numFmtId="0" fontId="7" fillId="0" borderId="7" applyAlignment="1" pivotButton="0" quotePrefix="0" xfId="0">
      <alignment horizontal="center" vertical="center" wrapText="1"/>
    </xf>
    <xf numFmtId="0" fontId="8" fillId="0" borderId="13" applyAlignment="1" pivotButton="0" quotePrefix="0" xfId="0">
      <alignment horizontal="center" vertical="center"/>
    </xf>
    <xf numFmtId="0" fontId="8" fillId="0" borderId="14" applyAlignment="1" pivotButton="0" quotePrefix="0" xfId="0">
      <alignment horizontal="center" vertical="center"/>
    </xf>
    <xf numFmtId="0" fontId="8" fillId="0" borderId="15" applyAlignment="1" pivotButton="0" quotePrefix="0" xfId="0">
      <alignment horizontal="center" vertical="center"/>
    </xf>
    <xf numFmtId="0" fontId="7" fillId="0" borderId="13" applyAlignment="1" pivotButton="0" quotePrefix="0" xfId="0">
      <alignment horizontal="center" vertical="center" wrapText="1"/>
    </xf>
    <xf numFmtId="0" fontId="7" fillId="0" borderId="14" applyAlignment="1" pivotButton="0" quotePrefix="0" xfId="0">
      <alignment horizontal="center" vertical="center" wrapText="1"/>
    </xf>
    <xf numFmtId="0" fontId="7" fillId="0" borderId="16" applyAlignment="1" pivotButton="0" quotePrefix="0" xfId="0">
      <alignment horizontal="center" vertical="center" wrapText="1"/>
    </xf>
    <xf numFmtId="0" fontId="7" fillId="0" borderId="5" applyAlignment="1" pivotButton="0" quotePrefix="0" xfId="0">
      <alignment horizontal="center" vertical="center" wrapText="1"/>
    </xf>
    <xf numFmtId="0" fontId="6" fillId="4" borderId="8" applyAlignment="1" pivotButton="0" quotePrefix="0" xfId="0">
      <alignment horizontal="center" vertical="center" wrapText="1"/>
    </xf>
    <xf numFmtId="0" fontId="6" fillId="4" borderId="4" applyAlignment="1" pivotButton="0" quotePrefix="0" xfId="0">
      <alignment horizontal="center" vertical="center" wrapText="1"/>
    </xf>
    <xf numFmtId="0" fontId="6" fillId="5" borderId="12" applyAlignment="1" pivotButton="0" quotePrefix="0" xfId="0">
      <alignment horizontal="center" vertical="center" wrapText="1"/>
    </xf>
    <xf numFmtId="0" fontId="6" fillId="5" borderId="10" applyAlignment="1" pivotButton="0" quotePrefix="0" xfId="0">
      <alignment horizontal="center" vertical="center" wrapText="1"/>
    </xf>
    <xf numFmtId="0" fontId="6" fillId="5" borderId="1" applyAlignment="1" pivotButton="0" quotePrefix="0" xfId="0">
      <alignment horizontal="center" vertical="center" wrapText="1"/>
    </xf>
    <xf numFmtId="0" fontId="6" fillId="5" borderId="4" applyAlignment="1" pivotButton="0" quotePrefix="0" xfId="0">
      <alignment horizontal="center" vertical="center" wrapText="1"/>
    </xf>
    <xf numFmtId="0" fontId="1" fillId="2" borderId="1" applyAlignment="1" pivotButton="0" quotePrefix="0" xfId="0">
      <alignment horizontal="center" vertical="center" wrapText="1"/>
    </xf>
    <xf numFmtId="0" fontId="0" fillId="0" borderId="0" pivotButton="0" quotePrefix="0" xfId="0"/>
    <xf numFmtId="0" fontId="2" fillId="0" borderId="1" applyAlignment="1" pivotButton="0" quotePrefix="0" xfId="0">
      <alignment horizontal="center" vertical="center" wrapText="1"/>
    </xf>
    <xf numFmtId="0" fontId="1" fillId="4" borderId="1" applyAlignment="1" pivotButton="0" quotePrefix="0" xfId="0">
      <alignment horizontal="center" vertical="center" wrapText="1"/>
    </xf>
    <xf numFmtId="0" fontId="1" fillId="5" borderId="1" applyAlignment="1" pivotButton="0" quotePrefix="0" xfId="0">
      <alignment horizontal="center" vertical="center" wrapText="1"/>
    </xf>
    <xf numFmtId="0" fontId="6" fillId="4" borderId="1" applyAlignment="1" pivotButton="0" quotePrefix="0" xfId="0">
      <alignment horizontal="center" vertical="center" wrapText="1"/>
    </xf>
    <xf numFmtId="0" fontId="10" fillId="3" borderId="1" applyAlignment="1" pivotButton="0" quotePrefix="0" xfId="0">
      <alignment horizontal="center" vertical="center" wrapText="1"/>
    </xf>
    <xf numFmtId="0" fontId="0" fillId="0" borderId="9" pivotButton="0" quotePrefix="0" xfId="0"/>
    <xf numFmtId="0" fontId="0" fillId="0" borderId="11" pivotButton="0" quotePrefix="0" xfId="0"/>
    <xf numFmtId="0" fontId="6" fillId="3" borderId="1" applyAlignment="1" pivotButton="0" quotePrefix="0" xfId="0">
      <alignment horizontal="center" vertical="center" wrapText="1"/>
    </xf>
    <xf numFmtId="0" fontId="0" fillId="0" borderId="7" pivotButton="0" quotePrefix="0" xfId="0"/>
    <xf numFmtId="0" fontId="0" fillId="0" borderId="10" pivotButton="0" quotePrefix="0" xfId="0"/>
    <xf numFmtId="164" fontId="11" fillId="0" borderId="5" applyAlignment="1" pivotButton="0" quotePrefix="0" xfId="0">
      <alignment horizontal="center" vertical="center"/>
    </xf>
    <xf numFmtId="0" fontId="0" fillId="0" borderId="6" pivotButton="0" quotePrefix="0" xfId="0"/>
    <xf numFmtId="0" fontId="0" fillId="0" borderId="14" pivotButton="0" quotePrefix="0" xfId="0"/>
    <xf numFmtId="0" fontId="0" fillId="0" borderId="15" pivotButton="0" quotePrefix="0" xfId="0"/>
    <xf numFmtId="0" fontId="7" fillId="0" borderId="22" applyAlignment="1" pivotButton="0" quotePrefix="0" xfId="0">
      <alignment horizontal="center" vertical="center" wrapText="1"/>
    </xf>
    <xf numFmtId="0" fontId="0" fillId="0" borderId="16" pivotButton="0" quotePrefix="0" xfId="0"/>
  </cellXfs>
  <cellStyles count="2">
    <cellStyle name="常规" xfId="0" builtinId="0"/>
    <cellStyle name="常规 6" xfId="1"/>
  </cellStyles>
  <dxfs count="1">
    <dxf>
      <fill>
        <patternFill patternType="solid">
          <bgColor rgb="FFFF99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externalLink" Target="/xl/externalLinks/externalLink1.xml" Id="rId3" /><Relationship Type="http://schemas.openxmlformats.org/officeDocument/2006/relationships/styles" Target="styles.xml" Id="rId4" /><Relationship Type="http://schemas.openxmlformats.org/officeDocument/2006/relationships/theme" Target="theme/theme1.xml" Id="rId5" /></Relationships>
</file>

<file path=xl/externalLinks/_rels/externalLink1.xml.rels><Relationships xmlns="http://schemas.openxmlformats.org/package/2006/relationships"><Relationship Type="http://schemas.openxmlformats.org/officeDocument/2006/relationships/externalLinkPath" Target="&#30740;&#21457;&#20013;&#24515;-2024&#24180;7&#26376;&#32489;&#25928;-&#36136;&#37327;&#31649;&#29702;&#37096;.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员工绩效模板"/>
      <sheetName val="系统导出数据"/>
      <sheetName val="质量分"/>
    </sheetNames>
    <sheetDataSet>
      <sheetData sheetId="0"/>
      <sheetData sheetId="1">
        <row r="1">
          <cell r="B1" t="str">
            <v>姓名</v>
          </cell>
          <cell r="C1" t="str">
            <v>工号</v>
          </cell>
          <cell r="D1" t="str">
            <v>技术级别</v>
          </cell>
          <cell r="E1" t="str">
            <v>考核积分</v>
          </cell>
          <cell r="F1" t="str">
            <v>获得积分</v>
          </cell>
          <cell r="G1" t="str">
            <v>评价分数</v>
          </cell>
          <cell r="H1" t="str">
            <v>月度实际工作日（天）</v>
          </cell>
          <cell r="I1" t="str">
            <v>月度标准工时（小时）</v>
          </cell>
          <cell r="J1" t="str">
            <v>月度考勤总工时（小时）</v>
          </cell>
          <cell r="K1" t="str">
            <v>内控提交工时（小时）</v>
          </cell>
          <cell r="L1" t="str">
            <v>内控未提交日报次数（次）</v>
          </cell>
          <cell r="M1" t="str">
            <v>超过22：00打卡次数</v>
          </cell>
          <cell r="N1" t="str">
            <v>加班数据</v>
          </cell>
          <cell r="O1" t="str">
            <v>延长工时加分</v>
          </cell>
        </row>
        <row r="2">
          <cell r="B2" t="str">
            <v>郜洁</v>
          </cell>
          <cell r="C2">
            <v>1486</v>
          </cell>
          <cell r="D2" t="str">
            <v>T7</v>
          </cell>
          <cell r="E2">
            <v>50.6</v>
          </cell>
          <cell r="F2">
            <v>52.35</v>
          </cell>
          <cell r="G2">
            <v>30</v>
          </cell>
          <cell r="H2">
            <v>22.75</v>
          </cell>
          <cell r="I2">
            <v>184</v>
          </cell>
          <cell r="J2">
            <v>213.66</v>
          </cell>
          <cell r="K2">
            <v>210.5</v>
          </cell>
          <cell r="L2">
            <v>0</v>
          </cell>
          <cell r="M2">
            <v>0</v>
          </cell>
          <cell r="N2">
            <v>1.39164835164835</v>
          </cell>
        </row>
        <row r="3">
          <cell r="B3" t="str">
            <v>应建利</v>
          </cell>
          <cell r="C3">
            <v>1951</v>
          </cell>
          <cell r="D3" t="str">
            <v>T2</v>
          </cell>
          <cell r="E3">
            <v>22</v>
          </cell>
          <cell r="F3">
            <v>28.9</v>
          </cell>
          <cell r="G3">
            <v>32</v>
          </cell>
          <cell r="H3">
            <v>22</v>
          </cell>
          <cell r="I3">
            <v>184</v>
          </cell>
          <cell r="J3">
            <v>216.6</v>
          </cell>
          <cell r="K3">
            <v>197.9</v>
          </cell>
          <cell r="L3">
            <v>0</v>
          </cell>
          <cell r="M3">
            <v>2</v>
          </cell>
          <cell r="N3">
            <v>1.8454545454545499</v>
          </cell>
          <cell r="O3">
            <v>1</v>
          </cell>
        </row>
        <row r="4">
          <cell r="B4" t="str">
            <v>雷红涛</v>
          </cell>
          <cell r="C4">
            <v>1863</v>
          </cell>
          <cell r="D4" t="str">
            <v>T5</v>
          </cell>
          <cell r="E4">
            <v>35.6</v>
          </cell>
          <cell r="F4">
            <v>44.55</v>
          </cell>
          <cell r="G4">
            <v>32</v>
          </cell>
          <cell r="H4">
            <v>22.25</v>
          </cell>
          <cell r="I4">
            <v>184</v>
          </cell>
          <cell r="J4">
            <v>221.56</v>
          </cell>
          <cell r="K4">
            <v>205</v>
          </cell>
          <cell r="L4">
            <v>0</v>
          </cell>
          <cell r="M4">
            <v>2</v>
          </cell>
          <cell r="N4">
            <v>1.9577528089887699</v>
          </cell>
          <cell r="O4">
            <v>1</v>
          </cell>
        </row>
        <row r="5">
          <cell r="B5" t="str">
            <v>张旺宁</v>
          </cell>
          <cell r="C5">
            <v>1235</v>
          </cell>
          <cell r="D5" t="str">
            <v>T5</v>
          </cell>
          <cell r="E5">
            <v>36.799999999999997</v>
          </cell>
          <cell r="F5">
            <v>48.5</v>
          </cell>
          <cell r="G5">
            <v>33</v>
          </cell>
          <cell r="H5">
            <v>23</v>
          </cell>
          <cell r="I5">
            <v>184</v>
          </cell>
          <cell r="J5">
            <v>236.16</v>
          </cell>
          <cell r="K5">
            <v>219</v>
          </cell>
          <cell r="L5">
            <v>0</v>
          </cell>
          <cell r="M5">
            <v>2</v>
          </cell>
          <cell r="N5">
            <v>2.2678260869565201</v>
          </cell>
          <cell r="O5">
            <v>2</v>
          </cell>
        </row>
        <row r="6">
          <cell r="B6" t="str">
            <v>李增怡</v>
          </cell>
          <cell r="C6">
            <v>10227</v>
          </cell>
          <cell r="D6" t="str">
            <v>T1</v>
          </cell>
          <cell r="E6">
            <v>7</v>
          </cell>
          <cell r="F6">
            <v>5</v>
          </cell>
          <cell r="G6">
            <v>15</v>
          </cell>
          <cell r="H6">
            <v>7</v>
          </cell>
          <cell r="I6">
            <v>56</v>
          </cell>
          <cell r="J6">
            <v>48.8</v>
          </cell>
          <cell r="K6">
            <v>40</v>
          </cell>
          <cell r="L6">
            <v>18</v>
          </cell>
          <cell r="M6">
            <v>0</v>
          </cell>
          <cell r="N6">
            <v>-1.02857142857143</v>
          </cell>
        </row>
        <row r="7">
          <cell r="B7" t="str">
            <v>刘琼霄</v>
          </cell>
          <cell r="C7">
            <v>1186</v>
          </cell>
          <cell r="D7" t="str">
            <v>T7</v>
          </cell>
          <cell r="E7">
            <v>22</v>
          </cell>
          <cell r="F7">
            <v>26.2</v>
          </cell>
          <cell r="G7">
            <v>31</v>
          </cell>
          <cell r="H7">
            <v>10</v>
          </cell>
          <cell r="I7">
            <v>80</v>
          </cell>
          <cell r="J7">
            <v>85.36</v>
          </cell>
          <cell r="K7">
            <v>85.5</v>
          </cell>
          <cell r="L7">
            <v>13</v>
          </cell>
          <cell r="M7">
            <v>0</v>
          </cell>
          <cell r="N7">
            <v>0.53600000000000003</v>
          </cell>
        </row>
        <row r="8">
          <cell r="B8" t="str">
            <v>桑文静</v>
          </cell>
          <cell r="C8">
            <v>2173</v>
          </cell>
          <cell r="D8" t="str">
            <v>T2</v>
          </cell>
          <cell r="E8">
            <v>23</v>
          </cell>
          <cell r="F8">
            <v>47.94</v>
          </cell>
          <cell r="G8">
            <v>40</v>
          </cell>
          <cell r="H8">
            <v>23</v>
          </cell>
          <cell r="I8">
            <v>184</v>
          </cell>
          <cell r="J8">
            <v>210.55</v>
          </cell>
          <cell r="K8">
            <v>217.5</v>
          </cell>
          <cell r="L8">
            <v>0</v>
          </cell>
          <cell r="M8">
            <v>0</v>
          </cell>
          <cell r="N8">
            <v>1.15434782608696</v>
          </cell>
        </row>
        <row r="9">
          <cell r="B9" t="str">
            <v>王卓祺</v>
          </cell>
          <cell r="C9">
            <v>2015</v>
          </cell>
          <cell r="D9" t="str">
            <v>T4</v>
          </cell>
          <cell r="E9">
            <v>32.200000000000003</v>
          </cell>
          <cell r="F9">
            <v>46.61</v>
          </cell>
          <cell r="G9">
            <v>34</v>
          </cell>
          <cell r="H9">
            <v>23</v>
          </cell>
          <cell r="I9">
            <v>184</v>
          </cell>
          <cell r="J9">
            <v>216.65</v>
          </cell>
          <cell r="K9">
            <v>214</v>
          </cell>
          <cell r="L9">
            <v>1</v>
          </cell>
          <cell r="M9">
            <v>2</v>
          </cell>
          <cell r="N9">
            <v>1.41956521739131</v>
          </cell>
        </row>
        <row r="10">
          <cell r="B10" t="str">
            <v>段晶晶</v>
          </cell>
          <cell r="C10">
            <v>1990</v>
          </cell>
          <cell r="D10" t="str">
            <v>T5</v>
          </cell>
          <cell r="E10">
            <v>36.799999999999997</v>
          </cell>
          <cell r="F10">
            <v>54.13</v>
          </cell>
          <cell r="G10">
            <v>34</v>
          </cell>
          <cell r="H10">
            <v>23</v>
          </cell>
          <cell r="I10">
            <v>184</v>
          </cell>
          <cell r="J10">
            <v>227.21</v>
          </cell>
          <cell r="K10">
            <v>223</v>
          </cell>
          <cell r="L10">
            <v>0</v>
          </cell>
          <cell r="M10">
            <v>0</v>
          </cell>
          <cell r="N10">
            <v>1.87869565217391</v>
          </cell>
          <cell r="O10">
            <v>1</v>
          </cell>
        </row>
        <row r="11">
          <cell r="B11" t="str">
            <v>刘展波</v>
          </cell>
          <cell r="C11">
            <v>1479</v>
          </cell>
          <cell r="D11" t="str">
            <v>T6</v>
          </cell>
          <cell r="E11">
            <v>41.4</v>
          </cell>
          <cell r="F11">
            <v>42.02</v>
          </cell>
          <cell r="G11">
            <v>30</v>
          </cell>
          <cell r="H11">
            <v>23</v>
          </cell>
          <cell r="I11">
            <v>184</v>
          </cell>
          <cell r="J11">
            <v>240.5</v>
          </cell>
          <cell r="K11">
            <v>230</v>
          </cell>
          <cell r="L11">
            <v>0</v>
          </cell>
          <cell r="M11">
            <v>4</v>
          </cell>
          <cell r="N11">
            <v>2.4565217391304399</v>
          </cell>
          <cell r="O11">
            <v>2</v>
          </cell>
        </row>
        <row r="12">
          <cell r="B12" t="str">
            <v>张雪</v>
          </cell>
          <cell r="C12">
            <v>1231</v>
          </cell>
          <cell r="D12" t="str">
            <v>T5</v>
          </cell>
          <cell r="E12">
            <v>35.200000000000003</v>
          </cell>
          <cell r="F12">
            <v>49.1</v>
          </cell>
          <cell r="G12">
            <v>33</v>
          </cell>
          <cell r="H12">
            <v>22</v>
          </cell>
          <cell r="I12">
            <v>184</v>
          </cell>
          <cell r="J12">
            <v>223.03</v>
          </cell>
          <cell r="K12">
            <v>217</v>
          </cell>
          <cell r="L12">
            <v>0</v>
          </cell>
          <cell r="M12">
            <v>0</v>
          </cell>
          <cell r="N12">
            <v>2.13772727272727</v>
          </cell>
          <cell r="O12">
            <v>2</v>
          </cell>
        </row>
        <row r="13">
          <cell r="B13" t="str">
            <v>张仪</v>
          </cell>
          <cell r="C13">
            <v>1895</v>
          </cell>
          <cell r="D13" t="str">
            <v>T4</v>
          </cell>
          <cell r="E13">
            <v>32.200000000000003</v>
          </cell>
          <cell r="F13">
            <v>58.57</v>
          </cell>
          <cell r="G13">
            <v>38</v>
          </cell>
          <cell r="H13">
            <v>23</v>
          </cell>
          <cell r="I13">
            <v>184</v>
          </cell>
          <cell r="J13">
            <v>242.26</v>
          </cell>
          <cell r="K13">
            <v>235</v>
          </cell>
          <cell r="L13">
            <v>0</v>
          </cell>
          <cell r="M13">
            <v>1</v>
          </cell>
          <cell r="N13">
            <v>2.5330434782608702</v>
          </cell>
          <cell r="O13">
            <v>3</v>
          </cell>
        </row>
        <row r="14">
          <cell r="B14" t="str">
            <v>罗景林</v>
          </cell>
          <cell r="C14">
            <v>2129</v>
          </cell>
          <cell r="D14" t="str">
            <v>T5</v>
          </cell>
          <cell r="E14">
            <v>36.799999999999997</v>
          </cell>
          <cell r="F14">
            <v>55.92</v>
          </cell>
          <cell r="G14">
            <v>35</v>
          </cell>
          <cell r="H14">
            <v>23</v>
          </cell>
          <cell r="I14">
            <v>184</v>
          </cell>
          <cell r="J14">
            <v>222.21</v>
          </cell>
          <cell r="K14">
            <v>219.5</v>
          </cell>
          <cell r="L14">
            <v>0</v>
          </cell>
          <cell r="M14">
            <v>1</v>
          </cell>
          <cell r="N14">
            <v>1.66130434782609</v>
          </cell>
          <cell r="O14">
            <v>1</v>
          </cell>
        </row>
        <row r="15">
          <cell r="B15" t="str">
            <v>詹诗博</v>
          </cell>
          <cell r="C15">
            <v>2005</v>
          </cell>
          <cell r="D15" t="str">
            <v>T5</v>
          </cell>
          <cell r="E15">
            <v>36.799999999999997</v>
          </cell>
          <cell r="F15">
            <v>50.41</v>
          </cell>
          <cell r="G15">
            <v>33</v>
          </cell>
          <cell r="H15">
            <v>20</v>
          </cell>
          <cell r="I15">
            <v>184</v>
          </cell>
          <cell r="J15">
            <v>197.73</v>
          </cell>
          <cell r="K15">
            <v>193.5</v>
          </cell>
          <cell r="L15">
            <v>3</v>
          </cell>
          <cell r="M15">
            <v>1</v>
          </cell>
          <cell r="N15">
            <v>1.8865000000000001</v>
          </cell>
          <cell r="O15">
            <v>1</v>
          </cell>
        </row>
        <row r="16">
          <cell r="B16" t="str">
            <v>吴乐</v>
          </cell>
          <cell r="C16">
            <v>1936</v>
          </cell>
          <cell r="D16" t="str">
            <v>T3</v>
          </cell>
          <cell r="E16">
            <v>27.6</v>
          </cell>
          <cell r="F16">
            <v>52.86</v>
          </cell>
          <cell r="G16">
            <v>39</v>
          </cell>
          <cell r="H16">
            <v>22</v>
          </cell>
          <cell r="I16">
            <v>184</v>
          </cell>
          <cell r="J16">
            <v>216.58</v>
          </cell>
          <cell r="K16">
            <v>220.5</v>
          </cell>
          <cell r="L16">
            <v>0</v>
          </cell>
          <cell r="M16">
            <v>1</v>
          </cell>
          <cell r="N16">
            <v>1.84454545454546</v>
          </cell>
          <cell r="O16">
            <v>1</v>
          </cell>
        </row>
        <row r="17">
          <cell r="B17" t="str">
            <v>严飞</v>
          </cell>
          <cell r="C17">
            <v>1850</v>
          </cell>
          <cell r="D17" t="str">
            <v>T5</v>
          </cell>
          <cell r="E17">
            <v>36.799999999999997</v>
          </cell>
          <cell r="F17">
            <v>56.42</v>
          </cell>
          <cell r="G17">
            <v>35</v>
          </cell>
          <cell r="H17">
            <v>23</v>
          </cell>
          <cell r="I17">
            <v>184</v>
          </cell>
          <cell r="J17">
            <v>229.16</v>
          </cell>
          <cell r="K17">
            <v>226</v>
          </cell>
          <cell r="L17">
            <v>0</v>
          </cell>
          <cell r="M17">
            <v>3</v>
          </cell>
          <cell r="N17">
            <v>1.96347826086956</v>
          </cell>
          <cell r="O17">
            <v>1</v>
          </cell>
        </row>
        <row r="18">
          <cell r="B18" t="str">
            <v>王柳杰</v>
          </cell>
          <cell r="C18">
            <v>1236</v>
          </cell>
          <cell r="D18" t="str">
            <v>T6</v>
          </cell>
          <cell r="E18">
            <v>41.4</v>
          </cell>
          <cell r="F18">
            <v>58.8</v>
          </cell>
          <cell r="G18">
            <v>34</v>
          </cell>
          <cell r="H18">
            <v>23</v>
          </cell>
          <cell r="I18">
            <v>184</v>
          </cell>
          <cell r="J18">
            <v>237.36</v>
          </cell>
          <cell r="K18">
            <v>231.5</v>
          </cell>
          <cell r="L18">
            <v>0</v>
          </cell>
          <cell r="M18">
            <v>2</v>
          </cell>
          <cell r="N18">
            <v>2.3199999999999998</v>
          </cell>
          <cell r="O18">
            <v>2</v>
          </cell>
        </row>
        <row r="19">
          <cell r="B19" t="str">
            <v>章权</v>
          </cell>
          <cell r="C19">
            <v>1917</v>
          </cell>
          <cell r="D19" t="str">
            <v>T5</v>
          </cell>
          <cell r="E19">
            <v>30.4</v>
          </cell>
          <cell r="F19">
            <v>31.22</v>
          </cell>
          <cell r="G19">
            <v>30</v>
          </cell>
          <cell r="H19">
            <v>19</v>
          </cell>
          <cell r="I19">
            <v>184</v>
          </cell>
          <cell r="J19">
            <v>161.85</v>
          </cell>
          <cell r="K19">
            <v>189.5</v>
          </cell>
          <cell r="L19">
            <v>0</v>
          </cell>
          <cell r="M19">
            <v>0</v>
          </cell>
          <cell r="N19">
            <v>0.518421052631579</v>
          </cell>
        </row>
        <row r="20">
          <cell r="B20" t="str">
            <v>陈昆钰</v>
          </cell>
          <cell r="C20">
            <v>2219</v>
          </cell>
          <cell r="D20" t="str">
            <v>T2</v>
          </cell>
          <cell r="E20">
            <v>23</v>
          </cell>
          <cell r="F20">
            <v>30.78</v>
          </cell>
          <cell r="G20">
            <v>33</v>
          </cell>
          <cell r="H20">
            <v>23</v>
          </cell>
          <cell r="I20">
            <v>184</v>
          </cell>
          <cell r="J20">
            <v>203.13</v>
          </cell>
          <cell r="K20">
            <v>195.5</v>
          </cell>
          <cell r="L20">
            <v>0</v>
          </cell>
          <cell r="M20">
            <v>0</v>
          </cell>
          <cell r="N20">
            <v>0.83173913043478198</v>
          </cell>
        </row>
        <row r="21">
          <cell r="B21" t="str">
            <v>刘馨</v>
          </cell>
          <cell r="C21">
            <v>2165</v>
          </cell>
          <cell r="D21" t="str">
            <v>T2</v>
          </cell>
          <cell r="E21">
            <v>23</v>
          </cell>
          <cell r="F21">
            <v>41.3</v>
          </cell>
          <cell r="G21">
            <v>37</v>
          </cell>
          <cell r="H21">
            <v>23</v>
          </cell>
          <cell r="I21">
            <v>184</v>
          </cell>
          <cell r="J21">
            <v>221.18</v>
          </cell>
          <cell r="K21">
            <v>221</v>
          </cell>
          <cell r="L21">
            <v>0</v>
          </cell>
          <cell r="M21">
            <v>0</v>
          </cell>
          <cell r="N21">
            <v>1.6165217391304401</v>
          </cell>
          <cell r="O21">
            <v>1</v>
          </cell>
        </row>
        <row r="22">
          <cell r="B22" t="str">
            <v>李倩</v>
          </cell>
          <cell r="C22">
            <v>1869</v>
          </cell>
          <cell r="D22" t="str">
            <v>T5</v>
          </cell>
          <cell r="E22">
            <v>36.799999999999997</v>
          </cell>
          <cell r="F22">
            <v>44.79</v>
          </cell>
          <cell r="G22">
            <v>32</v>
          </cell>
          <cell r="H22">
            <v>23</v>
          </cell>
          <cell r="I22">
            <v>184</v>
          </cell>
          <cell r="J22">
            <v>218.75</v>
          </cell>
          <cell r="K22">
            <v>216</v>
          </cell>
          <cell r="L22">
            <v>0</v>
          </cell>
          <cell r="M22">
            <v>0</v>
          </cell>
          <cell r="N22">
            <v>1.51086956521739</v>
          </cell>
          <cell r="O22">
            <v>1</v>
          </cell>
        </row>
        <row r="23">
          <cell r="B23" t="str">
            <v>温雨柔</v>
          </cell>
          <cell r="C23">
            <v>2032</v>
          </cell>
          <cell r="D23" t="str">
            <v>T5</v>
          </cell>
          <cell r="E23">
            <v>36.799999999999997</v>
          </cell>
          <cell r="F23">
            <v>39.92</v>
          </cell>
          <cell r="G23">
            <v>32</v>
          </cell>
          <cell r="H23">
            <v>23</v>
          </cell>
          <cell r="I23">
            <v>184</v>
          </cell>
          <cell r="J23">
            <v>238.38</v>
          </cell>
          <cell r="K23">
            <v>216.5</v>
          </cell>
          <cell r="L23">
            <v>2</v>
          </cell>
          <cell r="M23">
            <v>1</v>
          </cell>
          <cell r="N23">
            <v>2.3643478260869601</v>
          </cell>
          <cell r="O23">
            <v>2</v>
          </cell>
        </row>
        <row r="24">
          <cell r="B24" t="str">
            <v>李松</v>
          </cell>
          <cell r="C24">
            <v>1156</v>
          </cell>
          <cell r="D24" t="str">
            <v>T6</v>
          </cell>
          <cell r="E24">
            <v>41.4</v>
          </cell>
          <cell r="F24">
            <v>56.69</v>
          </cell>
          <cell r="G24">
            <v>33</v>
          </cell>
          <cell r="H24">
            <v>23</v>
          </cell>
          <cell r="I24">
            <v>184</v>
          </cell>
          <cell r="J24">
            <v>234.9</v>
          </cell>
          <cell r="K24">
            <v>230.5</v>
          </cell>
          <cell r="L24">
            <v>0</v>
          </cell>
          <cell r="M24">
            <v>1</v>
          </cell>
          <cell r="N24">
            <v>2.2130434782608699</v>
          </cell>
          <cell r="O24">
            <v>2</v>
          </cell>
        </row>
        <row r="25">
          <cell r="B25" t="str">
            <v>张宁</v>
          </cell>
          <cell r="C25">
            <v>2001</v>
          </cell>
          <cell r="D25" t="str">
            <v>T5</v>
          </cell>
          <cell r="E25">
            <v>36.200000000000003</v>
          </cell>
          <cell r="F25">
            <v>55.9</v>
          </cell>
          <cell r="G25">
            <v>35</v>
          </cell>
          <cell r="H25">
            <v>22.63</v>
          </cell>
          <cell r="I25">
            <v>184</v>
          </cell>
          <cell r="J25">
            <v>189.45</v>
          </cell>
          <cell r="K25">
            <v>259</v>
          </cell>
          <cell r="L25">
            <v>0</v>
          </cell>
          <cell r="M25">
            <v>0</v>
          </cell>
          <cell r="N25">
            <v>0.37163057887759599</v>
          </cell>
        </row>
        <row r="26">
          <cell r="B26" t="str">
            <v>薛苗苗</v>
          </cell>
          <cell r="C26">
            <v>1295</v>
          </cell>
          <cell r="D26" t="str">
            <v>T6</v>
          </cell>
          <cell r="E26">
            <v>39.6</v>
          </cell>
          <cell r="F26">
            <v>40.14</v>
          </cell>
          <cell r="G26">
            <v>30</v>
          </cell>
          <cell r="H26">
            <v>22</v>
          </cell>
          <cell r="I26">
            <v>184</v>
          </cell>
          <cell r="J26">
            <v>192</v>
          </cell>
          <cell r="K26">
            <v>206</v>
          </cell>
          <cell r="L26">
            <v>0</v>
          </cell>
          <cell r="M26">
            <v>0</v>
          </cell>
          <cell r="N26">
            <v>0.72727272727272696</v>
          </cell>
        </row>
        <row r="27">
          <cell r="B27" t="str">
            <v>王淑霞</v>
          </cell>
          <cell r="C27">
            <v>1229</v>
          </cell>
          <cell r="D27" t="str">
            <v>T5</v>
          </cell>
          <cell r="E27">
            <v>35.200000000000003</v>
          </cell>
          <cell r="F27">
            <v>49.48</v>
          </cell>
          <cell r="G27">
            <v>34</v>
          </cell>
          <cell r="H27">
            <v>22</v>
          </cell>
          <cell r="I27">
            <v>184</v>
          </cell>
          <cell r="J27">
            <v>217.26</v>
          </cell>
          <cell r="K27">
            <v>214</v>
          </cell>
          <cell r="L27">
            <v>1</v>
          </cell>
          <cell r="M27">
            <v>0</v>
          </cell>
          <cell r="N27">
            <v>1.8754545454545499</v>
          </cell>
          <cell r="O27">
            <v>1</v>
          </cell>
        </row>
        <row r="28">
          <cell r="B28" t="str">
            <v>唐磊</v>
          </cell>
          <cell r="C28">
            <v>2209</v>
          </cell>
          <cell r="D28" t="str">
            <v>T8</v>
          </cell>
          <cell r="E28">
            <v>33.6</v>
          </cell>
          <cell r="F28">
            <v>31.78</v>
          </cell>
          <cell r="G28">
            <v>15</v>
          </cell>
          <cell r="H28">
            <v>12.5</v>
          </cell>
          <cell r="I28">
            <v>112</v>
          </cell>
          <cell r="J28">
            <v>109.7</v>
          </cell>
          <cell r="K28">
            <v>107</v>
          </cell>
          <cell r="L28">
            <v>11</v>
          </cell>
          <cell r="M28">
            <v>0</v>
          </cell>
          <cell r="N28">
            <v>0.77600000000000002</v>
          </cell>
        </row>
        <row r="29">
          <cell r="B29" t="str">
            <v>郑烨</v>
          </cell>
          <cell r="C29">
            <v>2025</v>
          </cell>
          <cell r="D29" t="str">
            <v>T5</v>
          </cell>
          <cell r="E29">
            <v>35.200000000000003</v>
          </cell>
          <cell r="F29">
            <v>36.42</v>
          </cell>
          <cell r="G29">
            <v>30</v>
          </cell>
          <cell r="H29">
            <v>20</v>
          </cell>
          <cell r="I29">
            <v>184</v>
          </cell>
          <cell r="J29">
            <v>173.46</v>
          </cell>
          <cell r="K29">
            <v>185</v>
          </cell>
          <cell r="L29">
            <v>1</v>
          </cell>
          <cell r="M29">
            <v>0</v>
          </cell>
          <cell r="N29">
            <v>0.67300000000000004</v>
          </cell>
        </row>
        <row r="30">
          <cell r="B30" t="str">
            <v>山梦娜</v>
          </cell>
          <cell r="C30">
            <v>1433</v>
          </cell>
          <cell r="D30" t="str">
            <v>T5</v>
          </cell>
          <cell r="N30" t="e">
            <v>#DIV/0!</v>
          </cell>
        </row>
        <row r="31">
          <cell r="B31" t="str">
            <v>权晓茹</v>
          </cell>
          <cell r="C31">
            <v>1459</v>
          </cell>
          <cell r="D31" t="str">
            <v>T6</v>
          </cell>
          <cell r="N31" t="e">
            <v>#DIV/0!</v>
          </cell>
        </row>
      </sheetData>
      <sheetData sheetId="2">
        <row r="1">
          <cell r="C1" t="str">
            <v>姓名</v>
          </cell>
          <cell r="D1" t="str">
            <v>工号</v>
          </cell>
          <cell r="E1" t="str">
            <v>质量分（50）</v>
          </cell>
        </row>
        <row r="3">
          <cell r="C3" t="str">
            <v>潘东</v>
          </cell>
          <cell r="D3">
            <v>1437</v>
          </cell>
          <cell r="E3">
            <v>50</v>
          </cell>
        </row>
        <row r="4">
          <cell r="C4" t="str">
            <v>李延</v>
          </cell>
          <cell r="D4">
            <v>1727</v>
          </cell>
          <cell r="E4">
            <v>50</v>
          </cell>
        </row>
        <row r="5">
          <cell r="C5" t="str">
            <v>郝文涛</v>
          </cell>
          <cell r="D5">
            <v>1806</v>
          </cell>
          <cell r="E5">
            <v>50</v>
          </cell>
        </row>
        <row r="6">
          <cell r="C6" t="str">
            <v>王贤团</v>
          </cell>
          <cell r="D6">
            <v>1927</v>
          </cell>
          <cell r="E6">
            <v>50</v>
          </cell>
        </row>
        <row r="7">
          <cell r="C7" t="str">
            <v>曹霄龙</v>
          </cell>
          <cell r="D7">
            <v>2161</v>
          </cell>
          <cell r="E7">
            <v>50</v>
          </cell>
        </row>
        <row r="8">
          <cell r="C8" t="str">
            <v>王梦琦</v>
          </cell>
          <cell r="D8">
            <v>2169</v>
          </cell>
          <cell r="E8">
            <v>48</v>
          </cell>
        </row>
        <row r="9">
          <cell r="C9" t="str">
            <v>侯文广</v>
          </cell>
          <cell r="D9">
            <v>1777</v>
          </cell>
          <cell r="E9">
            <v>50</v>
          </cell>
        </row>
        <row r="10">
          <cell r="C10" t="str">
            <v>王泽文</v>
          </cell>
          <cell r="D10">
            <v>1974</v>
          </cell>
          <cell r="E10" t="str">
            <v>D</v>
          </cell>
        </row>
        <row r="11">
          <cell r="C11" t="str">
            <v>曾谊涛</v>
          </cell>
          <cell r="D11">
            <v>1834</v>
          </cell>
          <cell r="E11">
            <v>50</v>
          </cell>
        </row>
        <row r="12">
          <cell r="C12" t="str">
            <v>白海洋</v>
          </cell>
          <cell r="D12">
            <v>1065</v>
          </cell>
          <cell r="E12">
            <v>48</v>
          </cell>
        </row>
        <row r="13">
          <cell r="C13" t="str">
            <v>刘蓬</v>
          </cell>
          <cell r="D13">
            <v>1281</v>
          </cell>
          <cell r="E13">
            <v>46</v>
          </cell>
        </row>
        <row r="14">
          <cell r="C14" t="str">
            <v>樊英</v>
          </cell>
          <cell r="D14">
            <v>1809</v>
          </cell>
          <cell r="E14">
            <v>46</v>
          </cell>
        </row>
        <row r="15">
          <cell r="C15" t="str">
            <v>张军</v>
          </cell>
          <cell r="D15">
            <v>2175</v>
          </cell>
          <cell r="E15">
            <v>50</v>
          </cell>
        </row>
        <row r="16">
          <cell r="C16" t="str">
            <v>任建强</v>
          </cell>
          <cell r="D16">
            <v>2217</v>
          </cell>
          <cell r="E16">
            <v>50</v>
          </cell>
        </row>
        <row r="17">
          <cell r="C17" t="str">
            <v>权晓茹</v>
          </cell>
          <cell r="D17">
            <v>1459</v>
          </cell>
          <cell r="E17">
            <v>0</v>
          </cell>
        </row>
        <row r="18">
          <cell r="C18" t="str">
            <v>郜洁</v>
          </cell>
          <cell r="D18">
            <v>1486</v>
          </cell>
          <cell r="E18">
            <v>50</v>
          </cell>
        </row>
        <row r="19">
          <cell r="C19" t="str">
            <v>郑烨</v>
          </cell>
          <cell r="D19">
            <v>2025</v>
          </cell>
          <cell r="E19">
            <v>50</v>
          </cell>
        </row>
        <row r="20">
          <cell r="C20" t="str">
            <v>唐磊</v>
          </cell>
          <cell r="D20">
            <v>2209</v>
          </cell>
          <cell r="E20">
            <v>50</v>
          </cell>
        </row>
        <row r="21">
          <cell r="C21" t="str">
            <v>王淑霞</v>
          </cell>
          <cell r="D21">
            <v>1229</v>
          </cell>
          <cell r="E21">
            <v>50</v>
          </cell>
        </row>
        <row r="22">
          <cell r="C22" t="str">
            <v>薛苗苗</v>
          </cell>
          <cell r="D22">
            <v>1295</v>
          </cell>
          <cell r="E22">
            <v>48</v>
          </cell>
        </row>
        <row r="23">
          <cell r="C23" t="str">
            <v>章权</v>
          </cell>
          <cell r="D23">
            <v>1917</v>
          </cell>
          <cell r="E23">
            <v>44</v>
          </cell>
        </row>
        <row r="24">
          <cell r="C24" t="str">
            <v>张宁</v>
          </cell>
          <cell r="D24">
            <v>2001</v>
          </cell>
          <cell r="E24">
            <v>48</v>
          </cell>
        </row>
        <row r="25">
          <cell r="C25" t="str">
            <v>李松</v>
          </cell>
          <cell r="D25">
            <v>1156</v>
          </cell>
          <cell r="E25" t="str">
            <v>C-</v>
          </cell>
        </row>
        <row r="26">
          <cell r="C26" t="str">
            <v>温雨柔</v>
          </cell>
          <cell r="D26">
            <v>2032</v>
          </cell>
          <cell r="E26">
            <v>46</v>
          </cell>
        </row>
        <row r="27">
          <cell r="C27" t="str">
            <v>李倩</v>
          </cell>
          <cell r="D27">
            <v>1869</v>
          </cell>
          <cell r="E27">
            <v>50</v>
          </cell>
        </row>
        <row r="28">
          <cell r="C28" t="str">
            <v>刘馨</v>
          </cell>
          <cell r="D28">
            <v>2165</v>
          </cell>
          <cell r="E28">
            <v>50</v>
          </cell>
        </row>
        <row r="29">
          <cell r="C29" t="str">
            <v>陈昆钰</v>
          </cell>
          <cell r="D29">
            <v>2219</v>
          </cell>
          <cell r="E29">
            <v>46</v>
          </cell>
        </row>
        <row r="30">
          <cell r="C30" t="str">
            <v>王柳杰</v>
          </cell>
          <cell r="D30">
            <v>1236</v>
          </cell>
          <cell r="E30">
            <v>50</v>
          </cell>
        </row>
        <row r="31">
          <cell r="C31" t="str">
            <v>严飞</v>
          </cell>
          <cell r="D31">
            <v>1850</v>
          </cell>
          <cell r="E31">
            <v>46</v>
          </cell>
        </row>
        <row r="32">
          <cell r="C32" t="str">
            <v>吴乐</v>
          </cell>
          <cell r="D32">
            <v>1936</v>
          </cell>
          <cell r="E32">
            <v>48</v>
          </cell>
        </row>
        <row r="33">
          <cell r="C33" t="str">
            <v>詹诗博</v>
          </cell>
          <cell r="D33">
            <v>2005</v>
          </cell>
          <cell r="E33">
            <v>48</v>
          </cell>
        </row>
        <row r="34">
          <cell r="C34" t="str">
            <v>山梦娜</v>
          </cell>
          <cell r="D34">
            <v>1433</v>
          </cell>
          <cell r="E34">
            <v>0</v>
          </cell>
        </row>
        <row r="35">
          <cell r="C35" t="str">
            <v>罗景林</v>
          </cell>
          <cell r="D35">
            <v>2129</v>
          </cell>
          <cell r="E35">
            <v>48</v>
          </cell>
        </row>
        <row r="36">
          <cell r="C36" t="str">
            <v>张仪</v>
          </cell>
          <cell r="D36">
            <v>1895</v>
          </cell>
          <cell r="E36">
            <v>48</v>
          </cell>
        </row>
        <row r="37">
          <cell r="C37" t="str">
            <v>刘栋</v>
          </cell>
          <cell r="D37">
            <v>2210</v>
          </cell>
          <cell r="E37">
            <v>50</v>
          </cell>
        </row>
        <row r="38">
          <cell r="C38" t="str">
            <v>张仓</v>
          </cell>
          <cell r="D38">
            <v>2120</v>
          </cell>
          <cell r="E38">
            <v>50</v>
          </cell>
        </row>
        <row r="39">
          <cell r="C39" t="str">
            <v>刘琼霄</v>
          </cell>
          <cell r="D39">
            <v>1186</v>
          </cell>
          <cell r="E39">
            <v>42</v>
          </cell>
        </row>
        <row r="40">
          <cell r="C40" t="str">
            <v>张雪</v>
          </cell>
          <cell r="D40">
            <v>1231</v>
          </cell>
          <cell r="E40">
            <v>50</v>
          </cell>
        </row>
        <row r="41">
          <cell r="C41" t="str">
            <v>刘展波</v>
          </cell>
          <cell r="D41">
            <v>1479</v>
          </cell>
          <cell r="E41">
            <v>50</v>
          </cell>
        </row>
        <row r="42">
          <cell r="C42" t="str">
            <v>段晶晶</v>
          </cell>
          <cell r="D42">
            <v>1990</v>
          </cell>
          <cell r="E42">
            <v>50</v>
          </cell>
        </row>
        <row r="43">
          <cell r="C43" t="str">
            <v>王卓祺</v>
          </cell>
          <cell r="D43">
            <v>2015</v>
          </cell>
          <cell r="E43">
            <v>50</v>
          </cell>
        </row>
        <row r="44">
          <cell r="C44" t="str">
            <v>桑文静</v>
          </cell>
          <cell r="D44">
            <v>2173</v>
          </cell>
          <cell r="E44">
            <v>50</v>
          </cell>
        </row>
        <row r="45">
          <cell r="C45" t="str">
            <v>任月尧</v>
          </cell>
          <cell r="D45">
            <v>2174</v>
          </cell>
          <cell r="E45">
            <v>50</v>
          </cell>
        </row>
        <row r="46">
          <cell r="C46" t="str">
            <v>李增怡</v>
          </cell>
          <cell r="D46">
            <v>10227</v>
          </cell>
          <cell r="E46">
            <v>0</v>
          </cell>
        </row>
        <row r="47">
          <cell r="C47" t="str">
            <v>张旺宁</v>
          </cell>
          <cell r="D47">
            <v>1235</v>
          </cell>
          <cell r="E47">
            <v>50</v>
          </cell>
        </row>
        <row r="48">
          <cell r="C48" t="str">
            <v>雷红涛</v>
          </cell>
          <cell r="D48">
            <v>1863</v>
          </cell>
          <cell r="E48">
            <v>50</v>
          </cell>
        </row>
        <row r="49">
          <cell r="C49" t="str">
            <v>应建利</v>
          </cell>
          <cell r="D49">
            <v>1951</v>
          </cell>
          <cell r="E49">
            <v>50</v>
          </cell>
        </row>
        <row r="50">
          <cell r="C50" t="str">
            <v>张迎泽</v>
          </cell>
          <cell r="D50">
            <v>1248</v>
          </cell>
          <cell r="E50">
            <v>50</v>
          </cell>
        </row>
        <row r="51">
          <cell r="C51" t="str">
            <v>李忠鹏</v>
          </cell>
          <cell r="D51">
            <v>1712</v>
          </cell>
          <cell r="E51">
            <v>50</v>
          </cell>
        </row>
        <row r="52">
          <cell r="C52" t="str">
            <v>郭帅</v>
          </cell>
          <cell r="D52">
            <v>1719</v>
          </cell>
          <cell r="E52">
            <v>50</v>
          </cell>
        </row>
        <row r="53">
          <cell r="C53" t="str">
            <v>刘一星</v>
          </cell>
          <cell r="D53">
            <v>1750</v>
          </cell>
          <cell r="E53">
            <v>50</v>
          </cell>
        </row>
        <row r="54">
          <cell r="C54" t="str">
            <v>王会闯</v>
          </cell>
          <cell r="D54">
            <v>1821</v>
          </cell>
          <cell r="E54">
            <v>50</v>
          </cell>
        </row>
        <row r="55">
          <cell r="C55" t="str">
            <v>魏磊</v>
          </cell>
          <cell r="D55">
            <v>1931</v>
          </cell>
          <cell r="E55">
            <v>50</v>
          </cell>
        </row>
        <row r="56">
          <cell r="C56" t="str">
            <v>张镇</v>
          </cell>
          <cell r="D56">
            <v>2190</v>
          </cell>
          <cell r="E56">
            <v>50</v>
          </cell>
        </row>
        <row r="57">
          <cell r="C57" t="str">
            <v>刘丰</v>
          </cell>
          <cell r="D57">
            <v>2065</v>
          </cell>
          <cell r="E57" t="str">
            <v>C-</v>
          </cell>
        </row>
        <row r="58">
          <cell r="C58" t="str">
            <v>刘姿阳</v>
          </cell>
          <cell r="D58">
            <v>2050</v>
          </cell>
          <cell r="E58">
            <v>50</v>
          </cell>
        </row>
        <row r="59">
          <cell r="C59" t="str">
            <v>刘海君</v>
          </cell>
          <cell r="D59">
            <v>2163</v>
          </cell>
          <cell r="E59">
            <v>50</v>
          </cell>
        </row>
        <row r="60">
          <cell r="C60" t="str">
            <v>赵梓源</v>
          </cell>
          <cell r="D60">
            <v>2151</v>
          </cell>
          <cell r="E60">
            <v>50</v>
          </cell>
        </row>
        <row r="61">
          <cell r="C61" t="str">
            <v>王妮妮</v>
          </cell>
          <cell r="D61">
            <v>1739</v>
          </cell>
          <cell r="E61">
            <v>50</v>
          </cell>
        </row>
        <row r="62">
          <cell r="C62" t="str">
            <v>杨海超</v>
          </cell>
          <cell r="D62">
            <v>10211</v>
          </cell>
          <cell r="E62">
            <v>50</v>
          </cell>
        </row>
        <row r="63">
          <cell r="C63" t="str">
            <v>杨学智</v>
          </cell>
          <cell r="D63">
            <v>10207</v>
          </cell>
          <cell r="E63">
            <v>50</v>
          </cell>
        </row>
        <row r="64">
          <cell r="C64" t="str">
            <v>邢亚晶</v>
          </cell>
          <cell r="D64">
            <v>2216</v>
          </cell>
          <cell r="E64">
            <v>50</v>
          </cell>
        </row>
        <row r="65">
          <cell r="C65" t="str">
            <v>江银涛</v>
          </cell>
          <cell r="D65">
            <v>10220</v>
          </cell>
          <cell r="E65">
            <v>50</v>
          </cell>
        </row>
        <row r="66">
          <cell r="C66" t="str">
            <v>崔义芳</v>
          </cell>
          <cell r="D66">
            <v>470</v>
          </cell>
          <cell r="E66">
            <v>50</v>
          </cell>
        </row>
        <row r="67">
          <cell r="C67" t="str">
            <v>王宇</v>
          </cell>
          <cell r="D67">
            <v>1392</v>
          </cell>
          <cell r="E67">
            <v>50</v>
          </cell>
        </row>
        <row r="68">
          <cell r="C68" t="str">
            <v>王磊</v>
          </cell>
          <cell r="D68">
            <v>1402</v>
          </cell>
          <cell r="E68">
            <v>50</v>
          </cell>
        </row>
        <row r="69">
          <cell r="C69" t="str">
            <v>李腾</v>
          </cell>
          <cell r="D69">
            <v>1778</v>
          </cell>
          <cell r="E69">
            <v>50</v>
          </cell>
        </row>
        <row r="70">
          <cell r="C70" t="str">
            <v>杨晓娟</v>
          </cell>
          <cell r="D70">
            <v>2024</v>
          </cell>
          <cell r="E70">
            <v>50</v>
          </cell>
        </row>
        <row r="71">
          <cell r="C71" t="str">
            <v>刘泽铭</v>
          </cell>
          <cell r="D71">
            <v>10221</v>
          </cell>
          <cell r="E71">
            <v>50</v>
          </cell>
        </row>
        <row r="72">
          <cell r="C72" t="str">
            <v>罗志成</v>
          </cell>
          <cell r="D72">
            <v>856</v>
          </cell>
          <cell r="E72">
            <v>50</v>
          </cell>
        </row>
        <row r="73">
          <cell r="C73" t="str">
            <v>李富平</v>
          </cell>
          <cell r="D73">
            <v>1883</v>
          </cell>
          <cell r="E73">
            <v>50</v>
          </cell>
        </row>
        <row r="74">
          <cell r="C74" t="str">
            <v>孙业民</v>
          </cell>
          <cell r="D74">
            <v>2140</v>
          </cell>
          <cell r="E74">
            <v>50</v>
          </cell>
        </row>
        <row r="75">
          <cell r="C75" t="str">
            <v>滕永达</v>
          </cell>
          <cell r="D75">
            <v>2004</v>
          </cell>
          <cell r="E75">
            <v>50</v>
          </cell>
        </row>
        <row r="76">
          <cell r="C76" t="str">
            <v>王奎举</v>
          </cell>
          <cell r="D76">
            <v>1687</v>
          </cell>
          <cell r="E76">
            <v>50</v>
          </cell>
        </row>
        <row r="77">
          <cell r="C77" t="str">
            <v>魏东东</v>
          </cell>
          <cell r="D77">
            <v>1909</v>
          </cell>
          <cell r="E77">
            <v>45</v>
          </cell>
        </row>
        <row r="78">
          <cell r="C78" t="str">
            <v>郑如缘</v>
          </cell>
          <cell r="D78">
            <v>1844</v>
          </cell>
          <cell r="E78" t="str">
            <v>C-</v>
          </cell>
        </row>
        <row r="79">
          <cell r="C79" t="str">
            <v>杨晋</v>
          </cell>
          <cell r="D79">
            <v>1849</v>
          </cell>
          <cell r="E79">
            <v>50</v>
          </cell>
        </row>
        <row r="80">
          <cell r="C80" t="str">
            <v>程虹川</v>
          </cell>
          <cell r="D80">
            <v>1872</v>
          </cell>
          <cell r="E80" t="str">
            <v>C-</v>
          </cell>
        </row>
        <row r="81">
          <cell r="C81" t="str">
            <v>蔡虎</v>
          </cell>
          <cell r="D81">
            <v>2075</v>
          </cell>
          <cell r="E81">
            <v>50</v>
          </cell>
        </row>
        <row r="82">
          <cell r="C82" t="str">
            <v>许泳</v>
          </cell>
          <cell r="D82">
            <v>1798</v>
          </cell>
          <cell r="E82">
            <v>50</v>
          </cell>
        </row>
        <row r="83">
          <cell r="C83" t="str">
            <v>卢承哲</v>
          </cell>
          <cell r="D83">
            <v>10216</v>
          </cell>
          <cell r="E83">
            <v>50</v>
          </cell>
        </row>
        <row r="84">
          <cell r="C84" t="str">
            <v>吴双霞</v>
          </cell>
          <cell r="D84">
            <v>1030</v>
          </cell>
          <cell r="E84">
            <v>50</v>
          </cell>
        </row>
        <row r="85">
          <cell r="C85" t="str">
            <v>彭钰翔</v>
          </cell>
          <cell r="D85">
            <v>1748</v>
          </cell>
          <cell r="E85">
            <v>50</v>
          </cell>
        </row>
        <row r="86">
          <cell r="C86" t="str">
            <v>贾奇</v>
          </cell>
          <cell r="D86">
            <v>1752</v>
          </cell>
          <cell r="E86">
            <v>48</v>
          </cell>
        </row>
        <row r="87">
          <cell r="C87" t="str">
            <v>张宏</v>
          </cell>
          <cell r="D87">
            <v>1505</v>
          </cell>
          <cell r="E87" t="str">
            <v>D</v>
          </cell>
        </row>
        <row r="88">
          <cell r="C88" t="str">
            <v>文诚琛</v>
          </cell>
          <cell r="D88">
            <v>2162</v>
          </cell>
          <cell r="E88">
            <v>50</v>
          </cell>
        </row>
        <row r="89">
          <cell r="C89" t="str">
            <v>严俊文</v>
          </cell>
          <cell r="D89">
            <v>2048</v>
          </cell>
          <cell r="E89">
            <v>48</v>
          </cell>
        </row>
        <row r="90">
          <cell r="C90" t="str">
            <v>文云祥</v>
          </cell>
          <cell r="D90">
            <v>1923</v>
          </cell>
          <cell r="E90">
            <v>50</v>
          </cell>
        </row>
        <row r="91">
          <cell r="C91" t="str">
            <v>刘旺1</v>
          </cell>
          <cell r="D91">
            <v>1335</v>
          </cell>
          <cell r="E91">
            <v>48</v>
          </cell>
        </row>
        <row r="92">
          <cell r="C92" t="str">
            <v>梁达亮</v>
          </cell>
          <cell r="D92">
            <v>1832</v>
          </cell>
          <cell r="E92">
            <v>50</v>
          </cell>
        </row>
        <row r="93">
          <cell r="C93" t="str">
            <v>王乐莹</v>
          </cell>
          <cell r="D93">
            <v>2166</v>
          </cell>
          <cell r="E93">
            <v>50</v>
          </cell>
        </row>
        <row r="94">
          <cell r="C94" t="str">
            <v>任涛民</v>
          </cell>
          <cell r="D94">
            <v>1655</v>
          </cell>
          <cell r="E94">
            <v>50</v>
          </cell>
        </row>
        <row r="95">
          <cell r="C95" t="str">
            <v>曾亮</v>
          </cell>
          <cell r="D95">
            <v>1952</v>
          </cell>
          <cell r="E95">
            <v>50</v>
          </cell>
        </row>
        <row r="96">
          <cell r="C96" t="str">
            <v>翟盼</v>
          </cell>
          <cell r="D96">
            <v>2195</v>
          </cell>
          <cell r="E96">
            <v>50</v>
          </cell>
        </row>
        <row r="97">
          <cell r="C97" t="str">
            <v>张鹏飞</v>
          </cell>
          <cell r="D97">
            <v>1259</v>
          </cell>
          <cell r="E97">
            <v>50</v>
          </cell>
        </row>
        <row r="98">
          <cell r="C98" t="str">
            <v>陈炜阳</v>
          </cell>
          <cell r="D98">
            <v>1413</v>
          </cell>
          <cell r="E98">
            <v>50</v>
          </cell>
        </row>
        <row r="99">
          <cell r="C99" t="str">
            <v>王希</v>
          </cell>
          <cell r="D99">
            <v>1608</v>
          </cell>
          <cell r="E99">
            <v>50</v>
          </cell>
        </row>
        <row r="100">
          <cell r="C100" t="str">
            <v>尚玉龙</v>
          </cell>
          <cell r="D100">
            <v>2006</v>
          </cell>
          <cell r="E100">
            <v>50</v>
          </cell>
        </row>
        <row r="101">
          <cell r="C101" t="str">
            <v>黄立</v>
          </cell>
          <cell r="D101">
            <v>10185</v>
          </cell>
          <cell r="E101">
            <v>50</v>
          </cell>
        </row>
        <row r="102">
          <cell r="C102" t="str">
            <v>王伟</v>
          </cell>
          <cell r="D102">
            <v>1303</v>
          </cell>
          <cell r="E102">
            <v>50</v>
          </cell>
        </row>
        <row r="103">
          <cell r="C103" t="str">
            <v>王子龙</v>
          </cell>
          <cell r="D103">
            <v>1842</v>
          </cell>
          <cell r="E103">
            <v>50</v>
          </cell>
        </row>
        <row r="104">
          <cell r="C104" t="str">
            <v>康钧威</v>
          </cell>
          <cell r="D104">
            <v>1111</v>
          </cell>
          <cell r="E104">
            <v>50</v>
          </cell>
        </row>
        <row r="105">
          <cell r="C105" t="str">
            <v>李远明</v>
          </cell>
          <cell r="D105">
            <v>1386</v>
          </cell>
          <cell r="E105">
            <v>50</v>
          </cell>
        </row>
        <row r="106">
          <cell r="C106" t="str">
            <v>周子峰</v>
          </cell>
          <cell r="D106">
            <v>2054</v>
          </cell>
          <cell r="E106">
            <v>50</v>
          </cell>
        </row>
        <row r="107">
          <cell r="C107" t="str">
            <v>杨勇</v>
          </cell>
          <cell r="D107">
            <v>2062</v>
          </cell>
          <cell r="E107">
            <v>50</v>
          </cell>
        </row>
        <row r="108">
          <cell r="C108" t="str">
            <v>蒋维</v>
          </cell>
          <cell r="D108">
            <v>709</v>
          </cell>
          <cell r="E108">
            <v>50</v>
          </cell>
        </row>
        <row r="109">
          <cell r="C109" t="str">
            <v>张岩</v>
          </cell>
          <cell r="D109">
            <v>1826</v>
          </cell>
          <cell r="E109">
            <v>50</v>
          </cell>
        </row>
        <row r="110">
          <cell r="C110" t="str">
            <v>厉黔龙</v>
          </cell>
          <cell r="D110">
            <v>1020</v>
          </cell>
          <cell r="E110">
            <v>50</v>
          </cell>
        </row>
        <row r="111">
          <cell r="C111" t="str">
            <v>徐冬梅</v>
          </cell>
          <cell r="D111">
            <v>572</v>
          </cell>
          <cell r="E111">
            <v>50</v>
          </cell>
        </row>
        <row r="112">
          <cell r="C112" t="str">
            <v>刘竹青</v>
          </cell>
          <cell r="D112">
            <v>1698</v>
          </cell>
          <cell r="E112">
            <v>50</v>
          </cell>
        </row>
        <row r="113">
          <cell r="C113" t="str">
            <v>薛佳伟</v>
          </cell>
          <cell r="D113">
            <v>2176</v>
          </cell>
          <cell r="E113">
            <v>50</v>
          </cell>
        </row>
        <row r="114">
          <cell r="C114" t="str">
            <v>孙辉</v>
          </cell>
          <cell r="D114">
            <v>1288</v>
          </cell>
          <cell r="E114">
            <v>50</v>
          </cell>
        </row>
        <row r="115">
          <cell r="C115" t="str">
            <v>凌思安</v>
          </cell>
          <cell r="D115">
            <v>809</v>
          </cell>
          <cell r="E115">
            <v>50</v>
          </cell>
        </row>
        <row r="116">
          <cell r="C116" t="str">
            <v>吴发立</v>
          </cell>
          <cell r="D116">
            <v>1440</v>
          </cell>
          <cell r="E116">
            <v>50</v>
          </cell>
        </row>
        <row r="117">
          <cell r="C117" t="str">
            <v>王光磊</v>
          </cell>
          <cell r="D117">
            <v>2039</v>
          </cell>
          <cell r="E117">
            <v>50</v>
          </cell>
        </row>
        <row r="118">
          <cell r="C118" t="str">
            <v>侯晓瑶</v>
          </cell>
          <cell r="D118">
            <v>1598</v>
          </cell>
          <cell r="E118">
            <v>50</v>
          </cell>
        </row>
        <row r="119">
          <cell r="C119" t="str">
            <v>陈志鹏</v>
          </cell>
          <cell r="D119">
            <v>2212</v>
          </cell>
          <cell r="E119">
            <v>50</v>
          </cell>
        </row>
        <row r="120">
          <cell r="C120" t="str">
            <v>李兵坤</v>
          </cell>
          <cell r="D120">
            <v>1316</v>
          </cell>
          <cell r="E120">
            <v>50</v>
          </cell>
        </row>
        <row r="121">
          <cell r="C121" t="str">
            <v>荣立飞</v>
          </cell>
          <cell r="D121">
            <v>1147</v>
          </cell>
          <cell r="E121">
            <v>50</v>
          </cell>
        </row>
        <row r="122">
          <cell r="C122" t="str">
            <v>王创超</v>
          </cell>
          <cell r="D122">
            <v>1696</v>
          </cell>
          <cell r="E122">
            <v>50</v>
          </cell>
        </row>
        <row r="123">
          <cell r="C123" t="str">
            <v>侯兴刚</v>
          </cell>
          <cell r="D123">
            <v>2127</v>
          </cell>
          <cell r="E123">
            <v>50</v>
          </cell>
        </row>
        <row r="124">
          <cell r="C124" t="str">
            <v>孙爽</v>
          </cell>
          <cell r="D124">
            <v>10218</v>
          </cell>
          <cell r="E124">
            <v>50</v>
          </cell>
        </row>
        <row r="125">
          <cell r="C125" t="str">
            <v>万鑫波</v>
          </cell>
          <cell r="D125">
            <v>2218</v>
          </cell>
          <cell r="E125">
            <v>50</v>
          </cell>
        </row>
        <row r="126">
          <cell r="C126" t="str">
            <v>张明辉</v>
          </cell>
          <cell r="D126">
            <v>1412</v>
          </cell>
          <cell r="E126">
            <v>50</v>
          </cell>
        </row>
        <row r="127">
          <cell r="C127" t="str">
            <v>孙超</v>
          </cell>
          <cell r="D127">
            <v>1689</v>
          </cell>
          <cell r="E127">
            <v>50</v>
          </cell>
        </row>
        <row r="128">
          <cell r="C128" t="str">
            <v>谢金明</v>
          </cell>
          <cell r="D128">
            <v>1749</v>
          </cell>
          <cell r="E128" t="str">
            <v>D</v>
          </cell>
        </row>
        <row r="129">
          <cell r="C129" t="str">
            <v>王昊轩</v>
          </cell>
          <cell r="D129">
            <v>1968</v>
          </cell>
          <cell r="E129">
            <v>50</v>
          </cell>
        </row>
        <row r="130">
          <cell r="C130" t="str">
            <v>袁龙行</v>
          </cell>
          <cell r="D130">
            <v>1972</v>
          </cell>
          <cell r="E130">
            <v>50</v>
          </cell>
        </row>
        <row r="131">
          <cell r="C131" t="str">
            <v>杨瑞馨</v>
          </cell>
          <cell r="D131">
            <v>1961</v>
          </cell>
          <cell r="E131">
            <v>50</v>
          </cell>
        </row>
        <row r="132">
          <cell r="C132" t="str">
            <v>张迪</v>
          </cell>
          <cell r="D132">
            <v>1919</v>
          </cell>
          <cell r="E132">
            <v>43</v>
          </cell>
        </row>
        <row r="133">
          <cell r="C133" t="str">
            <v>崔行</v>
          </cell>
          <cell r="D133">
            <v>2171</v>
          </cell>
          <cell r="E133">
            <v>50</v>
          </cell>
        </row>
        <row r="134">
          <cell r="C134" t="str">
            <v>陈章鸣</v>
          </cell>
          <cell r="D134">
            <v>1261</v>
          </cell>
          <cell r="E134">
            <v>50</v>
          </cell>
        </row>
        <row r="135">
          <cell r="C135" t="str">
            <v>秦江维</v>
          </cell>
          <cell r="D135">
            <v>1531</v>
          </cell>
          <cell r="E135">
            <v>48</v>
          </cell>
        </row>
        <row r="136">
          <cell r="C136" t="str">
            <v>刘彦龙</v>
          </cell>
          <cell r="D136">
            <v>1122</v>
          </cell>
          <cell r="E136" t="str">
            <v>C-</v>
          </cell>
        </row>
        <row r="137">
          <cell r="C137" t="str">
            <v>龚升俊</v>
          </cell>
          <cell r="D137">
            <v>555</v>
          </cell>
          <cell r="E137">
            <v>50</v>
          </cell>
        </row>
        <row r="138">
          <cell r="C138" t="str">
            <v>杨毅</v>
          </cell>
          <cell r="D138">
            <v>1376</v>
          </cell>
          <cell r="E138">
            <v>50</v>
          </cell>
        </row>
        <row r="139">
          <cell r="C139" t="str">
            <v>余经猷</v>
          </cell>
          <cell r="D139">
            <v>1588</v>
          </cell>
          <cell r="E139">
            <v>50</v>
          </cell>
        </row>
        <row r="140">
          <cell r="C140" t="str">
            <v>邓钲澎</v>
          </cell>
          <cell r="D140">
            <v>1688</v>
          </cell>
          <cell r="E140">
            <v>50</v>
          </cell>
        </row>
        <row r="141">
          <cell r="C141" t="str">
            <v>黄杰超</v>
          </cell>
          <cell r="D141">
            <v>1766</v>
          </cell>
          <cell r="E141">
            <v>50</v>
          </cell>
        </row>
        <row r="142">
          <cell r="C142" t="str">
            <v>劳伟文</v>
          </cell>
          <cell r="D142">
            <v>1772</v>
          </cell>
          <cell r="E142">
            <v>50</v>
          </cell>
        </row>
        <row r="143">
          <cell r="C143" t="str">
            <v>吴子灏</v>
          </cell>
          <cell r="D143">
            <v>2119</v>
          </cell>
          <cell r="E143">
            <v>50</v>
          </cell>
        </row>
        <row r="144">
          <cell r="C144" t="str">
            <v>高佳伟</v>
          </cell>
          <cell r="D144">
            <v>1285</v>
          </cell>
          <cell r="E144">
            <v>50</v>
          </cell>
        </row>
        <row r="145">
          <cell r="C145" t="str">
            <v>罗西兴</v>
          </cell>
          <cell r="D145">
            <v>1323</v>
          </cell>
          <cell r="E145">
            <v>48</v>
          </cell>
        </row>
        <row r="146">
          <cell r="C146" t="str">
            <v>李隆基</v>
          </cell>
          <cell r="D146">
            <v>1388</v>
          </cell>
          <cell r="E146">
            <v>50</v>
          </cell>
        </row>
        <row r="147">
          <cell r="C147" t="str">
            <v>韩雨欣</v>
          </cell>
          <cell r="D147">
            <v>2170</v>
          </cell>
          <cell r="E147">
            <v>50</v>
          </cell>
        </row>
        <row r="148">
          <cell r="C148" t="str">
            <v>刘慧东</v>
          </cell>
          <cell r="D148">
            <v>1326</v>
          </cell>
          <cell r="E148">
            <v>50</v>
          </cell>
        </row>
        <row r="149">
          <cell r="C149" t="str">
            <v>史胜利</v>
          </cell>
          <cell r="D149">
            <v>1962</v>
          </cell>
          <cell r="E149">
            <v>50</v>
          </cell>
        </row>
        <row r="150">
          <cell r="C150" t="str">
            <v>张毅</v>
          </cell>
          <cell r="D150">
            <v>815</v>
          </cell>
          <cell r="E150" t="str">
            <v>D</v>
          </cell>
        </row>
        <row r="151">
          <cell r="C151" t="str">
            <v>夏冰冰</v>
          </cell>
          <cell r="D151">
            <v>1896</v>
          </cell>
          <cell r="E151">
            <v>48</v>
          </cell>
        </row>
        <row r="152">
          <cell r="C152" t="str">
            <v>常锦锋</v>
          </cell>
          <cell r="D152">
            <v>1908</v>
          </cell>
          <cell r="E152">
            <v>50</v>
          </cell>
        </row>
        <row r="153">
          <cell r="C153" t="str">
            <v>路晓梦</v>
          </cell>
          <cell r="D153">
            <v>1865</v>
          </cell>
          <cell r="E153">
            <v>46</v>
          </cell>
        </row>
        <row r="154">
          <cell r="C154" t="str">
            <v>王耀波</v>
          </cell>
          <cell r="D154">
            <v>1973</v>
          </cell>
          <cell r="E154">
            <v>50</v>
          </cell>
        </row>
        <row r="155">
          <cell r="C155" t="str">
            <v>刘珣</v>
          </cell>
          <cell r="D155">
            <v>2200</v>
          </cell>
          <cell r="E155">
            <v>50</v>
          </cell>
        </row>
        <row r="156">
          <cell r="C156" t="str">
            <v>姬向奇</v>
          </cell>
          <cell r="D156">
            <v>2211</v>
          </cell>
          <cell r="E156" t="str">
            <v>C-</v>
          </cell>
        </row>
        <row r="157">
          <cell r="C157" t="str">
            <v>王永山</v>
          </cell>
          <cell r="D157">
            <v>10209</v>
          </cell>
          <cell r="E157">
            <v>50</v>
          </cell>
        </row>
        <row r="158">
          <cell r="C158" t="str">
            <v>卫鹏</v>
          </cell>
          <cell r="D158">
            <v>1941</v>
          </cell>
          <cell r="E158">
            <v>50</v>
          </cell>
        </row>
        <row r="159">
          <cell r="C159" t="str">
            <v>闫飞飞</v>
          </cell>
          <cell r="D159">
            <v>1837</v>
          </cell>
          <cell r="E159">
            <v>50</v>
          </cell>
        </row>
        <row r="160">
          <cell r="C160" t="str">
            <v>靖哲</v>
          </cell>
          <cell r="D160">
            <v>1438</v>
          </cell>
          <cell r="E160">
            <v>50</v>
          </cell>
        </row>
        <row r="161">
          <cell r="C161" t="str">
            <v>孙浩</v>
          </cell>
          <cell r="D161">
            <v>1998</v>
          </cell>
          <cell r="E161">
            <v>50</v>
          </cell>
        </row>
        <row r="162">
          <cell r="C162" t="str">
            <v>李欣宇</v>
          </cell>
          <cell r="D162">
            <v>2003</v>
          </cell>
          <cell r="E162">
            <v>46</v>
          </cell>
        </row>
        <row r="163">
          <cell r="C163" t="str">
            <v>范飞飞</v>
          </cell>
          <cell r="D163">
            <v>1503</v>
          </cell>
          <cell r="E163">
            <v>50</v>
          </cell>
        </row>
        <row r="164">
          <cell r="C164" t="str">
            <v>杜志恒</v>
          </cell>
          <cell r="D164">
            <v>2167</v>
          </cell>
          <cell r="E164">
            <v>50</v>
          </cell>
        </row>
        <row r="165">
          <cell r="C165" t="str">
            <v>李谦</v>
          </cell>
          <cell r="D165">
            <v>2110</v>
          </cell>
          <cell r="E165" t="str">
            <v>C-</v>
          </cell>
        </row>
        <row r="166">
          <cell r="C166" t="str">
            <v>杨帅</v>
          </cell>
          <cell r="D166">
            <v>1963</v>
          </cell>
          <cell r="E166">
            <v>50</v>
          </cell>
        </row>
        <row r="167">
          <cell r="C167" t="str">
            <v>李刚</v>
          </cell>
          <cell r="D167">
            <v>1567</v>
          </cell>
          <cell r="E167">
            <v>46</v>
          </cell>
        </row>
        <row r="168">
          <cell r="C168" t="str">
            <v>李凡</v>
          </cell>
          <cell r="D168">
            <v>1775</v>
          </cell>
          <cell r="E168">
            <v>46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V172"/>
  <sheetViews>
    <sheetView tabSelected="1" workbookViewId="0">
      <pane ySplit="2" topLeftCell="A130" activePane="bottomLeft" state="frozen"/>
      <selection pane="bottomLeft" activeCell="K135" sqref="K135"/>
    </sheetView>
  </sheetViews>
  <sheetFormatPr baseColWidth="8" defaultColWidth="14.5" defaultRowHeight="15"/>
  <cols>
    <col width="14.375" customWidth="1" style="16" min="1" max="1"/>
    <col width="8.25" customWidth="1" style="16" min="2" max="2"/>
    <col width="9.875" customWidth="1" style="16" min="3" max="3"/>
    <col width="9.625" customWidth="1" style="16" min="4" max="4"/>
    <col width="9.75" customWidth="1" style="16" min="5" max="5"/>
    <col width="7.875" customWidth="1" style="16" min="6" max="6"/>
    <col width="12.125" customWidth="1" style="17" min="7" max="9"/>
    <col width="9.75" customWidth="1" style="17" min="10" max="10"/>
    <col width="14" customWidth="1" style="17" min="11" max="11"/>
    <col width="9.25" customWidth="1" style="17" min="12" max="13"/>
    <col width="9.75" customWidth="1" style="17" min="14" max="14"/>
    <col width="12.625" customWidth="1" style="17" min="15" max="15"/>
    <col width="92.125" customWidth="1" style="18" min="16" max="16"/>
    <col width="22.5" customWidth="1" style="17" min="17" max="17"/>
    <col width="22.625" customWidth="1" style="17" min="18" max="18"/>
    <col width="24.875" customWidth="1" style="17" min="19" max="19"/>
    <col width="23.75" customWidth="1" style="17" min="20" max="20"/>
    <col width="27.375" customWidth="1" style="17" min="21" max="21"/>
    <col width="22.125" customWidth="1" style="17" min="22" max="22"/>
    <col width="11.25" customWidth="1" style="16" min="23" max="30"/>
    <col width="14.5" customWidth="1" style="16" min="31" max="31"/>
    <col width="14.5" customWidth="1" style="16" min="32" max="16384"/>
  </cols>
  <sheetData>
    <row r="1">
      <c r="A1" s="65" t="inlineStr">
        <is>
          <t>一级部门</t>
        </is>
      </c>
      <c r="B1" s="65" t="inlineStr">
        <is>
          <t>负责人</t>
        </is>
      </c>
      <c r="C1" s="65" t="inlineStr">
        <is>
          <t>姓名</t>
        </is>
      </c>
      <c r="D1" s="65" t="inlineStr">
        <is>
          <t>工号</t>
        </is>
      </c>
      <c r="E1" s="65" t="inlineStr">
        <is>
          <t>技术级别</t>
        </is>
      </c>
      <c r="F1" s="91" t="inlineStr">
        <is>
          <t>质量分
（50）</t>
        </is>
      </c>
      <c r="G1" s="92" t="inlineStr">
        <is>
          <t>工作任务（40）</t>
        </is>
      </c>
      <c r="H1" s="93" t="n"/>
      <c r="I1" s="94" t="n"/>
      <c r="J1" s="65" t="inlineStr">
        <is>
          <t>工作评价（10）</t>
        </is>
      </c>
      <c r="K1" s="94" t="n"/>
      <c r="L1" s="67" t="inlineStr">
        <is>
          <t>加分项（10）</t>
        </is>
      </c>
      <c r="M1" s="94" t="n"/>
      <c r="N1" s="82" t="inlineStr">
        <is>
          <t>绩效总分</t>
        </is>
      </c>
      <c r="O1" s="82" t="inlineStr">
        <is>
          <t>绩效评定</t>
        </is>
      </c>
      <c r="P1" s="84" t="inlineStr">
        <is>
          <t>绩效评价</t>
        </is>
      </c>
      <c r="Q1" s="95" t="inlineStr">
        <is>
          <t>工时情况</t>
        </is>
      </c>
      <c r="R1" s="93" t="n"/>
      <c r="S1" s="93" t="n"/>
      <c r="T1" s="93" t="n"/>
      <c r="U1" s="93" t="n"/>
      <c r="V1" s="94" t="n"/>
    </row>
    <row r="2">
      <c r="A2" s="96" t="n"/>
      <c r="B2" s="96" t="n"/>
      <c r="C2" s="96" t="n"/>
      <c r="D2" s="96" t="n"/>
      <c r="E2" s="96" t="n"/>
      <c r="F2" s="96" t="n"/>
      <c r="G2" s="23" t="inlineStr">
        <is>
          <t>考核积分</t>
        </is>
      </c>
      <c r="H2" s="24" t="inlineStr">
        <is>
          <t>获得积分</t>
        </is>
      </c>
      <c r="I2" s="28" t="inlineStr">
        <is>
          <t>评价分数</t>
        </is>
      </c>
      <c r="J2" s="29" t="inlineStr">
        <is>
          <t>外部评价</t>
        </is>
      </c>
      <c r="K2" s="30" t="inlineStr">
        <is>
          <t>延长工时情况</t>
        </is>
      </c>
      <c r="L2" s="69" t="inlineStr">
        <is>
          <t>代码评审</t>
        </is>
      </c>
      <c r="M2" s="69" t="inlineStr">
        <is>
          <t>技术贡献</t>
        </is>
      </c>
      <c r="N2" s="97" t="n"/>
      <c r="O2" s="97" t="n"/>
      <c r="P2" s="96" t="n"/>
      <c r="Q2" s="28" t="inlineStr">
        <is>
          <t>月度实际工作日（天）</t>
        </is>
      </c>
      <c r="R2" s="28" t="inlineStr">
        <is>
          <t>月度标准工时（小时）</t>
        </is>
      </c>
      <c r="S2" s="28" t="inlineStr">
        <is>
          <t>月度考勤总工时（小时）</t>
        </is>
      </c>
      <c r="T2" s="28" t="inlineStr">
        <is>
          <t>内控提交工时（小时）</t>
        </is>
      </c>
      <c r="U2" s="28" t="inlineStr">
        <is>
          <t>内控未提交日报次数（次）</t>
        </is>
      </c>
      <c r="V2" s="28" t="inlineStr">
        <is>
          <t>超过22：00打卡次数</t>
        </is>
      </c>
    </row>
    <row r="3" ht="36" customHeight="1" s="87">
      <c r="A3" s="20" t="inlineStr">
        <is>
          <t>集中管控产品线</t>
        </is>
      </c>
      <c r="B3" s="70" t="inlineStr">
        <is>
          <t>付少波</t>
        </is>
      </c>
      <c r="C3" s="21" t="inlineStr">
        <is>
          <t>潘东</t>
        </is>
      </c>
      <c r="D3" s="21" t="inlineStr">
        <is>
          <t>1437</t>
        </is>
      </c>
      <c r="E3" s="21" t="inlineStr">
        <is>
          <t>T6</t>
        </is>
      </c>
      <c r="F3" s="25" t="n">
        <v>50</v>
      </c>
      <c r="G3" s="21" t="inlineStr">
        <is>
          <t>41.4</t>
        </is>
      </c>
      <c r="H3" s="21" t="inlineStr">
        <is>
          <t>47.91</t>
        </is>
      </c>
      <c r="I3" s="26" t="n">
        <v>31</v>
      </c>
      <c r="J3" s="98" t="n">
        <v>7</v>
      </c>
      <c r="K3" s="98" t="n">
        <v>1</v>
      </c>
      <c r="L3" s="98" t="n">
        <v>0</v>
      </c>
      <c r="M3" s="98" t="n">
        <v>0</v>
      </c>
      <c r="N3" s="26" t="n">
        <v>89</v>
      </c>
      <c r="O3" s="32" t="inlineStr">
        <is>
          <t>C+</t>
        </is>
      </c>
      <c r="P3" s="33" t="inlineStr">
        <is>
          <t>工作认真负责，完成管控540F01/540B02版本开发以及提测，并支持完成终端541、ndlp540F01、ndlp40F02、ndlp41版本需求功能开发以及联调，中信项目在统一平台资源紧张情况下主动承担报告模板开发功能，多次主动延长工时保证项目研发进度，工作表现较好</t>
        </is>
      </c>
      <c r="Q3" s="21" t="inlineStr">
        <is>
          <t>23.0</t>
        </is>
      </c>
      <c r="R3" s="21" t="inlineStr">
        <is>
          <t>184.00</t>
        </is>
      </c>
      <c r="S3" s="21" t="inlineStr">
        <is>
          <t>221.81</t>
        </is>
      </c>
      <c r="T3" s="21" t="inlineStr">
        <is>
          <t>221.0</t>
        </is>
      </c>
      <c r="U3" s="21" t="inlineStr">
        <is>
          <t>0</t>
        </is>
      </c>
      <c r="V3" s="21" t="inlineStr">
        <is>
          <t>0</t>
        </is>
      </c>
    </row>
    <row r="4" ht="24" customHeight="1" s="87">
      <c r="A4" s="20" t="inlineStr">
        <is>
          <t>集中管控产品线</t>
        </is>
      </c>
      <c r="B4" s="99" t="n"/>
      <c r="C4" s="21" t="inlineStr">
        <is>
          <t>李延</t>
        </is>
      </c>
      <c r="D4" s="21" t="inlineStr">
        <is>
          <t>1727</t>
        </is>
      </c>
      <c r="E4" s="21" t="inlineStr">
        <is>
          <t>T8</t>
        </is>
      </c>
      <c r="F4" s="25" t="n">
        <v>50</v>
      </c>
      <c r="G4" s="21" t="inlineStr">
        <is>
          <t>55.2</t>
        </is>
      </c>
      <c r="H4" s="21" t="inlineStr">
        <is>
          <t>57.15</t>
        </is>
      </c>
      <c r="I4" s="26" t="n">
        <v>30</v>
      </c>
      <c r="J4" s="98" t="n">
        <v>7</v>
      </c>
      <c r="K4" s="98" t="n">
        <v>1</v>
      </c>
      <c r="L4" s="98" t="n">
        <v>1</v>
      </c>
      <c r="M4" s="98" t="n">
        <v>0</v>
      </c>
      <c r="N4" s="26" t="n">
        <v>89</v>
      </c>
      <c r="O4" s="32" t="inlineStr">
        <is>
          <t>C+</t>
        </is>
      </c>
      <c r="P4" s="33" t="inlineStr">
        <is>
          <t>完成管控540F01太原省部级和地市级跨区传输上报整体设计以及插件架构设计，并完成相关业务功能开发，浙商项目完成规则引擎历史增长率、增长倍数等难度较高研发任务的设计以及研发，工作质量好</t>
        </is>
      </c>
      <c r="Q4" s="21" t="inlineStr">
        <is>
          <t>23.0</t>
        </is>
      </c>
      <c r="R4" s="21" t="inlineStr">
        <is>
          <t>184.00</t>
        </is>
      </c>
      <c r="S4" s="21" t="inlineStr">
        <is>
          <t>226.58</t>
        </is>
      </c>
      <c r="T4" s="21" t="inlineStr">
        <is>
          <t>214.5</t>
        </is>
      </c>
      <c r="U4" s="21" t="inlineStr">
        <is>
          <t>0</t>
        </is>
      </c>
      <c r="V4" s="21" t="inlineStr">
        <is>
          <t>0</t>
        </is>
      </c>
    </row>
    <row r="5" ht="24" customHeight="1" s="87">
      <c r="A5" s="20" t="inlineStr">
        <is>
          <t>集中管控产品线</t>
        </is>
      </c>
      <c r="B5" s="99" t="n"/>
      <c r="C5" s="21" t="inlineStr">
        <is>
          <t>郝文涛</t>
        </is>
      </c>
      <c r="D5" s="21" t="inlineStr">
        <is>
          <t>1806</t>
        </is>
      </c>
      <c r="E5" s="21" t="inlineStr">
        <is>
          <t>T6</t>
        </is>
      </c>
      <c r="F5" s="25" t="n">
        <v>50</v>
      </c>
      <c r="G5" s="21" t="inlineStr">
        <is>
          <t>41.4</t>
        </is>
      </c>
      <c r="H5" s="21" t="inlineStr">
        <is>
          <t>47.66</t>
        </is>
      </c>
      <c r="I5" s="26" t="n">
        <v>31</v>
      </c>
      <c r="J5" s="98" t="n">
        <v>5</v>
      </c>
      <c r="K5" s="98" t="n">
        <v>1</v>
      </c>
      <c r="L5" s="98" t="n">
        <v>0</v>
      </c>
      <c r="M5" s="98" t="n">
        <v>0</v>
      </c>
      <c r="N5" s="26" t="n">
        <v>87</v>
      </c>
      <c r="O5" s="26" t="inlineStr">
        <is>
          <t>C</t>
        </is>
      </c>
      <c r="P5" s="33" t="inlineStr">
        <is>
          <t>完成管控540F01太原项目需求4个需求功能开发、浙商项目外发统计、全盘扫描统计、风险用户报告等需求功能开发和自测验证，并支持产品ndlp541审计组件需求功能开发</t>
        </is>
      </c>
      <c r="Q5" s="21" t="inlineStr">
        <is>
          <t>23.0</t>
        </is>
      </c>
      <c r="R5" s="21" t="inlineStr">
        <is>
          <t>184.00</t>
        </is>
      </c>
      <c r="S5" s="21" t="inlineStr">
        <is>
          <t>221.46</t>
        </is>
      </c>
      <c r="T5" s="21" t="inlineStr">
        <is>
          <t>197.5</t>
        </is>
      </c>
      <c r="U5" s="21" t="inlineStr">
        <is>
          <t>0</t>
        </is>
      </c>
      <c r="V5" s="21" t="inlineStr">
        <is>
          <t>0</t>
        </is>
      </c>
    </row>
    <row r="6" ht="36" customHeight="1" s="87">
      <c r="A6" s="20" t="inlineStr">
        <is>
          <t>集中管控产品线</t>
        </is>
      </c>
      <c r="B6" s="99" t="n"/>
      <c r="C6" s="21" t="inlineStr">
        <is>
          <t>王贤团</t>
        </is>
      </c>
      <c r="D6" s="21" t="inlineStr">
        <is>
          <t>1927</t>
        </is>
      </c>
      <c r="E6" s="21" t="inlineStr">
        <is>
          <t>T6</t>
        </is>
      </c>
      <c r="F6" s="25" t="n">
        <v>50</v>
      </c>
      <c r="G6" s="21" t="inlineStr">
        <is>
          <t>41.4</t>
        </is>
      </c>
      <c r="H6" s="21" t="inlineStr">
        <is>
          <t>49.61</t>
        </is>
      </c>
      <c r="I6" s="26" t="n">
        <v>31</v>
      </c>
      <c r="J6" s="98" t="n">
        <v>7</v>
      </c>
      <c r="K6" s="98" t="n">
        <v>1</v>
      </c>
      <c r="L6" s="98" t="n">
        <v>0</v>
      </c>
      <c r="M6" s="98" t="n">
        <v>3</v>
      </c>
      <c r="N6" s="26" t="n">
        <v>92</v>
      </c>
      <c r="O6" s="32" t="inlineStr">
        <is>
          <t>C+</t>
        </is>
      </c>
      <c r="P6" s="33" t="inlineStr">
        <is>
          <t>完成太原项目第三方接口、服务注册、短信机器人、告警推送等项目插件功能开发，浙商项目开发正文对接、搜索模板等功能，并完成ndlp540F01/541版本开发联调支持，完成统一bom、sonar扫描、jenkins对接等调研任务，本月输出质量较高，效率较高</t>
        </is>
      </c>
      <c r="Q6" s="21" t="inlineStr">
        <is>
          <t>23.0</t>
        </is>
      </c>
      <c r="R6" s="21" t="inlineStr">
        <is>
          <t>184.00</t>
        </is>
      </c>
      <c r="S6" s="21" t="inlineStr">
        <is>
          <t>219.23</t>
        </is>
      </c>
      <c r="T6" s="21" t="inlineStr">
        <is>
          <t>214.0</t>
        </is>
      </c>
      <c r="U6" s="21" t="inlineStr">
        <is>
          <t>0</t>
        </is>
      </c>
      <c r="V6" s="21" t="inlineStr">
        <is>
          <t>0</t>
        </is>
      </c>
    </row>
    <row r="7" ht="24" customHeight="1" s="87">
      <c r="A7" s="20" t="inlineStr">
        <is>
          <t>集中管控产品线</t>
        </is>
      </c>
      <c r="B7" s="99" t="n"/>
      <c r="C7" s="21" t="inlineStr">
        <is>
          <t>曹霄龙</t>
        </is>
      </c>
      <c r="D7" s="21" t="inlineStr">
        <is>
          <t>2161</t>
        </is>
      </c>
      <c r="E7" s="21" t="inlineStr">
        <is>
          <t>T2</t>
        </is>
      </c>
      <c r="F7" s="25" t="n">
        <v>50</v>
      </c>
      <c r="G7" s="21" t="inlineStr">
        <is>
          <t>23.0</t>
        </is>
      </c>
      <c r="H7" s="21" t="inlineStr">
        <is>
          <t>28.37</t>
        </is>
      </c>
      <c r="I7" s="26" t="n">
        <v>32</v>
      </c>
      <c r="J7" s="98" t="n">
        <v>5</v>
      </c>
      <c r="K7" s="98" t="n">
        <v>1</v>
      </c>
      <c r="L7" s="98" t="n">
        <v>0</v>
      </c>
      <c r="M7" s="98" t="n">
        <v>0</v>
      </c>
      <c r="N7" s="26" t="n">
        <v>88</v>
      </c>
      <c r="O7" s="26" t="inlineStr">
        <is>
          <t>C</t>
        </is>
      </c>
      <c r="P7" s="33" t="inlineStr">
        <is>
          <t>完成太原项目新增50个以上接口对应metadata、mapping、数据上报接口等数据整理以及开发自测，并支持浙商项目数据结构整理、文件外发详情功能开发，可以完成分配的研发任务</t>
        </is>
      </c>
      <c r="Q7" s="21" t="inlineStr">
        <is>
          <t>23.0</t>
        </is>
      </c>
      <c r="R7" s="21" t="inlineStr">
        <is>
          <t>184.00</t>
        </is>
      </c>
      <c r="S7" s="21" t="inlineStr">
        <is>
          <t>219.46</t>
        </is>
      </c>
      <c r="T7" s="21" t="inlineStr">
        <is>
          <t>209.0</t>
        </is>
      </c>
      <c r="U7" s="21" t="inlineStr">
        <is>
          <t>0</t>
        </is>
      </c>
      <c r="V7" s="21" t="inlineStr">
        <is>
          <t>0</t>
        </is>
      </c>
    </row>
    <row r="8" ht="24" customHeight="1" s="87">
      <c r="A8" s="20" t="inlineStr">
        <is>
          <t>集中管控产品线</t>
        </is>
      </c>
      <c r="B8" s="99" t="n"/>
      <c r="C8" s="21" t="inlineStr">
        <is>
          <t>王梦琦</t>
        </is>
      </c>
      <c r="D8" s="21" t="inlineStr">
        <is>
          <t>2169</t>
        </is>
      </c>
      <c r="E8" s="21" t="inlineStr">
        <is>
          <t>T2</t>
        </is>
      </c>
      <c r="F8" s="26" t="n">
        <v>48</v>
      </c>
      <c r="G8" s="21" t="inlineStr">
        <is>
          <t>23.0</t>
        </is>
      </c>
      <c r="H8" s="21" t="inlineStr">
        <is>
          <t>26.0</t>
        </is>
      </c>
      <c r="I8" s="26" t="n">
        <v>31</v>
      </c>
      <c r="J8" s="98" t="n">
        <v>7</v>
      </c>
      <c r="K8" s="98" t="n">
        <v>0</v>
      </c>
      <c r="L8" s="98" t="n">
        <v>0</v>
      </c>
      <c r="M8" s="98" t="n">
        <v>0</v>
      </c>
      <c r="N8" s="26" t="n">
        <v>86</v>
      </c>
      <c r="O8" s="26" t="inlineStr">
        <is>
          <t>C</t>
        </is>
      </c>
      <c r="P8" s="33" t="inlineStr">
        <is>
          <t>完成太原第三方日志结构转换清理、菜单整理、跨区传输测试，浙商项目支持文件外发、全盘扫描、风险用户报告功能开发和输出报告，并支持产品ueba优化</t>
        </is>
      </c>
      <c r="Q8" s="21" t="inlineStr">
        <is>
          <t>23.0</t>
        </is>
      </c>
      <c r="R8" s="21" t="inlineStr">
        <is>
          <t>184.00</t>
        </is>
      </c>
      <c r="S8" s="21" t="inlineStr">
        <is>
          <t>205.05</t>
        </is>
      </c>
      <c r="T8" s="21" t="inlineStr">
        <is>
          <t>199.5</t>
        </is>
      </c>
      <c r="U8" s="21" t="inlineStr">
        <is>
          <t>0</t>
        </is>
      </c>
      <c r="V8" s="21" t="inlineStr">
        <is>
          <t>0</t>
        </is>
      </c>
    </row>
    <row r="9" ht="24" customHeight="1" s="87">
      <c r="A9" s="20" t="inlineStr">
        <is>
          <t>集中管控产品线</t>
        </is>
      </c>
      <c r="B9" s="99" t="n"/>
      <c r="C9" s="21" t="inlineStr">
        <is>
          <t>侯文广</t>
        </is>
      </c>
      <c r="D9" s="21" t="inlineStr">
        <is>
          <t>1777</t>
        </is>
      </c>
      <c r="E9" s="21" t="inlineStr">
        <is>
          <t>T6</t>
        </is>
      </c>
      <c r="F9" s="25" t="n">
        <v>50</v>
      </c>
      <c r="G9" s="21" t="inlineStr">
        <is>
          <t>41.4</t>
        </is>
      </c>
      <c r="H9" s="21" t="n">
        <v>47.1</v>
      </c>
      <c r="I9" s="98" t="n">
        <v>31</v>
      </c>
      <c r="J9" s="98" t="n">
        <v>5</v>
      </c>
      <c r="K9" s="98" t="n">
        <v>2</v>
      </c>
      <c r="L9" s="98" t="n">
        <v>0</v>
      </c>
      <c r="M9" s="98" t="n">
        <v>0</v>
      </c>
      <c r="N9" s="26" t="n">
        <v>88</v>
      </c>
      <c r="O9" s="26" t="inlineStr">
        <is>
          <t>C</t>
        </is>
      </c>
      <c r="P9" s="33" t="inlineStr">
        <is>
          <t>支持太原、交行、内蒙、国防科大、邮储等项目功能开发以及现场反馈支持工作，本月太原项目开发多个第三方对接需求并支持现场联调，工作完成较好</t>
        </is>
      </c>
      <c r="Q9" s="21" t="inlineStr">
        <is>
          <t>23.0</t>
        </is>
      </c>
      <c r="R9" s="21" t="inlineStr">
        <is>
          <t>184.00</t>
        </is>
      </c>
      <c r="S9" s="21" t="inlineStr">
        <is>
          <t>234.06</t>
        </is>
      </c>
      <c r="T9" s="21" t="inlineStr">
        <is>
          <t>221.0</t>
        </is>
      </c>
      <c r="U9" s="21" t="inlineStr">
        <is>
          <t>0</t>
        </is>
      </c>
      <c r="V9" s="21" t="inlineStr">
        <is>
          <t>1</t>
        </is>
      </c>
    </row>
    <row r="10" ht="36" customHeight="1" s="87">
      <c r="A10" s="20" t="inlineStr">
        <is>
          <t>集中管控产品线</t>
        </is>
      </c>
      <c r="B10" s="99" t="n"/>
      <c r="C10" s="21" t="inlineStr">
        <is>
          <t>王泽文</t>
        </is>
      </c>
      <c r="D10" s="21" t="inlineStr">
        <is>
          <t>1974</t>
        </is>
      </c>
      <c r="E10" s="21" t="inlineStr">
        <is>
          <t>T6</t>
        </is>
      </c>
      <c r="F10" s="25" t="inlineStr">
        <is>
          <t>D（45）</t>
        </is>
      </c>
      <c r="G10" s="21" t="inlineStr">
        <is>
          <t>41.4</t>
        </is>
      </c>
      <c r="H10" s="21" t="n">
        <v>50.4</v>
      </c>
      <c r="I10" s="26" t="n">
        <v>32</v>
      </c>
      <c r="J10" s="98" t="n">
        <v>5</v>
      </c>
      <c r="K10" s="98" t="n">
        <v>1</v>
      </c>
      <c r="L10" s="98" t="n">
        <v>0</v>
      </c>
      <c r="M10" s="98" t="n">
        <v>0</v>
      </c>
      <c r="N10" s="26" t="n">
        <v>83</v>
      </c>
      <c r="O10" s="32" t="inlineStr">
        <is>
          <t>D</t>
        </is>
      </c>
      <c r="P10" s="33" t="inlineStr">
        <is>
          <t>支持邮储项目跨版本平滑升级到管控540版本，自测场景不充分导致提交测试版本退回并出现一个阻塞问题，另6月25日邮储提测项目上线后项目反馈一个超时问题属于异常容错考虑不全面，其他项目支持无异常，鉴于邮储质量问题绩效给予D，后续需要更加重视自测以及异常处理等方面问题</t>
        </is>
      </c>
      <c r="Q10" s="21" t="inlineStr">
        <is>
          <t>23.0</t>
        </is>
      </c>
      <c r="R10" s="21" t="inlineStr">
        <is>
          <t>184.00</t>
        </is>
      </c>
      <c r="S10" s="21" t="inlineStr">
        <is>
          <t>226.13</t>
        </is>
      </c>
      <c r="T10" s="21" t="inlineStr">
        <is>
          <t>219.0</t>
        </is>
      </c>
      <c r="U10" s="21" t="inlineStr">
        <is>
          <t>0</t>
        </is>
      </c>
      <c r="V10" s="21" t="inlineStr">
        <is>
          <t>4</t>
        </is>
      </c>
    </row>
    <row r="11" ht="24" customHeight="1" s="87">
      <c r="A11" s="20" t="inlineStr">
        <is>
          <t>集中管控产品线</t>
        </is>
      </c>
      <c r="B11" s="99" t="n"/>
      <c r="C11" s="21" t="inlineStr">
        <is>
          <t>白海洋</t>
        </is>
      </c>
      <c r="D11" s="21" t="inlineStr">
        <is>
          <t>1065</t>
        </is>
      </c>
      <c r="E11" s="21" t="inlineStr">
        <is>
          <t>T8</t>
        </is>
      </c>
      <c r="F11" s="25" t="n">
        <v>48</v>
      </c>
      <c r="G11" s="21" t="inlineStr">
        <is>
          <t>55.2</t>
        </is>
      </c>
      <c r="H11" s="21" t="inlineStr">
        <is>
          <t>55.54</t>
        </is>
      </c>
      <c r="I11" s="26" t="n">
        <v>30</v>
      </c>
      <c r="J11" s="98" t="n">
        <v>7</v>
      </c>
      <c r="K11" s="98" t="n">
        <v>1</v>
      </c>
      <c r="L11" s="98" t="n">
        <v>0</v>
      </c>
      <c r="M11" s="98" t="n">
        <v>0</v>
      </c>
      <c r="N11" s="26" t="n">
        <v>86</v>
      </c>
      <c r="O11" s="26" t="inlineStr">
        <is>
          <t>C</t>
        </is>
      </c>
      <c r="P11" s="33" t="inlineStr">
        <is>
          <t>工作态度积极，完成产品、项目多个版本的续期功能开发以及问题定位解决工作，并负责前端整体工作分配和质量把控，本月个人工作完成效率高，质量较好</t>
        </is>
      </c>
      <c r="Q11" s="21" t="inlineStr">
        <is>
          <t>23.0</t>
        </is>
      </c>
      <c r="R11" s="21" t="inlineStr">
        <is>
          <t>184.00</t>
        </is>
      </c>
      <c r="S11" s="21" t="inlineStr">
        <is>
          <t>222.36</t>
        </is>
      </c>
      <c r="T11" s="21" t="inlineStr">
        <is>
          <t>211.0</t>
        </is>
      </c>
      <c r="U11" s="21" t="inlineStr">
        <is>
          <t>0</t>
        </is>
      </c>
      <c r="V11" s="21" t="inlineStr">
        <is>
          <t>1</t>
        </is>
      </c>
    </row>
    <row r="12" ht="24" customHeight="1" s="87">
      <c r="A12" s="20" t="inlineStr">
        <is>
          <t>集中管控产品线</t>
        </is>
      </c>
      <c r="B12" s="99" t="n"/>
      <c r="C12" s="21" t="inlineStr">
        <is>
          <t>刘蓬</t>
        </is>
      </c>
      <c r="D12" s="21" t="inlineStr">
        <is>
          <t>1281</t>
        </is>
      </c>
      <c r="E12" s="21" t="inlineStr">
        <is>
          <t>T7</t>
        </is>
      </c>
      <c r="F12" s="25" t="n">
        <v>46</v>
      </c>
      <c r="G12" s="21" t="inlineStr">
        <is>
          <t>48.4</t>
        </is>
      </c>
      <c r="H12" s="21" t="inlineStr">
        <is>
          <t>50.93</t>
        </is>
      </c>
      <c r="I12" s="26" t="n">
        <v>30</v>
      </c>
      <c r="J12" s="98" t="n">
        <v>7</v>
      </c>
      <c r="K12" s="98" t="n">
        <v>1</v>
      </c>
      <c r="L12" s="98" t="n">
        <v>0</v>
      </c>
      <c r="M12" s="98" t="n">
        <v>0</v>
      </c>
      <c r="N12" s="26" t="n">
        <v>84</v>
      </c>
      <c r="O12" s="32" t="inlineStr">
        <is>
          <t>D</t>
        </is>
      </c>
      <c r="P12" s="33" t="inlineStr">
        <is>
          <t>完成运维平台、脱敏、管控540F01、浙商项目等功能需求开发，整体开发效率较高，本月运维平台和脱敏出现一个验证不通过和一个新引入，后续需要加强bug自测质量</t>
        </is>
      </c>
      <c r="Q12" s="21" t="inlineStr">
        <is>
          <t>22.0</t>
        </is>
      </c>
      <c r="R12" s="21" t="inlineStr">
        <is>
          <t>184.00</t>
        </is>
      </c>
      <c r="S12" s="21" t="inlineStr">
        <is>
          <t>211.15</t>
        </is>
      </c>
      <c r="T12" s="21" t="inlineStr">
        <is>
          <t>200.0</t>
        </is>
      </c>
      <c r="U12" s="21" t="inlineStr">
        <is>
          <t>1</t>
        </is>
      </c>
      <c r="V12" s="21" t="inlineStr">
        <is>
          <t>0</t>
        </is>
      </c>
    </row>
    <row r="13" ht="24" customHeight="1" s="87">
      <c r="A13" s="20" t="inlineStr">
        <is>
          <t>集中管控产品线</t>
        </is>
      </c>
      <c r="B13" s="99" t="n"/>
      <c r="C13" s="21" t="inlineStr">
        <is>
          <t>樊英</t>
        </is>
      </c>
      <c r="D13" s="21" t="inlineStr">
        <is>
          <t>1809</t>
        </is>
      </c>
      <c r="E13" s="21" t="inlineStr">
        <is>
          <t>T4</t>
        </is>
      </c>
      <c r="F13" s="25" t="n">
        <v>46</v>
      </c>
      <c r="G13" s="21" t="inlineStr">
        <is>
          <t>32.2</t>
        </is>
      </c>
      <c r="H13" s="21" t="inlineStr">
        <is>
          <t>43.98</t>
        </is>
      </c>
      <c r="I13" s="26" t="n">
        <v>33</v>
      </c>
      <c r="J13" s="98" t="n">
        <v>5</v>
      </c>
      <c r="K13" s="98" t="n">
        <v>0</v>
      </c>
      <c r="L13" s="98" t="n">
        <v>0</v>
      </c>
      <c r="M13" s="98" t="n">
        <v>0</v>
      </c>
      <c r="N13" s="26" t="n">
        <v>84</v>
      </c>
      <c r="O13" s="26" t="inlineStr">
        <is>
          <t>C</t>
        </is>
      </c>
      <c r="P13" s="33" t="inlineStr">
        <is>
          <t>完成数据治理、统一运维、存储防泄漏、统一办公平台等需求开发以及自测，并支持国防科技大学项目现场问题定位解决，工作投入度较高，基本完成本月分配的研发任务。</t>
        </is>
      </c>
      <c r="Q13" s="21" t="inlineStr">
        <is>
          <t>23.0</t>
        </is>
      </c>
      <c r="R13" s="21" t="inlineStr">
        <is>
          <t>184.00</t>
        </is>
      </c>
      <c r="S13" s="21" t="inlineStr">
        <is>
          <t>195.35</t>
        </is>
      </c>
      <c r="T13" s="21" t="inlineStr">
        <is>
          <t>194.5</t>
        </is>
      </c>
      <c r="U13" s="21" t="inlineStr">
        <is>
          <t>0</t>
        </is>
      </c>
      <c r="V13" s="21" t="inlineStr">
        <is>
          <t>1</t>
        </is>
      </c>
    </row>
    <row r="14">
      <c r="A14" s="20" t="inlineStr">
        <is>
          <t>集中管控产品线</t>
        </is>
      </c>
      <c r="B14" s="99" t="n"/>
      <c r="C14" s="21" t="inlineStr">
        <is>
          <t>张军</t>
        </is>
      </c>
      <c r="D14" s="21" t="inlineStr">
        <is>
          <t>2175</t>
        </is>
      </c>
      <c r="E14" s="21" t="inlineStr">
        <is>
          <t>T2</t>
        </is>
      </c>
      <c r="F14" s="25" t="n">
        <v>50</v>
      </c>
      <c r="G14" s="21" t="inlineStr">
        <is>
          <t>23.0</t>
        </is>
      </c>
      <c r="H14" s="21" t="n">
        <v>25.29</v>
      </c>
      <c r="I14" s="26" t="n">
        <v>30</v>
      </c>
      <c r="J14" s="98" t="n">
        <v>7</v>
      </c>
      <c r="K14" s="98" t="n">
        <v>0</v>
      </c>
      <c r="L14" s="98" t="n">
        <v>0</v>
      </c>
      <c r="M14" s="98" t="n">
        <v>0</v>
      </c>
      <c r="N14" s="26" t="n">
        <v>87</v>
      </c>
      <c r="O14" s="26" t="inlineStr">
        <is>
          <t>C</t>
        </is>
      </c>
      <c r="P14" s="33" t="inlineStr">
        <is>
          <t>工作态度积极，主要支持统一办公平台需求功能开发以及联调自测，可以按时完成分配到自身的研发任务，</t>
        </is>
      </c>
      <c r="Q14" s="21" t="inlineStr">
        <is>
          <t>23.0</t>
        </is>
      </c>
      <c r="R14" s="21" t="inlineStr">
        <is>
          <t>184.00</t>
        </is>
      </c>
      <c r="S14" s="21" t="inlineStr">
        <is>
          <t>205.45</t>
        </is>
      </c>
      <c r="T14" s="21" t="inlineStr">
        <is>
          <t>202.0</t>
        </is>
      </c>
      <c r="U14" s="21" t="inlineStr">
        <is>
          <t>0</t>
        </is>
      </c>
      <c r="V14" s="21" t="inlineStr">
        <is>
          <t>0</t>
        </is>
      </c>
    </row>
    <row r="15">
      <c r="A15" s="20" t="inlineStr">
        <is>
          <t>集中管控产品线</t>
        </is>
      </c>
      <c r="B15" s="99" t="n"/>
      <c r="C15" s="21" t="inlineStr">
        <is>
          <t>任建强</t>
        </is>
      </c>
      <c r="D15" s="21" t="inlineStr">
        <is>
          <t>2217</t>
        </is>
      </c>
      <c r="E15" s="21" t="inlineStr">
        <is>
          <t>T2</t>
        </is>
      </c>
      <c r="F15" s="25" t="n">
        <v>50</v>
      </c>
      <c r="G15" s="21" t="inlineStr">
        <is>
          <t>23.0</t>
        </is>
      </c>
      <c r="H15" s="21" t="n">
        <v>31.75</v>
      </c>
      <c r="I15" s="26" t="n">
        <v>33</v>
      </c>
      <c r="J15" s="98" t="n">
        <v>5</v>
      </c>
      <c r="K15" s="98" t="n">
        <v>0</v>
      </c>
      <c r="L15" s="98" t="n">
        <v>0</v>
      </c>
      <c r="M15" s="98" t="n">
        <v>0</v>
      </c>
      <c r="N15" s="26" t="n">
        <v>88</v>
      </c>
      <c r="O15" s="26" t="inlineStr">
        <is>
          <t>C</t>
        </is>
      </c>
      <c r="P15" s="33" t="inlineStr">
        <is>
          <t>工作态度积极，完成存储防泄漏、合规检查工具，统一办公平台相关需求功能开发以及自测，工作任务完成度较好质量较好</t>
        </is>
      </c>
      <c r="Q15" s="21" t="inlineStr">
        <is>
          <t>23.0</t>
        </is>
      </c>
      <c r="R15" s="21" t="inlineStr">
        <is>
          <t>184.00</t>
        </is>
      </c>
      <c r="S15" s="21" t="inlineStr">
        <is>
          <t>199.25</t>
        </is>
      </c>
      <c r="T15" s="21" t="inlineStr">
        <is>
          <t>194.0</t>
        </is>
      </c>
      <c r="U15" s="21" t="inlineStr">
        <is>
          <t>0</t>
        </is>
      </c>
      <c r="V15" s="21" t="inlineStr">
        <is>
          <t>0</t>
        </is>
      </c>
    </row>
    <row r="16">
      <c r="A16" s="20" t="inlineStr">
        <is>
          <t>质量管理部</t>
        </is>
      </c>
      <c r="B16" s="20" t="inlineStr">
        <is>
          <t>闫箐</t>
        </is>
      </c>
      <c r="C16" s="22" t="inlineStr">
        <is>
          <t>权晓茹</t>
        </is>
      </c>
      <c r="D16" s="22" t="n">
        <v>1459</v>
      </c>
      <c r="E16" s="22" t="inlineStr">
        <is>
          <t>T6</t>
        </is>
      </c>
      <c r="F16" s="20">
        <f>VLOOKUP(C16,[1]质量分!C:E,3,FALSE)</f>
        <v/>
      </c>
      <c r="G16" s="20">
        <f>VLOOKUP(C16,[1]系统导出数据!B:M,4,FALSE)</f>
        <v/>
      </c>
      <c r="H16" s="20">
        <f>VLOOKUP(C16,[1]系统导出数据!B:M,5,FALSE)</f>
        <v/>
      </c>
      <c r="I16" s="20">
        <f>VLOOKUP(C16,[1]系统导出数据!B:M,6,FALSE)</f>
        <v/>
      </c>
      <c r="J16" s="20" t="n">
        <v>5</v>
      </c>
      <c r="K16" s="20">
        <f>VLOOKUP(C16,[1]系统导出数据!B:O,14,FALSE)</f>
        <v/>
      </c>
      <c r="L16" s="20" t="n">
        <v>0</v>
      </c>
      <c r="M16" s="20" t="n">
        <v>0</v>
      </c>
      <c r="N16" s="20">
        <f>SUM(I16:M16)+F16</f>
        <v/>
      </c>
      <c r="O16" s="34" t="inlineStr">
        <is>
          <t>E</t>
        </is>
      </c>
      <c r="P16" s="35" t="inlineStr">
        <is>
          <t>休假</t>
        </is>
      </c>
      <c r="Q16" s="37">
        <f>VLOOKUP(C16,[1]系统导出数据!B:M,7,FALSE)</f>
        <v/>
      </c>
      <c r="R16" s="37">
        <f>VLOOKUP(C16,[1]系统导出数据!B:M,8,FALSE)</f>
        <v/>
      </c>
      <c r="S16" s="37">
        <f>VLOOKUP(C16,[1]系统导出数据!B:M,9,FALSE)</f>
        <v/>
      </c>
      <c r="T16" s="37">
        <f>VLOOKUP(C16,[1]系统导出数据!B:M,10,FALSE)</f>
        <v/>
      </c>
      <c r="U16" s="37">
        <f>VLOOKUP(C16,[1]系统导出数据!B:M,11,FALSE)</f>
        <v/>
      </c>
      <c r="V16" s="37">
        <f>VLOOKUP(C16,[1]系统导出数据!B:M,12,FALSE)</f>
        <v/>
      </c>
    </row>
    <row r="17" ht="24" customHeight="1" s="87">
      <c r="A17" s="20" t="inlineStr">
        <is>
          <t>质量管理部</t>
        </is>
      </c>
      <c r="B17" s="99" t="n"/>
      <c r="C17" s="22" t="inlineStr">
        <is>
          <t>郜洁</t>
        </is>
      </c>
      <c r="D17" s="22" t="n">
        <v>1486</v>
      </c>
      <c r="E17" s="22" t="inlineStr">
        <is>
          <t>T7</t>
        </is>
      </c>
      <c r="F17" s="20">
        <f>VLOOKUP(C17,[1]质量分!C:E,3,FALSE)</f>
        <v/>
      </c>
      <c r="G17" s="20">
        <f>VLOOKUP(C17,[1]系统导出数据!B:M,4,FALSE)</f>
        <v/>
      </c>
      <c r="H17" s="20">
        <f>VLOOKUP(C17,[1]系统导出数据!B:M,5,FALSE)</f>
        <v/>
      </c>
      <c r="I17" s="20">
        <f>VLOOKUP(C17,[1]系统导出数据!B:M,6,FALSE)</f>
        <v/>
      </c>
      <c r="J17" s="20" t="n">
        <v>5</v>
      </c>
      <c r="K17" s="20">
        <f>VLOOKUP(C17,[1]系统导出数据!B:O,14,FALSE)</f>
        <v/>
      </c>
      <c r="L17" s="20" t="n">
        <v>0</v>
      </c>
      <c r="M17" s="20" t="n">
        <v>0</v>
      </c>
      <c r="N17" s="20">
        <f>SUM(I17:M17)+F17</f>
        <v/>
      </c>
      <c r="O17" s="20" t="inlineStr">
        <is>
          <t>C</t>
        </is>
      </c>
      <c r="P17" s="35" t="inlineStr">
        <is>
          <t>主要负责终端541版本性能测试；数审340性能测试跟踪；打包机环境版本升级。终端541版本性能测试进度、问题反馈正常，jenkins打包环境已完成升级，并积极配合研发解决升级后出现的问题。</t>
        </is>
      </c>
      <c r="Q17" s="37">
        <f>VLOOKUP(C17,[1]系统导出数据!B:M,7,FALSE)</f>
        <v/>
      </c>
      <c r="R17" s="37">
        <f>VLOOKUP(C17,[1]系统导出数据!B:M,8,FALSE)</f>
        <v/>
      </c>
      <c r="S17" s="37">
        <f>VLOOKUP(C17,[1]系统导出数据!B:M,9,FALSE)</f>
        <v/>
      </c>
      <c r="T17" s="37">
        <f>VLOOKUP(C17,[1]系统导出数据!B:M,10,FALSE)</f>
        <v/>
      </c>
      <c r="U17" s="37">
        <f>VLOOKUP(C17,[1]系统导出数据!B:M,11,FALSE)</f>
        <v/>
      </c>
      <c r="V17" s="37">
        <f>VLOOKUP(C17,[1]系统导出数据!B:M,12,FALSE)</f>
        <v/>
      </c>
    </row>
    <row r="18" ht="36" customHeight="1" s="87">
      <c r="A18" s="20" t="inlineStr">
        <is>
          <t>质量管理部</t>
        </is>
      </c>
      <c r="B18" s="99" t="n"/>
      <c r="C18" s="22" t="inlineStr">
        <is>
          <t>郑烨</t>
        </is>
      </c>
      <c r="D18" s="22" t="n">
        <v>2025</v>
      </c>
      <c r="E18" s="22" t="inlineStr">
        <is>
          <t>T5</t>
        </is>
      </c>
      <c r="F18" s="20">
        <f>VLOOKUP(C18,[1]质量分!C:E,3,FALSE)</f>
        <v/>
      </c>
      <c r="G18" s="20">
        <f>VLOOKUP(C18,[1]系统导出数据!B:M,4,FALSE)</f>
        <v/>
      </c>
      <c r="H18" s="20">
        <f>VLOOKUP(C18,[1]系统导出数据!B:M,5,FALSE)</f>
        <v/>
      </c>
      <c r="I18" s="20">
        <f>VLOOKUP(C18,[1]系统导出数据!B:M,6,FALSE)</f>
        <v/>
      </c>
      <c r="J18" s="20" t="n">
        <v>5</v>
      </c>
      <c r="K18" s="20">
        <f>VLOOKUP(C18,[1]系统导出数据!B:O,14,FALSE)</f>
        <v/>
      </c>
      <c r="L18" s="20" t="n">
        <v>0</v>
      </c>
      <c r="M18" s="20" t="n">
        <v>0</v>
      </c>
      <c r="N18" s="20">
        <f>SUM(I18:M18)+F18</f>
        <v/>
      </c>
      <c r="O18" s="20" t="inlineStr">
        <is>
          <t>C</t>
        </is>
      </c>
      <c r="P18" s="35" t="inlineStr">
        <is>
          <t>主要负责数审340、存储522版本性能测试；统战部设备生产；数审、脱敏253性能测试操作手册输出。数审340测试前期未做好核查工作，未测试网卡是否丢包，冒烟完成后测试修复，在跟踪性能测试期间，问题反馈及时，并积极跟踪配合研发解决问题。统战部设备生产按期完成交付。</t>
        </is>
      </c>
      <c r="Q18" s="37">
        <f>VLOOKUP(C18,[1]系统导出数据!B:M,7,FALSE)</f>
        <v/>
      </c>
      <c r="R18" s="37">
        <f>VLOOKUP(C18,[1]系统导出数据!B:M,8,FALSE)</f>
        <v/>
      </c>
      <c r="S18" s="37">
        <f>VLOOKUP(C18,[1]系统导出数据!B:M,9,FALSE)</f>
        <v/>
      </c>
      <c r="T18" s="37">
        <f>VLOOKUP(C18,[1]系统导出数据!B:M,10,FALSE)</f>
        <v/>
      </c>
      <c r="U18" s="37">
        <f>VLOOKUP(C18,[1]系统导出数据!B:M,11,FALSE)</f>
        <v/>
      </c>
      <c r="V18" s="37">
        <f>VLOOKUP(C18,[1]系统导出数据!B:M,12,FALSE)</f>
        <v/>
      </c>
    </row>
    <row r="19" ht="36" customHeight="1" s="87">
      <c r="A19" s="20" t="inlineStr">
        <is>
          <t>质量管理部</t>
        </is>
      </c>
      <c r="B19" s="99" t="n"/>
      <c r="C19" s="22" t="inlineStr">
        <is>
          <t>唐磊</t>
        </is>
      </c>
      <c r="D19" s="22" t="n">
        <v>2209</v>
      </c>
      <c r="E19" s="22" t="inlineStr">
        <is>
          <t>T8</t>
        </is>
      </c>
      <c r="F19" s="27">
        <f>VLOOKUP(C19,[1]质量分!C:E,3,FALSE)</f>
        <v/>
      </c>
      <c r="G19" s="27">
        <f>VLOOKUP(C19,[1]系统导出数据!B:M,4,FALSE)</f>
        <v/>
      </c>
      <c r="H19" s="27">
        <f>VLOOKUP(C19,[1]系统导出数据!B:M,5,FALSE)</f>
        <v/>
      </c>
      <c r="I19" s="27">
        <f>VLOOKUP(C19,[1]系统导出数据!B:M,6,FALSE)</f>
        <v/>
      </c>
      <c r="J19" s="20" t="n">
        <v>7</v>
      </c>
      <c r="K19" s="20">
        <f>VLOOKUP(C19,[1]系统导出数据!B:O,14,FALSE)</f>
        <v/>
      </c>
      <c r="L19" s="20" t="n">
        <v>0</v>
      </c>
      <c r="M19" s="20" t="n">
        <v>0</v>
      </c>
      <c r="N19" s="27">
        <f>SUM(I19:M19)+F19</f>
        <v/>
      </c>
      <c r="O19" s="34" t="inlineStr">
        <is>
          <t>E</t>
        </is>
      </c>
      <c r="P19" s="35" t="inlineStr">
        <is>
          <t>主要负责web&amp;接口自动化框架整合、整合框架培训；接口自动化grpc及kafka类型接口新需求实现。各项工作都未在指定时间内输出完成，其中框架整合工作延期4个工作日，grpc及kafka类型接口在指定时间内只完成了grpc类型，核查后不符合实际使用场景，kafka类型未实现。目前已离职。</t>
        </is>
      </c>
      <c r="Q19" s="37">
        <f>VLOOKUP(C19,[1]系统导出数据!B:M,7,FALSE)</f>
        <v/>
      </c>
      <c r="R19" s="37">
        <f>VLOOKUP(C19,[1]系统导出数据!B:M,8,FALSE)</f>
        <v/>
      </c>
      <c r="S19" s="37">
        <f>VLOOKUP(C19,[1]系统导出数据!B:M,9,FALSE)</f>
        <v/>
      </c>
      <c r="T19" s="37">
        <f>VLOOKUP(C19,[1]系统导出数据!B:M,10,FALSE)</f>
        <v/>
      </c>
      <c r="U19" s="37">
        <f>VLOOKUP(C19,[1]系统导出数据!B:M,11,FALSE)</f>
        <v/>
      </c>
      <c r="V19" s="37">
        <f>VLOOKUP(C19,[1]系统导出数据!B:M,12,FALSE)</f>
        <v/>
      </c>
    </row>
    <row r="20" ht="36" customFormat="1" customHeight="1" s="15">
      <c r="A20" s="20" t="inlineStr">
        <is>
          <t>质量管理部</t>
        </is>
      </c>
      <c r="B20" s="99" t="n"/>
      <c r="C20" s="22" t="inlineStr">
        <is>
          <t>王淑霞</t>
        </is>
      </c>
      <c r="D20" s="22" t="n">
        <v>1229</v>
      </c>
      <c r="E20" s="22" t="inlineStr">
        <is>
          <t>T5</t>
        </is>
      </c>
      <c r="F20" s="27">
        <f>VLOOKUP(C20,[1]质量分!C:E,3,FALSE)</f>
        <v/>
      </c>
      <c r="G20" s="27">
        <f>VLOOKUP(C20,[1]系统导出数据!B:M,4,FALSE)</f>
        <v/>
      </c>
      <c r="H20" s="27">
        <f>VLOOKUP(C20,[1]系统导出数据!B:M,5,FALSE)</f>
        <v/>
      </c>
      <c r="I20" s="27">
        <f>VLOOKUP(C20,[1]系统导出数据!B:M,6,FALSE)</f>
        <v/>
      </c>
      <c r="J20" s="20" t="n">
        <v>5</v>
      </c>
      <c r="K20" s="20">
        <f>VLOOKUP(C20,[1]系统导出数据!B:O,14,FALSE)</f>
        <v/>
      </c>
      <c r="L20" s="20" t="n">
        <v>0</v>
      </c>
      <c r="M20" s="20" t="n">
        <v>0</v>
      </c>
      <c r="N20" s="27">
        <f>SUM(I20:M20)+F20</f>
        <v/>
      </c>
      <c r="O20" s="34" t="inlineStr">
        <is>
          <t>C+</t>
        </is>
      </c>
      <c r="P20" s="35" t="inlineStr">
        <is>
          <t>主要负责数据库安全审计产品V340版本功能测试工作，负责分类分级审计核心功能模块的测试工作，认真分析需求点，梳理业务逻辑设计中的问题，提交多个高质量bug，日均加班1.5小时；负责数据脱敏V253版本的预发布及F版本的问题验证，测试认真细致。</t>
        </is>
      </c>
      <c r="Q20" s="38">
        <f>VLOOKUP(C20,[1]系统导出数据!B:M,7,FALSE)</f>
        <v/>
      </c>
      <c r="R20" s="38">
        <f>VLOOKUP(C20,[1]系统导出数据!B:M,8,FALSE)</f>
        <v/>
      </c>
      <c r="S20" s="38">
        <f>VLOOKUP(C20,[1]系统导出数据!B:M,9,FALSE)</f>
        <v/>
      </c>
      <c r="T20" s="38">
        <f>VLOOKUP(C20,[1]系统导出数据!B:M,10,FALSE)</f>
        <v/>
      </c>
      <c r="U20" s="38">
        <f>VLOOKUP(C20,[1]系统导出数据!B:M,11,FALSE)</f>
        <v/>
      </c>
      <c r="V20" s="38">
        <f>VLOOKUP(C20,[1]系统导出数据!B:M,12,FALSE)</f>
        <v/>
      </c>
    </row>
    <row r="21" ht="24" customFormat="1" customHeight="1" s="15">
      <c r="A21" s="20" t="inlineStr">
        <is>
          <t>质量管理部</t>
        </is>
      </c>
      <c r="B21" s="99" t="n"/>
      <c r="C21" s="22" t="inlineStr">
        <is>
          <t>薛苗苗</t>
        </is>
      </c>
      <c r="D21" s="22" t="n">
        <v>1295</v>
      </c>
      <c r="E21" s="22" t="inlineStr">
        <is>
          <t>T6</t>
        </is>
      </c>
      <c r="F21" s="27">
        <f>VLOOKUP(C21,[1]质量分!C:E,3,FALSE)</f>
        <v/>
      </c>
      <c r="G21" s="27">
        <f>VLOOKUP(C21,[1]系统导出数据!B:M,4,FALSE)</f>
        <v/>
      </c>
      <c r="H21" s="27">
        <f>VLOOKUP(C21,[1]系统导出数据!B:M,5,FALSE)</f>
        <v/>
      </c>
      <c r="I21" s="27">
        <f>VLOOKUP(C21,[1]系统导出数据!B:M,6,FALSE)</f>
        <v/>
      </c>
      <c r="J21" s="20" t="n">
        <v>3</v>
      </c>
      <c r="K21" s="20">
        <f>VLOOKUP(C21,[1]系统导出数据!B:O,14,FALSE)</f>
        <v/>
      </c>
      <c r="L21" s="20" t="n">
        <v>0</v>
      </c>
      <c r="M21" s="20" t="n">
        <v>0</v>
      </c>
      <c r="N21" s="27">
        <f>SUM(I21:M21)+F21</f>
        <v/>
      </c>
      <c r="O21" s="20" t="inlineStr">
        <is>
          <t>C</t>
        </is>
      </c>
      <c r="P21" s="35" t="inlineStr">
        <is>
          <t>完成民泰项目、交行集中管控项目、苏宁金服项目测试，按时完成测试工作，测试质量良好；负责数据治理V533版本的性能和功能测试工作，测试过程中风险反馈及时，在研发提测延期的情况下，合理调整功能测试计划，保证了产品的按期交付。</t>
        </is>
      </c>
      <c r="Q21" s="38">
        <f>VLOOKUP(C21,[1]系统导出数据!B:M,7,FALSE)</f>
        <v/>
      </c>
      <c r="R21" s="38">
        <f>VLOOKUP(C21,[1]系统导出数据!B:M,8,FALSE)</f>
        <v/>
      </c>
      <c r="S21" s="38">
        <f>VLOOKUP(C21,[1]系统导出数据!B:M,9,FALSE)</f>
        <v/>
      </c>
      <c r="T21" s="38">
        <f>VLOOKUP(C21,[1]系统导出数据!B:M,10,FALSE)</f>
        <v/>
      </c>
      <c r="U21" s="38">
        <f>VLOOKUP(C21,[1]系统导出数据!B:M,11,FALSE)</f>
        <v/>
      </c>
      <c r="V21" s="38">
        <f>VLOOKUP(C21,[1]系统导出数据!B:M,12,FALSE)</f>
        <v/>
      </c>
    </row>
    <row r="22" ht="24" customFormat="1" customHeight="1" s="15">
      <c r="A22" s="20" t="inlineStr">
        <is>
          <t>质量管理部</t>
        </is>
      </c>
      <c r="B22" s="99" t="n"/>
      <c r="C22" s="22" t="inlineStr">
        <is>
          <t>章权</t>
        </is>
      </c>
      <c r="D22" s="22" t="n">
        <v>1917</v>
      </c>
      <c r="E22" s="22" t="inlineStr">
        <is>
          <t>T5</t>
        </is>
      </c>
      <c r="F22" s="27">
        <f>VLOOKUP(C22,[1]质量分!C:E,3,FALSE)</f>
        <v/>
      </c>
      <c r="G22" s="27">
        <f>VLOOKUP(C22,[1]系统导出数据!B:M,4,FALSE)</f>
        <v/>
      </c>
      <c r="H22" s="27">
        <f>VLOOKUP(C22,[1]系统导出数据!B:M,5,FALSE)</f>
        <v/>
      </c>
      <c r="I22" s="27">
        <f>VLOOKUP(C22,[1]系统导出数据!B:M,6,FALSE)</f>
        <v/>
      </c>
      <c r="J22" s="20" t="n">
        <v>5</v>
      </c>
      <c r="K22" s="20">
        <f>VLOOKUP(C22,[1]系统导出数据!B:O,14,FALSE)</f>
        <v/>
      </c>
      <c r="L22" s="20" t="n">
        <v>0</v>
      </c>
      <c r="M22" s="20" t="n">
        <v>0</v>
      </c>
      <c r="N22" s="27">
        <f>SUM(I22:M22)+F22</f>
        <v/>
      </c>
      <c r="O22" s="34" t="inlineStr">
        <is>
          <t>D</t>
        </is>
      </c>
      <c r="P22" s="36" t="inlineStr">
        <is>
          <t>主要负责治理平台V533版本功能测试工作，测试工作跟踪不到位，安排的工作未按期交付。安排的KEKY测试用例编写交付不合格，需求中多项内容未在用例中体现。已离职。</t>
        </is>
      </c>
      <c r="Q22" s="38">
        <f>VLOOKUP(C22,[1]系统导出数据!B:M,7,FALSE)</f>
        <v/>
      </c>
      <c r="R22" s="38">
        <f>VLOOKUP(C22,[1]系统导出数据!B:M,8,FALSE)</f>
        <v/>
      </c>
      <c r="S22" s="38">
        <f>VLOOKUP(C22,[1]系统导出数据!B:M,9,FALSE)</f>
        <v/>
      </c>
      <c r="T22" s="38">
        <f>VLOOKUP(C22,[1]系统导出数据!B:M,10,FALSE)</f>
        <v/>
      </c>
      <c r="U22" s="38">
        <f>VLOOKUP(C22,[1]系统导出数据!B:M,11,FALSE)</f>
        <v/>
      </c>
      <c r="V22" s="38">
        <f>VLOOKUP(C22,[1]系统导出数据!B:M,12,FALSE)</f>
        <v/>
      </c>
    </row>
    <row r="23" ht="24" customFormat="1" customHeight="1" s="15">
      <c r="A23" s="20" t="inlineStr">
        <is>
          <t>质量管理部</t>
        </is>
      </c>
      <c r="B23" s="99" t="n"/>
      <c r="C23" s="22" t="inlineStr">
        <is>
          <t>张宁</t>
        </is>
      </c>
      <c r="D23" s="22" t="n">
        <v>2001</v>
      </c>
      <c r="E23" s="22" t="inlineStr">
        <is>
          <t>T5</t>
        </is>
      </c>
      <c r="F23" s="27">
        <f>VLOOKUP(C23,[1]质量分!C:E,3,FALSE)</f>
        <v/>
      </c>
      <c r="G23" s="27">
        <f>VLOOKUP(C23,[1]系统导出数据!B:M,4,FALSE)</f>
        <v/>
      </c>
      <c r="H23" s="27">
        <f>VLOOKUP(C23,[1]系统导出数据!B:M,5,FALSE)</f>
        <v/>
      </c>
      <c r="I23" s="27">
        <f>VLOOKUP(C23,[1]系统导出数据!B:M,6,FALSE)</f>
        <v/>
      </c>
      <c r="J23" s="20" t="n">
        <v>7</v>
      </c>
      <c r="K23" s="20">
        <f>VLOOKUP(C23,[1]系统导出数据!B:O,14,FALSE)</f>
        <v/>
      </c>
      <c r="L23" s="20" t="n">
        <v>0</v>
      </c>
      <c r="M23" s="20" t="n">
        <v>0</v>
      </c>
      <c r="N23" s="27" t="n">
        <v>42</v>
      </c>
      <c r="O23" s="20" t="inlineStr">
        <is>
          <t>C</t>
        </is>
      </c>
      <c r="P23" s="35" t="inlineStr">
        <is>
          <t>主要负责运维V310版本功能测试工作，按时完成测试任务，测试质量良好；出差国防科大项目现场，负责现场统一平台、治理、脱敏、管控的联调及测试工作，在现场及时上报并积极解决问题，目前该项目已交付。</t>
        </is>
      </c>
      <c r="Q23" s="38">
        <f>VLOOKUP(C23,[1]系统导出数据!B:M,7,FALSE)</f>
        <v/>
      </c>
      <c r="R23" s="38">
        <f>VLOOKUP(C23,[1]系统导出数据!B:M,8,FALSE)</f>
        <v/>
      </c>
      <c r="S23" s="38">
        <f>VLOOKUP(C23,[1]系统导出数据!B:M,9,FALSE)</f>
        <v/>
      </c>
      <c r="T23" s="38">
        <f>VLOOKUP(C23,[1]系统导出数据!B:M,10,FALSE)</f>
        <v/>
      </c>
      <c r="U23" s="38">
        <f>VLOOKUP(C23,[1]系统导出数据!B:M,11,FALSE)</f>
        <v/>
      </c>
      <c r="V23" s="38">
        <f>VLOOKUP(C23,[1]系统导出数据!B:M,12,FALSE)</f>
        <v/>
      </c>
    </row>
    <row r="24" ht="48" customFormat="1" customHeight="1" s="15">
      <c r="A24" s="20" t="inlineStr">
        <is>
          <t>质量管理部</t>
        </is>
      </c>
      <c r="B24" s="99" t="n"/>
      <c r="C24" s="22" t="inlineStr">
        <is>
          <t>李松</t>
        </is>
      </c>
      <c r="D24" s="22" t="n">
        <v>1156</v>
      </c>
      <c r="E24" s="22" t="inlineStr">
        <is>
          <t>T6</t>
        </is>
      </c>
      <c r="F24" s="27">
        <f>VLOOKUP(C24,[1]质量分!C:E,3,FALSE)</f>
        <v/>
      </c>
      <c r="G24" s="27">
        <f>VLOOKUP(C24,[1]系统导出数据!B:M,4,FALSE)</f>
        <v/>
      </c>
      <c r="H24" s="27">
        <f>VLOOKUP(C24,[1]系统导出数据!B:M,5,FALSE)</f>
        <v/>
      </c>
      <c r="I24" s="27">
        <f>VLOOKUP(C24,[1]系统导出数据!B:M,6,FALSE)</f>
        <v/>
      </c>
      <c r="J24" s="20" t="n">
        <v>5</v>
      </c>
      <c r="K24" s="20">
        <f>VLOOKUP(C24,[1]系统导出数据!B:O,14,FALSE)</f>
        <v/>
      </c>
      <c r="L24" s="20" t="n">
        <v>0</v>
      </c>
      <c r="M24" s="20" t="n">
        <v>0</v>
      </c>
      <c r="N24" s="27" t="n">
        <v>90</v>
      </c>
      <c r="O24" s="20" t="inlineStr">
        <is>
          <t>C</t>
        </is>
      </c>
      <c r="P24" s="35" t="inlineStr">
        <is>
          <t>主要负责数据库审计V340版本、数据治理V533版本、数据脱敏253版本预发布及253F01版本、运维V310版本的测试问题跟踪和处理工作，因7月份测试人员严重不足，积极调整测试方案和测试计划，在保证产品的质量的前提下，保证产品的测试进度；完成产品质量分析、需求评审、工时评估及相关项目支持工作。综合整个月的整体表现情况，在人员缺少的情况下，所带领组支持负责的4个产品的测试，并且自动化的工作做到了推进。整体的支持和人员协调稳定比较好，日均加班2小时。</t>
        </is>
      </c>
      <c r="Q24" s="38">
        <f>VLOOKUP(C24,[1]系统导出数据!B:M,7,FALSE)</f>
        <v/>
      </c>
      <c r="R24" s="38">
        <f>VLOOKUP(C24,[1]系统导出数据!B:M,8,FALSE)</f>
        <v/>
      </c>
      <c r="S24" s="38">
        <f>VLOOKUP(C24,[1]系统导出数据!B:M,9,FALSE)</f>
        <v/>
      </c>
      <c r="T24" s="38">
        <f>VLOOKUP(C24,[1]系统导出数据!B:M,10,FALSE)</f>
        <v/>
      </c>
      <c r="U24" s="38">
        <f>VLOOKUP(C24,[1]系统导出数据!B:M,11,FALSE)</f>
        <v/>
      </c>
      <c r="V24" s="38">
        <f>VLOOKUP(C24,[1]系统导出数据!B:M,12,FALSE)</f>
        <v/>
      </c>
    </row>
    <row r="25" ht="24" customFormat="1" customHeight="1" s="15">
      <c r="A25" s="20" t="inlineStr">
        <is>
          <t>质量管理部</t>
        </is>
      </c>
      <c r="B25" s="99" t="n"/>
      <c r="C25" s="22" t="inlineStr">
        <is>
          <t>温雨柔</t>
        </is>
      </c>
      <c r="D25" s="22" t="n">
        <v>2032</v>
      </c>
      <c r="E25" s="22" t="inlineStr">
        <is>
          <t>T5</t>
        </is>
      </c>
      <c r="F25" s="27">
        <f>VLOOKUP(C25,[1]质量分!C:E,3,FALSE)</f>
        <v/>
      </c>
      <c r="G25" s="27">
        <f>VLOOKUP(C25,[1]系统导出数据!B:M,4,FALSE)</f>
        <v/>
      </c>
      <c r="H25" s="27">
        <f>VLOOKUP(C25,[1]系统导出数据!B:M,5,FALSE)</f>
        <v/>
      </c>
      <c r="I25" s="27">
        <f>VLOOKUP(C25,[1]系统导出数据!B:M,6,FALSE)</f>
        <v/>
      </c>
      <c r="J25" s="20" t="n">
        <v>5</v>
      </c>
      <c r="K25" s="20">
        <f>VLOOKUP(C25,[1]系统导出数据!B:O,14,FALSE)</f>
        <v/>
      </c>
      <c r="L25" s="20" t="n">
        <v>0</v>
      </c>
      <c r="M25" s="20" t="n">
        <v>0</v>
      </c>
      <c r="N25" s="27">
        <f>SUM(I25:M25)+F25</f>
        <v/>
      </c>
      <c r="O25" s="20" t="inlineStr">
        <is>
          <t>C</t>
        </is>
      </c>
      <c r="P25" s="35" t="inlineStr">
        <is>
          <t>主要负责数据库安全审计产品V340版本功能测试工作，负责分类分级审计核心功能模块的测试工作，在测试人员不足和自身身体不适的情况下，日均加班2小时，优先保证了产品的功能测试进度；工作态度及责任心较好。</t>
        </is>
      </c>
      <c r="Q25" s="38">
        <f>VLOOKUP(C25,[1]系统导出数据!B:M,7,FALSE)</f>
        <v/>
      </c>
      <c r="R25" s="38">
        <f>VLOOKUP(C25,[1]系统导出数据!B:M,8,FALSE)</f>
        <v/>
      </c>
      <c r="S25" s="38">
        <f>VLOOKUP(C25,[1]系统导出数据!B:M,9,FALSE)</f>
        <v/>
      </c>
      <c r="T25" s="38">
        <f>VLOOKUP(C25,[1]系统导出数据!B:M,10,FALSE)</f>
        <v/>
      </c>
      <c r="U25" s="38">
        <f>VLOOKUP(C25,[1]系统导出数据!B:M,11,FALSE)</f>
        <v/>
      </c>
      <c r="V25" s="38">
        <f>VLOOKUP(C25,[1]系统导出数据!B:M,12,FALSE)</f>
        <v/>
      </c>
    </row>
    <row r="26" ht="36" customFormat="1" customHeight="1" s="15">
      <c r="A26" s="20" t="inlineStr">
        <is>
          <t>质量管理部</t>
        </is>
      </c>
      <c r="B26" s="99" t="n"/>
      <c r="C26" s="22" t="inlineStr">
        <is>
          <t>李倩</t>
        </is>
      </c>
      <c r="D26" s="22" t="n">
        <v>1869</v>
      </c>
      <c r="E26" s="22" t="inlineStr">
        <is>
          <t>T5</t>
        </is>
      </c>
      <c r="F26" s="27">
        <f>VLOOKUP(C26,[1]质量分!C:E,3,FALSE)</f>
        <v/>
      </c>
      <c r="G26" s="27">
        <f>VLOOKUP(C26,[1]系统导出数据!B:M,4,FALSE)</f>
        <v/>
      </c>
      <c r="H26" s="27">
        <f>VLOOKUP(C26,[1]系统导出数据!B:M,5,FALSE)</f>
        <v/>
      </c>
      <c r="I26" s="27">
        <f>VLOOKUP(C26,[1]系统导出数据!B:M,6,FALSE)</f>
        <v/>
      </c>
      <c r="J26" s="20" t="n">
        <v>5</v>
      </c>
      <c r="K26" s="20">
        <f>VLOOKUP(C26,[1]系统导出数据!B:O,14,FALSE)</f>
        <v/>
      </c>
      <c r="L26" s="20" t="n">
        <v>0</v>
      </c>
      <c r="M26" s="20" t="n">
        <v>0</v>
      </c>
      <c r="N26" s="27">
        <f>SUM(I26:M26)+F26</f>
        <v/>
      </c>
      <c r="O26" s="20" t="inlineStr">
        <is>
          <t>C</t>
        </is>
      </c>
      <c r="P26" s="35" t="inlineStr">
        <is>
          <t>完成统一平台541版本冒烟UI自动化用例编写，编写过程中遇到问题积极进行解决，保证了整个UI自动化用例的进度；负责运维V3.1.0版本测试工作，完成第一轮测试；在自动化实现非工作时间，协助完成KWKY的用户、授权等模块的测试用例编写工作，日均加班1.5小时。</t>
        </is>
      </c>
      <c r="Q26" s="38">
        <f>VLOOKUP(C26,[1]系统导出数据!B:M,7,FALSE)</f>
        <v/>
      </c>
      <c r="R26" s="38">
        <f>VLOOKUP(C26,[1]系统导出数据!B:M,8,FALSE)</f>
        <v/>
      </c>
      <c r="S26" s="38">
        <f>VLOOKUP(C26,[1]系统导出数据!B:M,9,FALSE)</f>
        <v/>
      </c>
      <c r="T26" s="38">
        <f>VLOOKUP(C26,[1]系统导出数据!B:M,10,FALSE)</f>
        <v/>
      </c>
      <c r="U26" s="38">
        <f>VLOOKUP(C26,[1]系统导出数据!B:M,11,FALSE)</f>
        <v/>
      </c>
      <c r="V26" s="38">
        <f>VLOOKUP(C26,[1]系统导出数据!B:M,12,FALSE)</f>
        <v/>
      </c>
    </row>
    <row r="27" ht="24" customFormat="1" customHeight="1" s="15">
      <c r="A27" s="20" t="inlineStr">
        <is>
          <t>质量管理部</t>
        </is>
      </c>
      <c r="B27" s="99" t="n"/>
      <c r="C27" s="22" t="inlineStr">
        <is>
          <t>刘馨</t>
        </is>
      </c>
      <c r="D27" s="22" t="n">
        <v>2165</v>
      </c>
      <c r="E27" s="22" t="inlineStr">
        <is>
          <t>T2</t>
        </is>
      </c>
      <c r="F27" s="27">
        <f>VLOOKUP(C27,[1]质量分!C:E,3,FALSE)</f>
        <v/>
      </c>
      <c r="G27" s="27">
        <f>VLOOKUP(C27,[1]系统导出数据!B:M,4,FALSE)</f>
        <v/>
      </c>
      <c r="H27" s="27">
        <f>VLOOKUP(C27,[1]系统导出数据!B:M,5,FALSE)</f>
        <v/>
      </c>
      <c r="I27" s="27">
        <f>VLOOKUP(C27,[1]系统导出数据!B:M,6,FALSE)</f>
        <v/>
      </c>
      <c r="J27" s="20" t="n">
        <v>3</v>
      </c>
      <c r="K27" s="20">
        <f>VLOOKUP(C27,[1]系统导出数据!B:O,14,FALSE)</f>
        <v/>
      </c>
      <c r="L27" s="20" t="n">
        <v>0</v>
      </c>
      <c r="M27" s="20" t="n">
        <v>0</v>
      </c>
      <c r="N27" s="27">
        <f>SUM(I27:M27)+F27</f>
        <v/>
      </c>
      <c r="O27" s="20" t="inlineStr">
        <is>
          <t>C</t>
        </is>
      </c>
      <c r="P27" s="35" t="inlineStr">
        <is>
          <t>主要负责数据库安全审计产品V340版本功能测试工作，负责分类分级审计核心功能模块的测试工作，测试工作中用例执行到位，在测试人员不足的情况下，日均加班1.5小时，保证产品的功能测试进度。</t>
        </is>
      </c>
      <c r="Q27" s="38">
        <f>VLOOKUP(C27,[1]系统导出数据!B:M,7,FALSE)</f>
        <v/>
      </c>
      <c r="R27" s="38">
        <f>VLOOKUP(C27,[1]系统导出数据!B:M,8,FALSE)</f>
        <v/>
      </c>
      <c r="S27" s="38">
        <f>VLOOKUP(C27,[1]系统导出数据!B:M,9,FALSE)</f>
        <v/>
      </c>
      <c r="T27" s="38">
        <f>VLOOKUP(C27,[1]系统导出数据!B:M,10,FALSE)</f>
        <v/>
      </c>
      <c r="U27" s="38">
        <f>VLOOKUP(C27,[1]系统导出数据!B:M,11,FALSE)</f>
        <v/>
      </c>
      <c r="V27" s="38">
        <f>VLOOKUP(C27,[1]系统导出数据!B:M,12,FALSE)</f>
        <v/>
      </c>
    </row>
    <row r="28" ht="24" customFormat="1" customHeight="1" s="15">
      <c r="A28" s="20" t="inlineStr">
        <is>
          <t>质量管理部</t>
        </is>
      </c>
      <c r="B28" s="99" t="n"/>
      <c r="C28" s="22" t="inlineStr">
        <is>
          <t>陈昆钰</t>
        </is>
      </c>
      <c r="D28" s="22" t="n">
        <v>2219</v>
      </c>
      <c r="E28" s="22" t="inlineStr">
        <is>
          <t>T2</t>
        </is>
      </c>
      <c r="F28" s="27">
        <f>VLOOKUP(C28,[1]质量分!C:E,3,FALSE)</f>
        <v/>
      </c>
      <c r="G28" s="27">
        <f>VLOOKUP(C28,[1]系统导出数据!B:M,4,FALSE)</f>
        <v/>
      </c>
      <c r="H28" s="27">
        <f>VLOOKUP(C28,[1]系统导出数据!B:M,5,FALSE)</f>
        <v/>
      </c>
      <c r="I28" s="27">
        <f>VLOOKUP(C28,[1]系统导出数据!B:M,6,FALSE)</f>
        <v/>
      </c>
      <c r="J28" s="20" t="n">
        <v>5</v>
      </c>
      <c r="K28" s="20">
        <f>VLOOKUP(C28,[1]系统导出数据!B:O,14,FALSE)</f>
        <v/>
      </c>
      <c r="L28" s="20" t="n">
        <v>0</v>
      </c>
      <c r="M28" s="20" t="n">
        <v>0</v>
      </c>
      <c r="N28" s="27">
        <f>SUM(I28:M28)+F28</f>
        <v/>
      </c>
      <c r="O28" s="34" t="inlineStr">
        <is>
          <t>C-</t>
        </is>
      </c>
      <c r="P28" s="35" t="inlineStr">
        <is>
          <t>应届生入职1个月，学习了数据治理平台的业务，上手较快；主要负责数据治理平台V533版本功能测试工作，测试用例执行到位，文档核查及编写细致认真，在测试过程中缺少发散测试，后续需要加强该方面。</t>
        </is>
      </c>
      <c r="Q28" s="38" t="n"/>
      <c r="R28" s="38" t="n"/>
      <c r="S28" s="38" t="n"/>
      <c r="T28" s="38" t="n"/>
      <c r="U28" s="38" t="n"/>
      <c r="V28" s="38" t="n"/>
    </row>
    <row r="29" ht="36" customFormat="1" customHeight="1" s="15">
      <c r="A29" s="20" t="inlineStr">
        <is>
          <t>质量管理部</t>
        </is>
      </c>
      <c r="B29" s="99" t="n"/>
      <c r="C29" s="22" t="inlineStr">
        <is>
          <t>王柳杰</t>
        </is>
      </c>
      <c r="D29" s="22" t="n">
        <v>1236</v>
      </c>
      <c r="E29" s="22" t="inlineStr">
        <is>
          <t>T6</t>
        </is>
      </c>
      <c r="F29" s="27">
        <f>VLOOKUP(C29,[1]质量分!C:E,3,FALSE)</f>
        <v/>
      </c>
      <c r="G29" s="27">
        <f>VLOOKUP(C29,[1]系统导出数据!B:M,4,FALSE)</f>
        <v/>
      </c>
      <c r="H29" s="27">
        <f>VLOOKUP(C29,[1]系统导出数据!B:M,5,FALSE)</f>
        <v/>
      </c>
      <c r="I29" s="27">
        <f>VLOOKUP(C29,[1]系统导出数据!B:M,6,FALSE)</f>
        <v/>
      </c>
      <c r="J29" s="20" t="n">
        <v>5</v>
      </c>
      <c r="K29" s="20">
        <f>VLOOKUP(C29,[1]系统导出数据!B:O,14,FALSE)</f>
        <v/>
      </c>
      <c r="L29" s="20" t="n">
        <v>0</v>
      </c>
      <c r="M29" s="20" t="n">
        <v>0</v>
      </c>
      <c r="N29" s="27">
        <f>SUM(I29:M29)+F29</f>
        <v/>
      </c>
      <c r="O29" s="20" t="inlineStr">
        <is>
          <t>C</t>
        </is>
      </c>
      <c r="P29" s="35" t="inlineStr">
        <is>
          <t>主要负责终端V541版本的测试和任务跟进工作，负责新产品部署、tdsql适配、单扩双等场景的验证工作。产品第二轮新增4个需求的情况下，及时调整测试计划，日均加班2.3小时，保证测试进度。负责小组日常的任务分配和跟进、支持前端V5问题的处理、内测环境的运维等。</t>
        </is>
      </c>
      <c r="Q29" s="38">
        <f>VLOOKUP(C29,[1]系统导出数据!B:M,7,FALSE)</f>
        <v/>
      </c>
      <c r="R29" s="38">
        <f>VLOOKUP(C29,[1]系统导出数据!B:M,8,FALSE)</f>
        <v/>
      </c>
      <c r="S29" s="38">
        <f>VLOOKUP(C29,[1]系统导出数据!B:M,9,FALSE)</f>
        <v/>
      </c>
      <c r="T29" s="38">
        <f>VLOOKUP(C29,[1]系统导出数据!B:M,10,FALSE)</f>
        <v/>
      </c>
      <c r="U29" s="38">
        <f>VLOOKUP(C29,[1]系统导出数据!B:M,11,FALSE)</f>
        <v/>
      </c>
      <c r="V29" s="38">
        <f>VLOOKUP(C29,[1]系统导出数据!B:M,12,FALSE)</f>
        <v/>
      </c>
    </row>
    <row r="30" ht="24" customFormat="1" customHeight="1" s="15">
      <c r="A30" s="20" t="inlineStr">
        <is>
          <t>质量管理部</t>
        </is>
      </c>
      <c r="B30" s="99" t="n"/>
      <c r="C30" s="22" t="inlineStr">
        <is>
          <t>严飞</t>
        </is>
      </c>
      <c r="D30" s="22" t="n">
        <v>1850</v>
      </c>
      <c r="E30" s="22" t="inlineStr">
        <is>
          <t>T5</t>
        </is>
      </c>
      <c r="F30" s="27">
        <f>VLOOKUP(C30,[1]质量分!C:E,3,FALSE)</f>
        <v/>
      </c>
      <c r="G30" s="27">
        <f>VLOOKUP(C30,[1]系统导出数据!B:M,4,FALSE)</f>
        <v/>
      </c>
      <c r="H30" s="27">
        <f>VLOOKUP(C30,[1]系统导出数据!B:M,5,FALSE)</f>
        <v/>
      </c>
      <c r="I30" s="27">
        <f>VLOOKUP(C30,[1]系统导出数据!B:M,6,FALSE)</f>
        <v/>
      </c>
      <c r="J30" s="20" t="n">
        <v>5</v>
      </c>
      <c r="K30" s="20">
        <f>VLOOKUP(C30,[1]系统导出数据!B:O,14,FALSE)</f>
        <v/>
      </c>
      <c r="L30" s="20" t="n">
        <v>0</v>
      </c>
      <c r="M30" s="20" t="n">
        <v>0</v>
      </c>
      <c r="N30" s="27">
        <f>SUM(I30:M30)+F30</f>
        <v/>
      </c>
      <c r="O30" s="20" t="inlineStr">
        <is>
          <t>C</t>
        </is>
      </c>
      <c r="P30" s="35" t="inlineStr">
        <is>
          <t>主要负责终端V541版本审批、业务配置优化、报表、加密算法等功能的测试，在任务满负荷的情况下，带病坚持完成测试任务，日均加班近2小时。同时，参与跨网V520版本预发布问题的验证工作。各项任务按时、保质完成。</t>
        </is>
      </c>
      <c r="Q30" s="38">
        <f>VLOOKUP(C30,[1]系统导出数据!B:M,7,FALSE)</f>
        <v/>
      </c>
      <c r="R30" s="38">
        <f>VLOOKUP(C30,[1]系统导出数据!B:M,8,FALSE)</f>
        <v/>
      </c>
      <c r="S30" s="38">
        <f>VLOOKUP(C30,[1]系统导出数据!B:M,9,FALSE)</f>
        <v/>
      </c>
      <c r="T30" s="38">
        <f>VLOOKUP(C30,[1]系统导出数据!B:M,10,FALSE)</f>
        <v/>
      </c>
      <c r="U30" s="38">
        <f>VLOOKUP(C30,[1]系统导出数据!B:M,11,FALSE)</f>
        <v/>
      </c>
      <c r="V30" s="38">
        <f>VLOOKUP(C30,[1]系统导出数据!B:M,12,FALSE)</f>
        <v/>
      </c>
    </row>
    <row r="31" ht="24" customFormat="1" customHeight="1" s="15">
      <c r="A31" s="20" t="inlineStr">
        <is>
          <t>质量管理部</t>
        </is>
      </c>
      <c r="B31" s="99" t="n"/>
      <c r="C31" s="22" t="inlineStr">
        <is>
          <t>吴乐</t>
        </is>
      </c>
      <c r="D31" s="22" t="n">
        <v>1936</v>
      </c>
      <c r="E31" s="22" t="inlineStr">
        <is>
          <t>T3</t>
        </is>
      </c>
      <c r="F31" s="27">
        <f>VLOOKUP(C31,[1]质量分!C:E,3,FALSE)</f>
        <v/>
      </c>
      <c r="G31" s="27">
        <f>VLOOKUP(C31,[1]系统导出数据!B:M,4,FALSE)</f>
        <v/>
      </c>
      <c r="H31" s="27">
        <f>VLOOKUP(C31,[1]系统导出数据!B:M,5,FALSE)</f>
        <v/>
      </c>
      <c r="I31" s="27">
        <f>VLOOKUP(C31,[1]系统导出数据!B:M,6,FALSE)</f>
        <v/>
      </c>
      <c r="J31" s="20" t="n">
        <v>5</v>
      </c>
      <c r="K31" s="20">
        <f>VLOOKUP(C31,[1]系统导出数据!B:O,14,FALSE)</f>
        <v/>
      </c>
      <c r="L31" s="20" t="n">
        <v>0</v>
      </c>
      <c r="M31" s="20" t="n">
        <v>0</v>
      </c>
      <c r="N31" s="27">
        <f>SUM(I31:M31)+F31</f>
        <v/>
      </c>
      <c r="O31" s="20" t="inlineStr">
        <is>
          <t>C</t>
        </is>
      </c>
      <c r="P31" s="35" t="inlineStr">
        <is>
          <t>主要负责终端V541版本防泄漏策略交互包括安全邮件、全盘扫、敏感扫、移动存储、http/s管控等业务，以及mac多个系统版本的适配测试工作。测试过程中，问题跟踪积极，和需求、研发确认mac细节实现，日均加班近2小时。工作输出按时、保质完成。</t>
        </is>
      </c>
      <c r="Q31" s="38">
        <f>VLOOKUP(C31,[1]系统导出数据!B:M,7,FALSE)</f>
        <v/>
      </c>
      <c r="R31" s="38">
        <f>VLOOKUP(C31,[1]系统导出数据!B:M,8,FALSE)</f>
        <v/>
      </c>
      <c r="S31" s="38">
        <f>VLOOKUP(C31,[1]系统导出数据!B:M,9,FALSE)</f>
        <v/>
      </c>
      <c r="T31" s="38">
        <f>VLOOKUP(C31,[1]系统导出数据!B:M,10,FALSE)</f>
        <v/>
      </c>
      <c r="U31" s="38">
        <f>VLOOKUP(C31,[1]系统导出数据!B:M,11,FALSE)</f>
        <v/>
      </c>
      <c r="V31" s="38">
        <f>VLOOKUP(C31,[1]系统导出数据!B:M,12,FALSE)</f>
        <v/>
      </c>
    </row>
    <row r="32" ht="36" customFormat="1" customHeight="1" s="15">
      <c r="A32" s="20" t="inlineStr">
        <is>
          <t>质量管理部</t>
        </is>
      </c>
      <c r="B32" s="99" t="n"/>
      <c r="C32" s="22" t="inlineStr">
        <is>
          <t>詹诗博</t>
        </is>
      </c>
      <c r="D32" s="22" t="n">
        <v>2005</v>
      </c>
      <c r="E32" s="22" t="inlineStr">
        <is>
          <t>T5</t>
        </is>
      </c>
      <c r="F32" s="27">
        <f>VLOOKUP(C32,[1]质量分!C:E,3,FALSE)</f>
        <v/>
      </c>
      <c r="G32" s="27">
        <f>VLOOKUP(C32,[1]系统导出数据!B:M,4,FALSE)</f>
        <v/>
      </c>
      <c r="H32" s="27">
        <f>VLOOKUP(C32,[1]系统导出数据!B:M,5,FALSE)</f>
        <v/>
      </c>
      <c r="I32" s="27">
        <f>VLOOKUP(C32,[1]系统导出数据!B:M,6,FALSE)</f>
        <v/>
      </c>
      <c r="J32" s="20" t="n">
        <v>5</v>
      </c>
      <c r="K32" s="20">
        <f>VLOOKUP(C32,[1]系统导出数据!B:O,14,FALSE)</f>
        <v/>
      </c>
      <c r="L32" s="20" t="n">
        <v>0</v>
      </c>
      <c r="M32" s="20" t="n">
        <v>0</v>
      </c>
      <c r="N32" s="27">
        <f>SUM(I32:M32)+F32</f>
        <v/>
      </c>
      <c r="O32" s="20" t="inlineStr">
        <is>
          <t>C</t>
        </is>
      </c>
      <c r="P32" s="35" t="inlineStr">
        <is>
          <t>主要负责终端V541版本敏感文档访问审计、文件外带功能、脱密脚本、压缩包透明解密等功能的测试。第二轮测试时，发现了多个第一轮别人没有发现的bug，例如点对点分发提示加密失败，实际产生新文件的问题、elink外发文件夹不管控的问题。测试认真负责，日均加班1.9个小时，高质量完成测试任务。</t>
        </is>
      </c>
      <c r="Q32" s="38">
        <f>VLOOKUP(C32,[1]系统导出数据!B:M,7,FALSE)</f>
        <v/>
      </c>
      <c r="R32" s="38">
        <f>VLOOKUP(C32,[1]系统导出数据!B:M,8,FALSE)</f>
        <v/>
      </c>
      <c r="S32" s="38">
        <f>VLOOKUP(C32,[1]系统导出数据!B:M,9,FALSE)</f>
        <v/>
      </c>
      <c r="T32" s="38">
        <f>VLOOKUP(C32,[1]系统导出数据!B:M,10,FALSE)</f>
        <v/>
      </c>
      <c r="U32" s="38">
        <f>VLOOKUP(C32,[1]系统导出数据!B:M,11,FALSE)</f>
        <v/>
      </c>
      <c r="V32" s="38">
        <f>VLOOKUP(C32,[1]系统导出数据!B:M,12,FALSE)</f>
        <v/>
      </c>
    </row>
    <row r="33" customFormat="1" s="15">
      <c r="A33" s="20" t="inlineStr">
        <is>
          <t>质量管理部</t>
        </is>
      </c>
      <c r="B33" s="99" t="n"/>
      <c r="C33" s="22" t="inlineStr">
        <is>
          <t>山梦娜</t>
        </is>
      </c>
      <c r="D33" s="22" t="n">
        <v>1433</v>
      </c>
      <c r="E33" s="22" t="inlineStr">
        <is>
          <t>T5</t>
        </is>
      </c>
      <c r="F33" s="27">
        <f>VLOOKUP(C33,[1]质量分!C:E,3,FALSE)</f>
        <v/>
      </c>
      <c r="G33" s="27">
        <f>VLOOKUP(C33,[1]系统导出数据!B:M,4,FALSE)</f>
        <v/>
      </c>
      <c r="H33" s="27">
        <f>VLOOKUP(C33,[1]系统导出数据!B:M,5,FALSE)</f>
        <v/>
      </c>
      <c r="I33" s="27">
        <f>VLOOKUP(C33,[1]系统导出数据!B:M,6,FALSE)</f>
        <v/>
      </c>
      <c r="J33" s="20" t="n">
        <v>5</v>
      </c>
      <c r="K33" s="20">
        <f>VLOOKUP(C33,[1]系统导出数据!B:O,14,FALSE)</f>
        <v/>
      </c>
      <c r="L33" s="20" t="n">
        <v>0</v>
      </c>
      <c r="M33" s="20" t="n">
        <v>0</v>
      </c>
      <c r="N33" s="27">
        <f>SUM(I33:M33)+F33</f>
        <v/>
      </c>
      <c r="O33" s="34" t="inlineStr">
        <is>
          <t>E</t>
        </is>
      </c>
      <c r="P33" s="35" t="inlineStr">
        <is>
          <t>产假</t>
        </is>
      </c>
      <c r="Q33" s="38">
        <f>VLOOKUP(C33,[1]系统导出数据!B:M,7,FALSE)</f>
        <v/>
      </c>
      <c r="R33" s="38">
        <f>VLOOKUP(C33,[1]系统导出数据!B:M,8,FALSE)</f>
        <v/>
      </c>
      <c r="S33" s="38">
        <f>VLOOKUP(C33,[1]系统导出数据!B:M,9,FALSE)</f>
        <v/>
      </c>
      <c r="T33" s="38">
        <f>VLOOKUP(C33,[1]系统导出数据!B:M,10,FALSE)</f>
        <v/>
      </c>
      <c r="U33" s="38">
        <f>VLOOKUP(C33,[1]系统导出数据!B:M,11,FALSE)</f>
        <v/>
      </c>
      <c r="V33" s="38">
        <f>VLOOKUP(C33,[1]系统导出数据!B:M,12,FALSE)</f>
        <v/>
      </c>
    </row>
    <row r="34" ht="36" customFormat="1" customHeight="1" s="15">
      <c r="A34" s="20" t="inlineStr">
        <is>
          <t>质量管理部</t>
        </is>
      </c>
      <c r="B34" s="99" t="n"/>
      <c r="C34" s="22" t="inlineStr">
        <is>
          <t>罗景林</t>
        </is>
      </c>
      <c r="D34" s="22" t="n">
        <v>2129</v>
      </c>
      <c r="E34" s="22" t="inlineStr">
        <is>
          <t>T5</t>
        </is>
      </c>
      <c r="F34" s="27">
        <f>VLOOKUP(C34,[1]质量分!C:E,3,FALSE)</f>
        <v/>
      </c>
      <c r="G34" s="27">
        <f>VLOOKUP(C34,[1]系统导出数据!B:M,4,FALSE)</f>
        <v/>
      </c>
      <c r="H34" s="27">
        <f>VLOOKUP(C34,[1]系统导出数据!B:M,5,FALSE)</f>
        <v/>
      </c>
      <c r="I34" s="27">
        <f>VLOOKUP(C34,[1]系统导出数据!B:M,6,FALSE)</f>
        <v/>
      </c>
      <c r="J34" s="20" t="n">
        <v>7</v>
      </c>
      <c r="K34" s="20">
        <f>VLOOKUP(C34,[1]系统导出数据!B:O,14,FALSE)</f>
        <v/>
      </c>
      <c r="L34" s="20" t="n">
        <v>0</v>
      </c>
      <c r="M34" s="20" t="n">
        <v>0</v>
      </c>
      <c r="N34" s="27">
        <f>SUM(I34:M34)+F34</f>
        <v/>
      </c>
      <c r="O34" s="20" t="inlineStr">
        <is>
          <t>C</t>
        </is>
      </c>
      <c r="P34" s="35" t="inlineStr">
        <is>
          <t>主要负责终端V541版本防泄漏策略交互包括明文外发、数字标签、局域网外发、应用程序外发、打印管控、ftp外发等业务、主机检查、永中office适配等功能的测试工作。任务满负荷情况下，不计个人得失，加班完成测试任务。产品测试中间还给组内分享了接口自动化相关知识。</t>
        </is>
      </c>
      <c r="Q34" s="38">
        <f>VLOOKUP(C34,[1]系统导出数据!B:M,7,FALSE)</f>
        <v/>
      </c>
      <c r="R34" s="38">
        <f>VLOOKUP(C34,[1]系统导出数据!B:M,8,FALSE)</f>
        <v/>
      </c>
      <c r="S34" s="38">
        <f>VLOOKUP(C34,[1]系统导出数据!B:M,9,FALSE)</f>
        <v/>
      </c>
      <c r="T34" s="38">
        <f>VLOOKUP(C34,[1]系统导出数据!B:M,10,FALSE)</f>
        <v/>
      </c>
      <c r="U34" s="38">
        <f>VLOOKUP(C34,[1]系统导出数据!B:M,11,FALSE)</f>
        <v/>
      </c>
      <c r="V34" s="38">
        <f>VLOOKUP(C34,[1]系统导出数据!B:M,12,FALSE)</f>
        <v/>
      </c>
    </row>
    <row r="35" ht="36" customFormat="1" customHeight="1" s="15">
      <c r="A35" s="20" t="inlineStr">
        <is>
          <t>质量管理部</t>
        </is>
      </c>
      <c r="B35" s="99" t="n"/>
      <c r="C35" s="22" t="inlineStr">
        <is>
          <t>张仪</t>
        </is>
      </c>
      <c r="D35" s="22" t="n">
        <v>1895</v>
      </c>
      <c r="E35" s="22" t="inlineStr">
        <is>
          <t>T4</t>
        </is>
      </c>
      <c r="F35" s="27">
        <f>VLOOKUP(C35,[1]质量分!C:E,3,FALSE)</f>
        <v/>
      </c>
      <c r="G35" s="27">
        <f>VLOOKUP(C35,[1]系统导出数据!B:M,4,FALSE)</f>
        <v/>
      </c>
      <c r="H35" s="27">
        <f>VLOOKUP(C35,[1]系统导出数据!B:M,5,FALSE)</f>
        <v/>
      </c>
      <c r="I35" s="27">
        <f>VLOOKUP(C35,[1]系统导出数据!B:M,6,FALSE)</f>
        <v/>
      </c>
      <c r="J35" s="20" t="n">
        <v>2</v>
      </c>
      <c r="K35" s="20">
        <f>VLOOKUP(C35,[1]系统导出数据!B:O,14,FALSE)</f>
        <v/>
      </c>
      <c r="L35" s="20" t="n">
        <v>0</v>
      </c>
      <c r="M35" s="20" t="n">
        <v>0</v>
      </c>
      <c r="N35" s="27">
        <f>SUM(I35:M35)+F35</f>
        <v/>
      </c>
      <c r="O35" s="34" t="inlineStr">
        <is>
          <t>C+</t>
        </is>
      </c>
      <c r="P35" s="35" t="inlineStr">
        <is>
          <t>主要负责终端V541版本升级、服务合并、授权、奇安信安全u盘适配等业务的测试工作。研发增量提测授权功能问题较多情况下，及时上报风险，调整了测试计划，减小了第三轮的风险。整个测试周期内，日均加班2小时以上，按时、保质完成了测试任务。</t>
        </is>
      </c>
      <c r="Q35" s="38">
        <f>VLOOKUP(C35,[1]系统导出数据!B:M,7,FALSE)</f>
        <v/>
      </c>
      <c r="R35" s="38">
        <f>VLOOKUP(C35,[1]系统导出数据!B:M,8,FALSE)</f>
        <v/>
      </c>
      <c r="S35" s="38">
        <f>VLOOKUP(C35,[1]系统导出数据!B:M,9,FALSE)</f>
        <v/>
      </c>
      <c r="T35" s="38">
        <f>VLOOKUP(C35,[1]系统导出数据!B:M,10,FALSE)</f>
        <v/>
      </c>
      <c r="U35" s="38">
        <f>VLOOKUP(C35,[1]系统导出数据!B:M,11,FALSE)</f>
        <v/>
      </c>
      <c r="V35" s="38">
        <f>VLOOKUP(C35,[1]系统导出数据!B:M,12,FALSE)</f>
        <v/>
      </c>
    </row>
    <row r="36" ht="36" customFormat="1" customHeight="1" s="15">
      <c r="A36" s="20" t="inlineStr">
        <is>
          <t>质量管理部</t>
        </is>
      </c>
      <c r="B36" s="99" t="n"/>
      <c r="C36" s="22" t="inlineStr">
        <is>
          <t>刘琼霄</t>
        </is>
      </c>
      <c r="D36" s="22" t="n">
        <v>1186</v>
      </c>
      <c r="E36" s="22" t="inlineStr">
        <is>
          <t>T7</t>
        </is>
      </c>
      <c r="F36" s="27">
        <f>VLOOKUP(C36,[1]质量分!C:E,3,FALSE)</f>
        <v/>
      </c>
      <c r="G36" s="27">
        <f>VLOOKUP(C36,[1]系统导出数据!B:M,4,FALSE)</f>
        <v/>
      </c>
      <c r="H36" s="27">
        <f>VLOOKUP(C36,[1]系统导出数据!B:M,5,FALSE)</f>
        <v/>
      </c>
      <c r="I36" s="27">
        <f>VLOOKUP(C36,[1]系统导出数据!B:M,6,FALSE)</f>
        <v/>
      </c>
      <c r="J36" s="20" t="n">
        <v>7</v>
      </c>
      <c r="K36" s="20">
        <f>VLOOKUP(C36,[1]系统导出数据!B:O,14,FALSE)</f>
        <v/>
      </c>
      <c r="L36" s="20" t="n">
        <v>0</v>
      </c>
      <c r="M36" s="20" t="n">
        <v>0</v>
      </c>
      <c r="N36" s="27">
        <f>SUM(I36:M36)+F36</f>
        <v/>
      </c>
      <c r="O36" s="34" t="inlineStr">
        <is>
          <t>D</t>
        </is>
      </c>
      <c r="P36" s="35" t="inlineStr">
        <is>
          <t>主要负责ndlp540版本的发布跟踪，ndlp540质量分析报告输出，以及ndlp541测试用例方案编写。任务基本按时完成，但是实际输出质量较差。ndlp540的质量分析不做深入总结，分析不到位，经过多次修改。ndlp540的测试跟踪缺少单检测器的部署验证、白牌验证导致预发布出现问题。核查输出的测试报告出现结论性错误的重大失误。整体工作输出不细致认真。</t>
        </is>
      </c>
      <c r="Q36" s="38">
        <f>VLOOKUP(C36,[1]系统导出数据!B:M,7,FALSE)</f>
        <v/>
      </c>
      <c r="R36" s="38">
        <f>VLOOKUP(C36,[1]系统导出数据!B:M,8,FALSE)</f>
        <v/>
      </c>
      <c r="S36" s="38">
        <f>VLOOKUP(C36,[1]系统导出数据!B:M,9,FALSE)</f>
        <v/>
      </c>
      <c r="T36" s="38">
        <f>VLOOKUP(C36,[1]系统导出数据!B:M,10,FALSE)</f>
        <v/>
      </c>
      <c r="U36" s="38">
        <f>VLOOKUP(C36,[1]系统导出数据!B:M,11,FALSE)</f>
        <v/>
      </c>
      <c r="V36" s="38">
        <f>VLOOKUP(C36,[1]系统导出数据!B:M,12,FALSE)</f>
        <v/>
      </c>
    </row>
    <row r="37" ht="48" customFormat="1" customHeight="1" s="15">
      <c r="A37" s="20" t="inlineStr">
        <is>
          <t>质量管理部</t>
        </is>
      </c>
      <c r="B37" s="99" t="n"/>
      <c r="C37" s="22" t="inlineStr">
        <is>
          <t>张雪</t>
        </is>
      </c>
      <c r="D37" s="22" t="n">
        <v>1231</v>
      </c>
      <c r="E37" s="22" t="inlineStr">
        <is>
          <t>T5</t>
        </is>
      </c>
      <c r="F37" s="27">
        <f>VLOOKUP(C37,[1]质量分!C:E,3,FALSE)</f>
        <v/>
      </c>
      <c r="G37" s="27">
        <f>VLOOKUP(C37,[1]系统导出数据!B:M,4,FALSE)</f>
        <v/>
      </c>
      <c r="H37" s="27">
        <f>VLOOKUP(C37,[1]系统导出数据!B:M,5,FALSE)</f>
        <v/>
      </c>
      <c r="I37" s="27">
        <f>VLOOKUP(C37,[1]系统导出数据!B:M,6,FALSE)</f>
        <v/>
      </c>
      <c r="J37" s="20" t="n">
        <v>5</v>
      </c>
      <c r="K37" s="20">
        <f>VLOOKUP(C37,[1]系统导出数据!B:O,14,FALSE)</f>
        <v/>
      </c>
      <c r="L37" s="20" t="n">
        <v>0</v>
      </c>
      <c r="M37" s="20" t="n">
        <v>0</v>
      </c>
      <c r="N37" s="27">
        <f>SUM(I37:M37)+F37</f>
        <v/>
      </c>
      <c r="O37" s="34" t="inlineStr">
        <is>
          <t>C+</t>
        </is>
      </c>
      <c r="P37" s="35" t="inlineStr">
        <is>
          <t>主要参与终端V541版本永中office文档格式管控功能和mac客户端操作系统的适配测试工作。在存储产品测试中认真负责，在测试任务饱和进度紧张时，能主动加班提前完成测试任务，并能主动承担其余测试内容，保证测试进度。人保项目测试中能及时识别测试风险，主动与各方沟通，在项目交付时间紧张情况下主动加班完成测试，日均加班2h。整体问题跟踪，风险把控完成较好，能够独立负责产品及项目测试工作。</t>
        </is>
      </c>
      <c r="Q37" s="38">
        <f>VLOOKUP(C37,[1]系统导出数据!B:M,7,FALSE)</f>
        <v/>
      </c>
      <c r="R37" s="38">
        <f>VLOOKUP(C37,[1]系统导出数据!B:M,8,FALSE)</f>
        <v/>
      </c>
      <c r="S37" s="38">
        <f>VLOOKUP(C37,[1]系统导出数据!B:M,9,FALSE)</f>
        <v/>
      </c>
      <c r="T37" s="38">
        <f>VLOOKUP(C37,[1]系统导出数据!B:M,10,FALSE)</f>
        <v/>
      </c>
      <c r="U37" s="38">
        <f>VLOOKUP(C37,[1]系统导出数据!B:M,11,FALSE)</f>
        <v/>
      </c>
      <c r="V37" s="38">
        <f>VLOOKUP(C37,[1]系统导出数据!B:M,12,FALSE)</f>
        <v/>
      </c>
    </row>
    <row r="38" ht="36" customFormat="1" customHeight="1" s="15">
      <c r="A38" s="20" t="inlineStr">
        <is>
          <t>质量管理部</t>
        </is>
      </c>
      <c r="B38" s="99" t="n"/>
      <c r="C38" s="22" t="inlineStr">
        <is>
          <t>刘展波</t>
        </is>
      </c>
      <c r="D38" s="22" t="n">
        <v>1479</v>
      </c>
      <c r="E38" s="22" t="inlineStr">
        <is>
          <t>T6</t>
        </is>
      </c>
      <c r="F38" s="27">
        <f>VLOOKUP(C38,[1]质量分!C:E,3,FALSE)</f>
        <v/>
      </c>
      <c r="G38" s="27">
        <f>VLOOKUP(C38,[1]系统导出数据!B:M,4,FALSE)</f>
        <v/>
      </c>
      <c r="H38" s="27">
        <f>VLOOKUP(C38,[1]系统导出数据!B:M,5,FALSE)</f>
        <v/>
      </c>
      <c r="I38" s="27">
        <f>VLOOKUP(C38,[1]系统导出数据!B:M,6,FALSE)</f>
        <v/>
      </c>
      <c r="J38" s="20" t="n">
        <v>5</v>
      </c>
      <c r="K38" s="20">
        <f>VLOOKUP(C38,[1]系统导出数据!B:O,14,FALSE)</f>
        <v/>
      </c>
      <c r="L38" s="20" t="n">
        <v>0</v>
      </c>
      <c r="M38" s="20" t="n">
        <v>0</v>
      </c>
      <c r="N38" s="27">
        <f>SUM(I38:M38)+F38</f>
        <v/>
      </c>
      <c r="O38" s="20" t="inlineStr">
        <is>
          <t>C</t>
        </is>
      </c>
      <c r="P38" s="35" t="inlineStr">
        <is>
          <t>主要负责存储522版本的功能用例，测试计划，功能/性能方案制定以及ndlp540预发布问题跟踪，ndlp540F01测试用例编写以及ndlp540F01和ndlp540F02测试计划制定，casb3.2性能及功能问题跟踪，存储522功能测试，ndlp540F02功能测试。存储522第一轮测试人员不足时及时调整测试计划，日均加班2h。负责小组日常任务分配跟进，前端ndlp问题支持，表现良好。</t>
        </is>
      </c>
      <c r="Q38" s="38">
        <f>VLOOKUP(C38,[1]系统导出数据!B:M,7,FALSE)</f>
        <v/>
      </c>
      <c r="R38" s="38">
        <f>VLOOKUP(C38,[1]系统导出数据!B:M,8,FALSE)</f>
        <v/>
      </c>
      <c r="S38" s="38">
        <f>VLOOKUP(C38,[1]系统导出数据!B:M,9,FALSE)</f>
        <v/>
      </c>
      <c r="T38" s="38">
        <f>VLOOKUP(C38,[1]系统导出数据!B:M,10,FALSE)</f>
        <v/>
      </c>
      <c r="U38" s="38">
        <f>VLOOKUP(C38,[1]系统导出数据!B:M,11,FALSE)</f>
        <v/>
      </c>
      <c r="V38" s="38">
        <f>VLOOKUP(C38,[1]系统导出数据!B:M,12,FALSE)</f>
        <v/>
      </c>
    </row>
    <row r="39" ht="48" customFormat="1" customHeight="1" s="15">
      <c r="A39" s="20" t="inlineStr">
        <is>
          <t>质量管理部</t>
        </is>
      </c>
      <c r="B39" s="99" t="n"/>
      <c r="C39" s="22" t="inlineStr">
        <is>
          <t>段晶晶</t>
        </is>
      </c>
      <c r="D39" s="22" t="n">
        <v>1990</v>
      </c>
      <c r="E39" s="22" t="inlineStr">
        <is>
          <t>T5</t>
        </is>
      </c>
      <c r="F39" s="27">
        <f>VLOOKUP(C39,[1]质量分!C:E,3,FALSE)</f>
        <v/>
      </c>
      <c r="G39" s="27">
        <f>VLOOKUP(C39,[1]系统导出数据!B:M,4,FALSE)</f>
        <v/>
      </c>
      <c r="H39" s="27">
        <f>VLOOKUP(C39,[1]系统导出数据!B:M,5,FALSE)</f>
        <v/>
      </c>
      <c r="I39" s="27">
        <f>VLOOKUP(C39,[1]系统导出数据!B:M,6,FALSE)</f>
        <v/>
      </c>
      <c r="J39" s="20" t="n">
        <v>5</v>
      </c>
      <c r="K39" s="20">
        <f>VLOOKUP(C39,[1]系统导出数据!B:O,14,FALSE)</f>
        <v/>
      </c>
      <c r="L39" s="20" t="n">
        <v>0</v>
      </c>
      <c r="M39" s="20" t="n">
        <v>0</v>
      </c>
      <c r="N39" s="27">
        <f>SUM(I39:M39)+F39</f>
        <v/>
      </c>
      <c r="O39" s="20" t="inlineStr">
        <is>
          <t>C</t>
        </is>
      </c>
      <c r="P39" s="35" t="inlineStr">
        <is>
          <t>主要负责CASB3.2性能测试，测试间隙同时完成了两轮的ndlp540预发布问题验证以及casb3.1-arm系统适配的功能验证，性能测试过程中能主动识别风险并及时跟踪问题，能灵活调整测试方式验证性能测试过程中的问题。工作认真负责，在发现casb性能测试数据不准确后能及时加班补测数据，保证了计划如期完成。作为存储主测人员，能在casb性能测试期间主动跟踪并为其他人解答存储问题。各项任务均能顺利推进，按时完成。</t>
        </is>
      </c>
      <c r="Q39" s="38">
        <f>VLOOKUP(C39,[1]系统导出数据!B:M,7,FALSE)</f>
        <v/>
      </c>
      <c r="R39" s="38">
        <f>VLOOKUP(C39,[1]系统导出数据!B:M,8,FALSE)</f>
        <v/>
      </c>
      <c r="S39" s="38">
        <f>VLOOKUP(C39,[1]系统导出数据!B:M,9,FALSE)</f>
        <v/>
      </c>
      <c r="T39" s="38">
        <f>VLOOKUP(C39,[1]系统导出数据!B:M,10,FALSE)</f>
        <v/>
      </c>
      <c r="U39" s="38">
        <f>VLOOKUP(C39,[1]系统导出数据!B:M,11,FALSE)</f>
        <v/>
      </c>
      <c r="V39" s="38">
        <f>VLOOKUP(C39,[1]系统导出数据!B:M,12,FALSE)</f>
        <v/>
      </c>
    </row>
    <row r="40" ht="36" customFormat="1" customHeight="1" s="15">
      <c r="A40" s="20" t="inlineStr">
        <is>
          <t>质量管理部</t>
        </is>
      </c>
      <c r="B40" s="99" t="n"/>
      <c r="C40" s="22" t="inlineStr">
        <is>
          <t>王卓祺</t>
        </is>
      </c>
      <c r="D40" s="22" t="n">
        <v>2015</v>
      </c>
      <c r="E40" s="22" t="inlineStr">
        <is>
          <t>T4</t>
        </is>
      </c>
      <c r="F40" s="27">
        <f>VLOOKUP(C40,[1]质量分!C:E,3,FALSE)</f>
        <v/>
      </c>
      <c r="G40" s="27">
        <f>VLOOKUP(C40,[1]系统导出数据!B:M,4,FALSE)</f>
        <v/>
      </c>
      <c r="H40" s="27">
        <f>VLOOKUP(C40,[1]系统导出数据!B:M,5,FALSE)</f>
        <v/>
      </c>
      <c r="I40" s="27">
        <f>VLOOKUP(C40,[1]系统导出数据!B:M,6,FALSE)</f>
        <v/>
      </c>
      <c r="J40" s="20" t="n">
        <v>5</v>
      </c>
      <c r="K40" s="20">
        <f>VLOOKUP(C40,[1]系统导出数据!B:O,14,FALSE)</f>
        <v/>
      </c>
      <c r="L40" s="20" t="n">
        <v>0</v>
      </c>
      <c r="M40" s="20" t="n">
        <v>0</v>
      </c>
      <c r="N40" s="27">
        <f>SUM(I40:M40)+F40</f>
        <v/>
      </c>
      <c r="O40" s="20" t="inlineStr">
        <is>
          <t>C</t>
        </is>
      </c>
      <c r="P40" s="35" t="inlineStr">
        <is>
          <t>主要负责NDLP541功能用例编写和casb3.2功能测试、跨网V520预发布问题的验证、设备生产及casb3.1arm适配验证。作为casb唯一测试人员，能独自负责测试问题跟踪，风险问题能及时识别和反馈，在casb3.1arm适配功能测试时间紧张情况下能够加班完成测试工作，保证项目顺利交付</t>
        </is>
      </c>
      <c r="Q40" s="38">
        <f>VLOOKUP(C40,[1]系统导出数据!B:M,7,FALSE)</f>
        <v/>
      </c>
      <c r="R40" s="38">
        <f>VLOOKUP(C40,[1]系统导出数据!B:M,8,FALSE)</f>
        <v/>
      </c>
      <c r="S40" s="38">
        <f>VLOOKUP(C40,[1]系统导出数据!B:M,9,FALSE)</f>
        <v/>
      </c>
      <c r="T40" s="38">
        <f>VLOOKUP(C40,[1]系统导出数据!B:M,10,FALSE)</f>
        <v/>
      </c>
      <c r="U40" s="38">
        <f>VLOOKUP(C40,[1]系统导出数据!B:M,11,FALSE)</f>
        <v/>
      </c>
      <c r="V40" s="38">
        <f>VLOOKUP(C40,[1]系统导出数据!B:M,12,FALSE)</f>
        <v/>
      </c>
    </row>
    <row r="41" ht="36" customFormat="1" customHeight="1" s="15">
      <c r="A41" s="20" t="inlineStr">
        <is>
          <t>质量管理部</t>
        </is>
      </c>
      <c r="B41" s="99" t="n"/>
      <c r="C41" s="22" t="inlineStr">
        <is>
          <t>桑文静</t>
        </is>
      </c>
      <c r="D41" s="22" t="n">
        <v>2173</v>
      </c>
      <c r="E41" s="22" t="inlineStr">
        <is>
          <t>T2</t>
        </is>
      </c>
      <c r="F41" s="22">
        <f>VLOOKUP(C41,[1]质量分!C:E,3,FALSE)</f>
        <v/>
      </c>
      <c r="G41" s="27">
        <f>VLOOKUP(C41,[1]系统导出数据!B:M,4,FALSE)</f>
        <v/>
      </c>
      <c r="H41" s="27">
        <f>VLOOKUP(C41,[1]系统导出数据!B:M,5,FALSE)</f>
        <v/>
      </c>
      <c r="I41" s="27">
        <f>VLOOKUP(C41,[1]系统导出数据!B:M,6,FALSE)</f>
        <v/>
      </c>
      <c r="J41" s="20" t="n">
        <v>2</v>
      </c>
      <c r="K41" s="20">
        <f>VLOOKUP(C41,[1]系统导出数据!B:O,14,FALSE)</f>
        <v/>
      </c>
      <c r="L41" s="20" t="n">
        <v>0</v>
      </c>
      <c r="M41" s="20" t="n">
        <v>0</v>
      </c>
      <c r="N41" s="27">
        <f>SUM(I41:M41)+F41</f>
        <v/>
      </c>
      <c r="O41" s="20" t="inlineStr">
        <is>
          <t>C</t>
        </is>
      </c>
      <c r="P41" s="35" t="inlineStr">
        <is>
          <t>主要负责项目测试以及ndlp541功能测试用例编写。共参与三个项目的测试，测试认真负责，能够独立完成简单项目的测试，能独自把控测试进度，在测试周期内按时完成测试交付现场。在测试用例编写上用例设计考虑不够全面，场景用例设计能力有待加强。出差国防科大项目现场，负责现场脱敏以及各系统联调测试工作，目前该项目已交付。</t>
        </is>
      </c>
      <c r="Q41" s="38">
        <f>VLOOKUP(C41,[1]系统导出数据!B:M,7,FALSE)</f>
        <v/>
      </c>
      <c r="R41" s="38">
        <f>VLOOKUP(C41,[1]系统导出数据!B:M,8,FALSE)</f>
        <v/>
      </c>
      <c r="S41" s="38">
        <f>VLOOKUP(C41,[1]系统导出数据!B:M,9,FALSE)</f>
        <v/>
      </c>
      <c r="T41" s="38">
        <f>VLOOKUP(C41,[1]系统导出数据!B:M,10,FALSE)</f>
        <v/>
      </c>
      <c r="U41" s="38">
        <f>VLOOKUP(C41,[1]系统导出数据!B:M,11,FALSE)</f>
        <v/>
      </c>
      <c r="V41" s="38">
        <f>VLOOKUP(C41,[1]系统导出数据!B:M,12,FALSE)</f>
        <v/>
      </c>
    </row>
    <row r="42" customFormat="1" s="15">
      <c r="A42" s="20" t="inlineStr">
        <is>
          <t>质量管理部</t>
        </is>
      </c>
      <c r="B42" s="99" t="n"/>
      <c r="C42" s="22" t="inlineStr">
        <is>
          <t>李增怡</t>
        </is>
      </c>
      <c r="D42" s="22" t="n">
        <v>10227</v>
      </c>
      <c r="E42" s="22" t="inlineStr">
        <is>
          <t>T1</t>
        </is>
      </c>
      <c r="F42" s="27">
        <f>VLOOKUP(C42,[1]质量分!C:E,3,FALSE)</f>
        <v/>
      </c>
      <c r="G42" s="27">
        <f>VLOOKUP(C42,[1]系统导出数据!B:M,4,FALSE)</f>
        <v/>
      </c>
      <c r="H42" s="27">
        <f>VLOOKUP(C42,[1]系统导出数据!B:M,5,FALSE)</f>
        <v/>
      </c>
      <c r="I42" s="27">
        <f>VLOOKUP(C42,[1]系统导出数据!B:M,6,FALSE)</f>
        <v/>
      </c>
      <c r="J42" s="20" t="n">
        <v>5</v>
      </c>
      <c r="K42" s="20">
        <f>VLOOKUP(C42,[1]系统导出数据!B:O,14,FALSE)</f>
        <v/>
      </c>
      <c r="L42" s="20" t="n">
        <v>0</v>
      </c>
      <c r="M42" s="20" t="n">
        <v>0</v>
      </c>
      <c r="N42" s="27">
        <f>SUM(I42:M42)+F42</f>
        <v/>
      </c>
      <c r="O42" s="34" t="inlineStr">
        <is>
          <t>E</t>
        </is>
      </c>
      <c r="P42" s="35" t="inlineStr">
        <is>
          <t>工作态度不端正，安排任务未按时完成，已离职</t>
        </is>
      </c>
      <c r="Q42" s="38" t="n"/>
      <c r="R42" s="38" t="n"/>
      <c r="S42" s="38" t="n"/>
      <c r="T42" s="38" t="n"/>
      <c r="U42" s="38" t="n"/>
      <c r="V42" s="38" t="n"/>
    </row>
    <row r="43" ht="36" customFormat="1" customHeight="1" s="15">
      <c r="A43" s="20" t="inlineStr">
        <is>
          <t>质量管理部</t>
        </is>
      </c>
      <c r="B43" s="99" t="n"/>
      <c r="C43" s="22" t="inlineStr">
        <is>
          <t>张旺宁</t>
        </is>
      </c>
      <c r="D43" s="22" t="n">
        <v>1235</v>
      </c>
      <c r="E43" s="22" t="inlineStr">
        <is>
          <t>T5</t>
        </is>
      </c>
      <c r="F43" s="20">
        <f>VLOOKUP(C43,[1]质量分!C:E,3,FALSE)</f>
        <v/>
      </c>
      <c r="G43" s="20">
        <f>VLOOKUP(C43,[1]系统导出数据!B:M,4,FALSE)</f>
        <v/>
      </c>
      <c r="H43" s="20">
        <f>VLOOKUP(C43,[1]系统导出数据!B:M,5,FALSE)</f>
        <v/>
      </c>
      <c r="I43" s="20">
        <f>VLOOKUP(C43,[1]系统导出数据!B:M,6,FALSE)</f>
        <v/>
      </c>
      <c r="J43" s="20" t="n">
        <v>5</v>
      </c>
      <c r="K43" s="20" t="n">
        <v>1</v>
      </c>
      <c r="L43" s="20" t="n">
        <v>0</v>
      </c>
      <c r="M43" s="20" t="n">
        <v>0</v>
      </c>
      <c r="N43" s="20">
        <f>SUM(I43:M43)+F43</f>
        <v/>
      </c>
      <c r="O43" s="20" t="inlineStr">
        <is>
          <t>C</t>
        </is>
      </c>
      <c r="P43" s="35" t="inlineStr">
        <is>
          <t>负责项目组日常管理、跟踪项目测试工作评估、计划跟踪人员调配、测试跟踪、投产评审及项目现场实施支持工作，项目问题跟踪、日常设备生产。期间投入安全接入网关送检、安全接入网关漏洞修复、邮储银行终端大版本平滑升级、四川银行mysql迁移dm8历史方案输出、无锡农商银行等近10个项目跟踪测试工作，日均加班2.3h保障项目按期交付投产。</t>
        </is>
      </c>
      <c r="Q43" s="38">
        <f>VLOOKUP(C43,[1]系统导出数据!B:M,7,FALSE)</f>
        <v/>
      </c>
      <c r="R43" s="38">
        <f>VLOOKUP(C43,[1]系统导出数据!B:M,8,FALSE)</f>
        <v/>
      </c>
      <c r="S43" s="38">
        <f>VLOOKUP(C43,[1]系统导出数据!B:M,9,FALSE)</f>
        <v/>
      </c>
      <c r="T43" s="38">
        <f>VLOOKUP(C43,[1]系统导出数据!B:M,10,FALSE)</f>
        <v/>
      </c>
      <c r="U43" s="38">
        <f>VLOOKUP(C43,[1]系统导出数据!B:M,11,FALSE)</f>
        <v/>
      </c>
      <c r="V43" s="38">
        <f>VLOOKUP(C43,[1]系统导出数据!B:M,12,FALSE)</f>
        <v/>
      </c>
    </row>
    <row r="44" ht="36" customHeight="1" s="87">
      <c r="A44" s="20" t="inlineStr">
        <is>
          <t>质量管理部</t>
        </is>
      </c>
      <c r="B44" s="99" t="n"/>
      <c r="C44" s="22" t="inlineStr">
        <is>
          <t>雷红涛</t>
        </is>
      </c>
      <c r="D44" s="22" t="n">
        <v>1863</v>
      </c>
      <c r="E44" s="22" t="inlineStr">
        <is>
          <t>T5</t>
        </is>
      </c>
      <c r="F44" s="20">
        <f>VLOOKUP(C44,[1]质量分!C:E,3,FALSE)</f>
        <v/>
      </c>
      <c r="G44" s="20" t="n">
        <v>22</v>
      </c>
      <c r="H44" s="20">
        <f>VLOOKUP(C44,[1]系统导出数据!B:M,5,FALSE)</f>
        <v/>
      </c>
      <c r="I44" s="20">
        <f>VLOOKUP(C44,[1]系统导出数据!B:M,6,FALSE)</f>
        <v/>
      </c>
      <c r="J44" s="20" t="n">
        <v>5</v>
      </c>
      <c r="K44" s="20" t="n">
        <v>1</v>
      </c>
      <c r="L44" s="20" t="n">
        <v>0</v>
      </c>
      <c r="M44" s="20" t="n">
        <v>0</v>
      </c>
      <c r="N44" s="20">
        <f>SUM(I44:M44)+F44</f>
        <v/>
      </c>
      <c r="O44" s="20" t="inlineStr">
        <is>
          <t>C</t>
        </is>
      </c>
      <c r="P44" s="35" t="inlineStr">
        <is>
          <t>本月主要负责跨网文件管理与交换系统V5.2.0产品试用问题跟踪、数据安全管理系统V5.4.1产品、兴化农商、鄞州银行、浦发银行、江苏兴化项目功能测试完成并交付，跟踪跨网跨域产品测试工作；整月对于安排的任务都可以保质保量完成，工作认真、态度良好整体表现中规中矩，日均加班1.9h。</t>
        </is>
      </c>
      <c r="Q44" s="37">
        <f>VLOOKUP(C44,[1]系统导出数据!B:M,7,FALSE)</f>
        <v/>
      </c>
      <c r="R44" s="37">
        <f>VLOOKUP(C44,[1]系统导出数据!B:M,8,FALSE)</f>
        <v/>
      </c>
      <c r="S44" s="37">
        <f>VLOOKUP(C44,[1]系统导出数据!B:M,9,FALSE)</f>
        <v/>
      </c>
      <c r="T44" s="37">
        <f>VLOOKUP(C44,[1]系统导出数据!B:M,10,FALSE)</f>
        <v/>
      </c>
      <c r="U44" s="37">
        <f>VLOOKUP(C44,[1]系统导出数据!B:M,11,FALSE)</f>
        <v/>
      </c>
      <c r="V44" s="37">
        <f>VLOOKUP(C44,[1]系统导出数据!B:M,12,FALSE)</f>
        <v/>
      </c>
    </row>
    <row r="45" ht="48" customHeight="1" s="87">
      <c r="A45" s="20" t="inlineStr">
        <is>
          <t>质量管理部</t>
        </is>
      </c>
      <c r="B45" s="96" t="n"/>
      <c r="C45" s="22" t="inlineStr">
        <is>
          <t>应建利</t>
        </is>
      </c>
      <c r="D45" s="22" t="n">
        <v>1951</v>
      </c>
      <c r="E45" s="22" t="inlineStr">
        <is>
          <t>T2</t>
        </is>
      </c>
      <c r="F45" s="20">
        <f>VLOOKUP(C45,质量分!C:E,3,FALSE)</f>
        <v/>
      </c>
      <c r="G45" s="20" t="n">
        <v>22</v>
      </c>
      <c r="H45" s="20" t="n">
        <v>30</v>
      </c>
      <c r="I45" s="20" t="n">
        <v>30</v>
      </c>
      <c r="J45" s="20" t="n">
        <v>5</v>
      </c>
      <c r="K45" s="20" t="n">
        <v>1</v>
      </c>
      <c r="L45" s="20" t="n">
        <v>0</v>
      </c>
      <c r="M45" s="20" t="n">
        <v>0</v>
      </c>
      <c r="N45" s="20" t="n">
        <v>86</v>
      </c>
      <c r="O45" s="20" t="inlineStr">
        <is>
          <t>C</t>
        </is>
      </c>
      <c r="P45" s="35" t="inlineStr">
        <is>
          <t>本月主要负责了中信银行终端数据加密产品项目，对服务端及客户端提测点进行验证，考虑结合现场情况进行验证，积极组织研发和项目经理及相关人员进行用例评审。也负责了浙商银行ndlp、浦发银行ndlp、浙商ndlp及终端的项目测试，参与项目投产会议，给出风险点及注意事项；测试项目跟踪能力有所提升工作认真负责交代的测试任务能按照预期完成，本月项目测试任务较多日均延长工时1.8h保障项目如期交付。</t>
        </is>
      </c>
      <c r="Q45" s="37">
        <f>VLOOKUP(C45,[1]系统导出数据!B:M,7,FALSE)</f>
        <v/>
      </c>
      <c r="R45" s="37">
        <f>VLOOKUP(C45,[1]系统导出数据!B:M,8,FALSE)</f>
        <v/>
      </c>
      <c r="S45" s="37">
        <f>VLOOKUP(C45,[1]系统导出数据!B:M,9,FALSE)</f>
        <v/>
      </c>
      <c r="T45" s="37">
        <f>VLOOKUP(C45,[1]系统导出数据!B:M,10,FALSE)</f>
        <v/>
      </c>
      <c r="U45" s="37">
        <f>VLOOKUP(C45,[1]系统导出数据!B:M,11,FALSE)</f>
        <v/>
      </c>
      <c r="V45" s="37">
        <f>VLOOKUP(C45,[1]系统导出数据!B:M,12,FALSE)</f>
        <v/>
      </c>
    </row>
    <row r="46" ht="108" customHeight="1" s="87">
      <c r="A46" s="20" t="inlineStr">
        <is>
          <t>数据防泄漏产品线</t>
        </is>
      </c>
      <c r="B46" s="20" t="inlineStr">
        <is>
          <t>韩振国</t>
        </is>
      </c>
      <c r="C46" s="21" t="inlineStr">
        <is>
          <t>张迎泽</t>
        </is>
      </c>
      <c r="D46" s="21" t="inlineStr">
        <is>
          <t>1248</t>
        </is>
      </c>
      <c r="E46" s="21" t="inlineStr">
        <is>
          <t>T8</t>
        </is>
      </c>
      <c r="F46" s="26" t="n">
        <v>50</v>
      </c>
      <c r="G46" s="26" t="inlineStr">
        <is>
          <t>54.3</t>
        </is>
      </c>
      <c r="H46" s="26" t="inlineStr">
        <is>
          <t>72.87</t>
        </is>
      </c>
      <c r="I46" s="26" t="inlineStr">
        <is>
          <t>33</t>
        </is>
      </c>
      <c r="J46" s="26" t="n">
        <v>2</v>
      </c>
      <c r="K46" s="26" t="n">
        <v>0</v>
      </c>
      <c r="L46" s="20" t="n">
        <v>0</v>
      </c>
      <c r="M46" s="20" t="n">
        <v>0</v>
      </c>
      <c r="N46" s="26">
        <f>IF(F46="C-","C-",F46+I46+J46+K46+L46+M46)</f>
        <v/>
      </c>
      <c r="O46" s="26" t="inlineStr">
        <is>
          <t>C</t>
        </is>
      </c>
      <c r="P46" s="33" t="inlineStr">
        <is>
          <t>本月主要负责跟踪产品V530-F01、V540-F01、V540-F02版本提测和预发布，V540预发布试用支持、问题修复第一轮提测跟踪，V541设计审核、组织外部概设评审、功能联调、水印引擎压测、代码评审发现的问题修复进度跟踪。项目上主要跟踪湖南财信、上海农商、中信邮件、湖北银行、人保邮件、28s军工、九江、国寿、浦银理财、中英人寿、交行、中银基金等12个项目。其中跟踪湖北银行审批优化需求和附件下载预览需求提测、湖南财信分类分级系统联调支持、28所军工项目k8s、docker-compose适配以及现场演示和私库公库编译支持、上海农商移动端审批需求评估、中信企微审批和报表优化提测跟踪、人保V500~V540跨版本平滑升级提测跟踪和协助、国寿检测器scaninfo入库问题修复提测跟踪、浦银机器扩容支持、九江全行推广支持、中银基金现场磁盘占用高问题协助排查等。其中九江项目全行推广上线成功、28s现场流水线打包编译通过、湖北需求投产成功、国寿scaninfo问题投产成功。日常工作小组周计划、周报、绩效文档整理，成员工作任务验收，参与外部产品5次代码评审和1次设计评审，并提出评审意见，严格把控产品和项目的提测进度。完成任10个，其中高难度任务2个，整体表现良好。</t>
        </is>
      </c>
      <c r="Q46" s="26" t="inlineStr">
        <is>
          <t>22.63</t>
        </is>
      </c>
      <c r="R46" s="26" t="inlineStr">
        <is>
          <t>184.00</t>
        </is>
      </c>
      <c r="S46" s="26" t="n">
        <v>218.28</v>
      </c>
      <c r="T46" s="26" t="inlineStr">
        <is>
          <t>215.0</t>
        </is>
      </c>
      <c r="U46" s="26" t="inlineStr">
        <is>
          <t>0</t>
        </is>
      </c>
      <c r="V46" s="26" t="inlineStr">
        <is>
          <t>2</t>
        </is>
      </c>
    </row>
    <row r="47" ht="36" customHeight="1" s="87">
      <c r="A47" s="20" t="inlineStr">
        <is>
          <t>数据防泄漏产品线</t>
        </is>
      </c>
      <c r="B47" s="99" t="n"/>
      <c r="C47" s="21" t="inlineStr">
        <is>
          <t>李忠鹏</t>
        </is>
      </c>
      <c r="D47" s="21" t="inlineStr">
        <is>
          <t>1712</t>
        </is>
      </c>
      <c r="E47" s="21" t="inlineStr">
        <is>
          <t>T8</t>
        </is>
      </c>
      <c r="F47" s="26" t="n">
        <v>50</v>
      </c>
      <c r="G47" s="26" t="inlineStr">
        <is>
          <t>55.2</t>
        </is>
      </c>
      <c r="H47" s="26" t="inlineStr">
        <is>
          <t>59.64</t>
        </is>
      </c>
      <c r="I47" s="26" t="inlineStr">
        <is>
          <t>30</t>
        </is>
      </c>
      <c r="J47" s="26" t="n">
        <v>2</v>
      </c>
      <c r="K47" s="26" t="n">
        <v>2</v>
      </c>
      <c r="L47" s="20" t="n">
        <v>0</v>
      </c>
      <c r="M47" s="20" t="n">
        <v>0</v>
      </c>
      <c r="N47" s="26">
        <f>IF(F47="C-","C-",F47+I47+J47+K47+L47+M47)</f>
        <v/>
      </c>
      <c r="O47" s="26" t="inlineStr">
        <is>
          <t>C</t>
        </is>
      </c>
      <c r="P47" s="33" t="inlineStr">
        <is>
          <t>本月主要负责产品541核心功能设计和开发、以及产品V540的预发布提测和预发布支持；其中主要包含检测器去除数据库改造开发、预发布提测+产品541测试用例评审、Daemon去除数据库、检测器参数整体改造、以及基础需求功能联调、平滑升级验证的工作任务把控和任务安排；。共完成任务18个、其中高级任务1个设计检测器去除数据库。整体工作表现良好。给与C</t>
        </is>
      </c>
      <c r="Q47" s="26" t="inlineStr">
        <is>
          <t>23.0</t>
        </is>
      </c>
      <c r="R47" s="26" t="inlineStr">
        <is>
          <t>184.00</t>
        </is>
      </c>
      <c r="S47" s="26" t="inlineStr">
        <is>
          <t>235.43</t>
        </is>
      </c>
      <c r="T47" s="26" t="inlineStr">
        <is>
          <t>233.0</t>
        </is>
      </c>
      <c r="U47" s="26" t="inlineStr">
        <is>
          <t>0</t>
        </is>
      </c>
      <c r="V47" s="26" t="inlineStr">
        <is>
          <t>2</t>
        </is>
      </c>
    </row>
    <row r="48" ht="48" customHeight="1" s="87">
      <c r="A48" s="20" t="inlineStr">
        <is>
          <t>数据防泄漏产品线</t>
        </is>
      </c>
      <c r="B48" s="99" t="n"/>
      <c r="C48" s="21" t="inlineStr">
        <is>
          <t>郭帅</t>
        </is>
      </c>
      <c r="D48" s="21" t="inlineStr">
        <is>
          <t>1719</t>
        </is>
      </c>
      <c r="E48" s="21" t="inlineStr">
        <is>
          <t>T6</t>
        </is>
      </c>
      <c r="F48" s="26" t="n">
        <v>50</v>
      </c>
      <c r="G48" s="26" t="inlineStr">
        <is>
          <t>41.4</t>
        </is>
      </c>
      <c r="H48" s="26" t="inlineStr">
        <is>
          <t>50.72</t>
        </is>
      </c>
      <c r="I48" s="26" t="inlineStr">
        <is>
          <t>32</t>
        </is>
      </c>
      <c r="J48" s="26" t="n">
        <v>2</v>
      </c>
      <c r="K48" s="26" t="n">
        <v>0</v>
      </c>
      <c r="L48" s="20" t="n">
        <v>0</v>
      </c>
      <c r="M48" s="20" t="n">
        <v>0</v>
      </c>
      <c r="N48" s="26">
        <f>IF(F48="C-","C-",F48+I48+J48+K48+L48+M48)</f>
        <v/>
      </c>
      <c r="O48" s="26" t="inlineStr">
        <is>
          <t>C</t>
        </is>
      </c>
      <c r="P48" s="33" t="inlineStr">
        <is>
          <t>本月主要负责产品541设计和开发。其中包含platform痕迹管理模板功能设计、MTA队列监控设计、BOM调研和适配、文件属性中备注识别功能+流量DNS协议支持功能（开发）、platfrom整合hdlp文件类型识别、水印图片管理菜单功能开发，水印功能开发（fileProcess匹配逻辑）、水印事件上报功能开发、水印SDK适配整体联调、filepaser和daemon失败重传改造共完成任务11个。整体工作表现良好。给与C。</t>
        </is>
      </c>
      <c r="Q48" s="26" t="inlineStr">
        <is>
          <t>23.0</t>
        </is>
      </c>
      <c r="R48" s="26" t="inlineStr">
        <is>
          <t>184.00</t>
        </is>
      </c>
      <c r="S48" s="26" t="inlineStr">
        <is>
          <t>208.16</t>
        </is>
      </c>
      <c r="T48" s="26" t="inlineStr">
        <is>
          <t>214.0</t>
        </is>
      </c>
      <c r="U48" s="26" t="inlineStr">
        <is>
          <t>0</t>
        </is>
      </c>
      <c r="V48" s="26" t="inlineStr">
        <is>
          <t>1</t>
        </is>
      </c>
    </row>
    <row r="49" ht="36" customHeight="1" s="87">
      <c r="A49" s="20" t="inlineStr">
        <is>
          <t>数据防泄漏产品线</t>
        </is>
      </c>
      <c r="B49" s="99" t="n"/>
      <c r="C49" s="21" t="inlineStr">
        <is>
          <t>刘一星</t>
        </is>
      </c>
      <c r="D49" s="21" t="inlineStr">
        <is>
          <t>1750</t>
        </is>
      </c>
      <c r="E49" s="21" t="inlineStr">
        <is>
          <t>T7</t>
        </is>
      </c>
      <c r="F49" s="26" t="n">
        <v>50</v>
      </c>
      <c r="G49" s="26" t="n">
        <v>46.2</v>
      </c>
      <c r="H49" s="26" t="inlineStr">
        <is>
          <t>50.27</t>
        </is>
      </c>
      <c r="I49" s="26" t="n">
        <v>30</v>
      </c>
      <c r="J49" s="26" t="n">
        <v>2</v>
      </c>
      <c r="K49" s="26" t="n">
        <v>0</v>
      </c>
      <c r="L49" s="20" t="n">
        <v>0</v>
      </c>
      <c r="M49" s="20" t="n">
        <v>0</v>
      </c>
      <c r="N49" s="26">
        <f>IF(F49="C-","C-",F49+I49+J49+K49+L49+M49)</f>
        <v/>
      </c>
      <c r="O49" s="26" t="inlineStr">
        <is>
          <t>C</t>
        </is>
      </c>
      <c r="P49" s="33" t="inlineStr">
        <is>
          <t>本月主要负责产品V541- 审批加签的设计与开发，kafka模块的代码优化，水印与解压缩的开发，加水印的性能测试摸底。中国人寿项目的大sql问题的修复与提测。国泰君安项目的加水印性能测试。日常任务--新同事熟悉压测流程的问题支持辅助。共完成任务12个，其中普通任务11个，高难度任务1个。整体工作有序进行，正常展开。给与C</t>
        </is>
      </c>
      <c r="Q49" s="26" t="inlineStr">
        <is>
          <t>23.0</t>
        </is>
      </c>
      <c r="R49" s="26" t="inlineStr">
        <is>
          <t>184.00</t>
        </is>
      </c>
      <c r="S49" s="26" t="inlineStr">
        <is>
          <t>216.23</t>
        </is>
      </c>
      <c r="T49" s="26" t="inlineStr">
        <is>
          <t>213.0</t>
        </is>
      </c>
      <c r="U49" s="26" t="inlineStr">
        <is>
          <t>1</t>
        </is>
      </c>
      <c r="V49" s="26" t="inlineStr">
        <is>
          <t>1</t>
        </is>
      </c>
    </row>
    <row r="50" ht="48" customHeight="1" s="87">
      <c r="A50" s="20" t="inlineStr">
        <is>
          <t>数据防泄漏产品线</t>
        </is>
      </c>
      <c r="B50" s="99" t="n"/>
      <c r="C50" s="21" t="inlineStr">
        <is>
          <t>王会闯</t>
        </is>
      </c>
      <c r="D50" s="21" t="inlineStr">
        <is>
          <t>1821</t>
        </is>
      </c>
      <c r="E50" s="21" t="inlineStr">
        <is>
          <t>T7</t>
        </is>
      </c>
      <c r="F50" s="26" t="n">
        <v>50</v>
      </c>
      <c r="G50" s="26" t="inlineStr">
        <is>
          <t>50.6</t>
        </is>
      </c>
      <c r="H50" s="26" t="inlineStr">
        <is>
          <t>54.18</t>
        </is>
      </c>
      <c r="I50" s="26" t="inlineStr">
        <is>
          <t>30</t>
        </is>
      </c>
      <c r="J50" s="26" t="n">
        <v>3</v>
      </c>
      <c r="K50" s="26" t="n">
        <v>1</v>
      </c>
      <c r="L50" s="20" t="n">
        <v>0</v>
      </c>
      <c r="M50" s="20" t="n">
        <v>0</v>
      </c>
      <c r="N50" s="26">
        <f>IF(F50="C-","C-",F50+I50+J50+K50+L50+M50)</f>
        <v/>
      </c>
      <c r="O50" s="26" t="inlineStr">
        <is>
          <t>C</t>
        </is>
      </c>
      <c r="P50" s="33" t="inlineStr">
        <is>
          <t>本月主要负责数据防泄漏项目前端开发，主要参与了数据防泄漏产品V541版本移动端审批、邮件待办详情页面加签等功能，日常工作包含前端组员工作问题解答及指导，支持项目主要有广州联合电子检测器详情页面优化、湖北银行提审页面功能修改、人保项目V500版本平滑升级到V540版本前端支持等功能。共完成任务7个，其中普通任务6个，高难度任务1个(ndlp移动端待办已办子系统拆分，移动端业务路由设计)，整体工作表现良好，给与C。</t>
        </is>
      </c>
      <c r="Q50" s="26" t="inlineStr">
        <is>
          <t>23.0</t>
        </is>
      </c>
      <c r="R50" s="26" t="inlineStr">
        <is>
          <t>184.00</t>
        </is>
      </c>
      <c r="S50" s="26" t="inlineStr">
        <is>
          <t>223.10</t>
        </is>
      </c>
      <c r="T50" s="26" t="inlineStr">
        <is>
          <t>217.5</t>
        </is>
      </c>
      <c r="U50" s="26" t="inlineStr">
        <is>
          <t>0</t>
        </is>
      </c>
      <c r="V50" s="26" t="inlineStr">
        <is>
          <t>1</t>
        </is>
      </c>
    </row>
    <row r="51" ht="36" customHeight="1" s="87">
      <c r="A51" s="20" t="inlineStr">
        <is>
          <t>数据防泄漏产品线</t>
        </is>
      </c>
      <c r="B51" s="99" t="n"/>
      <c r="C51" s="21" t="inlineStr">
        <is>
          <t>魏磊</t>
        </is>
      </c>
      <c r="D51" s="21" t="inlineStr">
        <is>
          <t>1931</t>
        </is>
      </c>
      <c r="E51" s="21" t="inlineStr">
        <is>
          <t>T6</t>
        </is>
      </c>
      <c r="F51" s="26" t="n">
        <v>50</v>
      </c>
      <c r="G51" s="26" t="inlineStr">
        <is>
          <t>41.4</t>
        </is>
      </c>
      <c r="H51" s="26" t="inlineStr">
        <is>
          <t>53.49</t>
        </is>
      </c>
      <c r="I51" s="26" t="inlineStr">
        <is>
          <t>32</t>
        </is>
      </c>
      <c r="J51" s="26" t="n">
        <v>2</v>
      </c>
      <c r="K51" s="26" t="n">
        <v>2</v>
      </c>
      <c r="L51" s="20" t="n">
        <v>0</v>
      </c>
      <c r="M51" s="20" t="n">
        <v>0</v>
      </c>
      <c r="N51" s="26">
        <f>IF(F51="C-","C-",F51+I51+J51+K51+L51+M51)</f>
        <v/>
      </c>
      <c r="O51" s="26" t="inlineStr">
        <is>
          <t>C</t>
        </is>
      </c>
      <c r="P51" s="33" t="inlineStr">
        <is>
          <t>本月主要负责产品zip rar 7z 压缩包加水印,去除检测器数据库服务，平滑升级去掉接入统一平台数据库。项目上支持军工项目 协助k3s k8s环境搭建及联调，现场问题的支持与修复，项目文档整理。交行巡检，上海农商行邮件统计。修改人保项目平滑升级中提测的问题。给与C。</t>
        </is>
      </c>
      <c r="Q51" s="26" t="inlineStr">
        <is>
          <t>23.0</t>
        </is>
      </c>
      <c r="R51" s="26" t="inlineStr">
        <is>
          <t>184.00</t>
        </is>
      </c>
      <c r="S51" s="26" t="inlineStr">
        <is>
          <t>234.33</t>
        </is>
      </c>
      <c r="T51" s="26" t="inlineStr">
        <is>
          <t>227.0</t>
        </is>
      </c>
      <c r="U51" s="26" t="inlineStr">
        <is>
          <t>0</t>
        </is>
      </c>
      <c r="V51" s="26" t="inlineStr">
        <is>
          <t>1</t>
        </is>
      </c>
    </row>
    <row r="52" ht="48" customHeight="1" s="87">
      <c r="A52" s="20" t="inlineStr">
        <is>
          <t>数据防泄漏产品线</t>
        </is>
      </c>
      <c r="B52" s="99" t="n"/>
      <c r="C52" s="21" t="inlineStr">
        <is>
          <t>张镇</t>
        </is>
      </c>
      <c r="D52" s="21" t="inlineStr">
        <is>
          <t>2190</t>
        </is>
      </c>
      <c r="E52" s="21" t="inlineStr">
        <is>
          <t>T4</t>
        </is>
      </c>
      <c r="F52" s="26" t="n">
        <v>50</v>
      </c>
      <c r="G52" s="26" t="inlineStr">
        <is>
          <t>32.2</t>
        </is>
      </c>
      <c r="H52" s="26" t="inlineStr">
        <is>
          <t>40.4</t>
        </is>
      </c>
      <c r="I52" s="26" t="inlineStr">
        <is>
          <t>32</t>
        </is>
      </c>
      <c r="J52" s="26" t="n">
        <v>2</v>
      </c>
      <c r="K52" s="26" t="n">
        <v>0</v>
      </c>
      <c r="L52" s="20" t="n">
        <v>0</v>
      </c>
      <c r="M52" s="20" t="n">
        <v>0</v>
      </c>
      <c r="N52" s="26">
        <f>IF(F52="C-","C-",F52+I52+J52+K52+L52+M52)</f>
        <v/>
      </c>
      <c r="O52" s="26" t="inlineStr">
        <is>
          <t>C</t>
        </is>
      </c>
      <c r="P52" s="33" t="inlineStr">
        <is>
          <t>本月主要进行了产品V541--mybatis-flex组件集成适配（daemon、fileParser）、邮件适配校验（US-ASCII，EUC-TW，ISCII）、增加公共服务的配置文件、平滑升级脚本、SQL整理（名称修改）、分布式升级和回退验证以及升级文档更新、升级sql整合、Jenkins脚本新增、添加管控服务json模版等。共完成任务15个，其中低难度任务8个，中难度任务7个。整体工作表现良好。给与C。</t>
        </is>
      </c>
      <c r="Q52" s="26" t="inlineStr">
        <is>
          <t>23.0</t>
        </is>
      </c>
      <c r="R52" s="26" t="inlineStr">
        <is>
          <t>184.00</t>
        </is>
      </c>
      <c r="S52" s="26" t="inlineStr">
        <is>
          <t>217.28</t>
        </is>
      </c>
      <c r="T52" s="26" t="inlineStr">
        <is>
          <t>227.0</t>
        </is>
      </c>
      <c r="U52" s="26" t="inlineStr">
        <is>
          <t>0</t>
        </is>
      </c>
      <c r="V52" s="26" t="inlineStr">
        <is>
          <t>2</t>
        </is>
      </c>
    </row>
    <row r="53" ht="60" customHeight="1" s="87">
      <c r="A53" s="20" t="inlineStr">
        <is>
          <t>数据防泄漏产品线</t>
        </is>
      </c>
      <c r="B53" s="99" t="n"/>
      <c r="C53" s="21" t="inlineStr">
        <is>
          <t>刘丰</t>
        </is>
      </c>
      <c r="D53" s="21" t="inlineStr">
        <is>
          <t>2065</t>
        </is>
      </c>
      <c r="E53" s="21" t="inlineStr">
        <is>
          <t>T7</t>
        </is>
      </c>
      <c r="F53" s="26" t="inlineStr">
        <is>
          <t>C-</t>
        </is>
      </c>
      <c r="G53" s="26" t="inlineStr">
        <is>
          <t>50.6</t>
        </is>
      </c>
      <c r="H53" s="26" t="inlineStr">
        <is>
          <t>56.19</t>
        </is>
      </c>
      <c r="I53" s="26" t="inlineStr">
        <is>
          <t>31</t>
        </is>
      </c>
      <c r="J53" s="26" t="n">
        <v>3</v>
      </c>
      <c r="K53" s="26" t="n">
        <v>2</v>
      </c>
      <c r="L53" s="20" t="n">
        <v>0</v>
      </c>
      <c r="M53" s="20" t="n">
        <v>0</v>
      </c>
      <c r="N53" s="26" t="inlineStr">
        <is>
          <t>C-</t>
        </is>
      </c>
      <c r="O53" s="32" t="inlineStr">
        <is>
          <t>C-</t>
        </is>
      </c>
      <c r="P53" s="33" t="inlineStr">
        <is>
          <t>本月主要负责项目负责人保项目巡检以及问题定位，湖北银行待办通知增加提审相关字段和内审批添加查看邮件按钮功能开发并提测；支持人保项目500版本升级540版本开发以及问题修复，以及提测支持；湖南财信项目现场联调测试支持；支持九江全行推广保障；支持中信邮件DLP项目510升级540，二开功能合并。共完成7个任务，其中普通任务6个，高难度任务1个，鉴于本月人保项目跨版本平滑升级第一轮提测被退回触碰质量红线，后续也通过积极加班保证了新一轮提测进度，吃苦耐劳、工作态度和积极性值得表扬，综合评判，此次给与C-</t>
        </is>
      </c>
      <c r="Q53" s="26" t="inlineStr">
        <is>
          <t>23.0</t>
        </is>
      </c>
      <c r="R53" s="26" t="inlineStr">
        <is>
          <t>184.00</t>
        </is>
      </c>
      <c r="S53" s="26" t="n">
        <v>233.65</v>
      </c>
      <c r="T53" s="26" t="inlineStr">
        <is>
          <t>229.0</t>
        </is>
      </c>
      <c r="U53" s="26" t="inlineStr">
        <is>
          <t>0</t>
        </is>
      </c>
      <c r="V53" s="26" t="inlineStr">
        <is>
          <t>4</t>
        </is>
      </c>
    </row>
    <row r="54" ht="60" customHeight="1" s="87">
      <c r="A54" s="20" t="inlineStr">
        <is>
          <t>数据防泄漏产品线</t>
        </is>
      </c>
      <c r="B54" s="99" t="n"/>
      <c r="C54" s="21" t="inlineStr">
        <is>
          <t>刘姿阳</t>
        </is>
      </c>
      <c r="D54" s="21" t="inlineStr">
        <is>
          <t>2050</t>
        </is>
      </c>
      <c r="E54" s="21" t="inlineStr">
        <is>
          <t>T7</t>
        </is>
      </c>
      <c r="F54" s="26" t="n">
        <v>50</v>
      </c>
      <c r="G54" s="26" t="inlineStr">
        <is>
          <t>50.6</t>
        </is>
      </c>
      <c r="H54" s="26" t="inlineStr">
        <is>
          <t>57.73</t>
        </is>
      </c>
      <c r="I54" s="26" t="inlineStr">
        <is>
          <t>31</t>
        </is>
      </c>
      <c r="J54" s="26" t="n">
        <v>1</v>
      </c>
      <c r="K54" s="26" t="n">
        <v>1</v>
      </c>
      <c r="L54" s="20" t="n">
        <v>0</v>
      </c>
      <c r="M54" s="20" t="n">
        <v>0</v>
      </c>
      <c r="N54" s="26">
        <f>IF(F54="C-","C-",F54+I54+J54+K54+L54+M54)</f>
        <v/>
      </c>
      <c r="O54" s="26" t="inlineStr">
        <is>
          <t>C</t>
        </is>
      </c>
      <c r="P54" s="33" t="inlineStr">
        <is>
          <t>本月主要负责产品V541版本，主要参移动端审批设计文档编写、国家信息中心生产环境异常跟踪定位、28s联调支撑测试问题处理、九江银行内存参数调整文档梳理以及投产支持、应用程序接口API安全技术调研报告编写、检测器模块mybatis-flex改造、九江项目巡检/项目生产问题处理支撑、platform进程kafka工具类优化、人保平滑升级测试联调以及问题处理、中信平滑升级测试/移动端审批联调测试、九江arm低配环境压测、人保平滑升级联调测试/测试问题处理以及提测支撑。共完成任务12个。整体工作表现良好，给与C</t>
        </is>
      </c>
      <c r="Q54" s="26" t="inlineStr">
        <is>
          <t>23.0</t>
        </is>
      </c>
      <c r="R54" s="26" t="inlineStr">
        <is>
          <t>184.00</t>
        </is>
      </c>
      <c r="S54" s="26" t="inlineStr">
        <is>
          <t>227.03</t>
        </is>
      </c>
      <c r="T54" s="26" t="inlineStr">
        <is>
          <t>225.5</t>
        </is>
      </c>
      <c r="U54" s="26" t="inlineStr">
        <is>
          <t>0</t>
        </is>
      </c>
      <c r="V54" s="26" t="inlineStr">
        <is>
          <t>1</t>
        </is>
      </c>
    </row>
    <row r="55" ht="48" customHeight="1" s="87">
      <c r="A55" s="20" t="inlineStr">
        <is>
          <t>数据防泄漏产品线</t>
        </is>
      </c>
      <c r="B55" s="99" t="n"/>
      <c r="C55" s="21" t="inlineStr">
        <is>
          <t>刘海君</t>
        </is>
      </c>
      <c r="D55" s="21" t="inlineStr">
        <is>
          <t>2163</t>
        </is>
      </c>
      <c r="E55" s="21" t="inlineStr">
        <is>
          <t>T4</t>
        </is>
      </c>
      <c r="F55" s="26" t="n">
        <v>50</v>
      </c>
      <c r="G55" s="26" t="inlineStr">
        <is>
          <t>32.2</t>
        </is>
      </c>
      <c r="H55" s="26" t="inlineStr">
        <is>
          <t>34.59</t>
        </is>
      </c>
      <c r="I55" s="26" t="inlineStr">
        <is>
          <t>30</t>
        </is>
      </c>
      <c r="J55" s="26" t="n">
        <v>1</v>
      </c>
      <c r="K55" s="26" t="n">
        <v>1</v>
      </c>
      <c r="L55" s="20" t="n">
        <v>0</v>
      </c>
      <c r="M55" s="20" t="n">
        <v>0</v>
      </c>
      <c r="N55" s="26">
        <f>IF(F55="C-","C-",F55+I55+J55+K55+L55+M55)</f>
        <v/>
      </c>
      <c r="O55" s="26" t="inlineStr">
        <is>
          <t>C</t>
        </is>
      </c>
      <c r="P55" s="33" t="inlineStr">
        <is>
          <t>本月主要负责产品541开发，产品541：水印图片管理页面开发、水印模板管理页面开发、水印图片管理页面优化及后端联调、水印模板管理参考最新需求修改及前后端联调、检测器详情MTA邮件堆积列表开发及联调、流量策略新增DNS协议及检测器新增DNS_PORT参数校验、提审、送审流程梳理及移动端邮件提审、送审页面开发。日常任务：调研移动端公司内网邮件链接跳转浏览器是否能访问移动端审批页面。共完成8个任务，其中普通任务8个，较难任务0个。整体工作表现良好，给与C</t>
        </is>
      </c>
      <c r="Q55" s="26" t="inlineStr">
        <is>
          <t>23.0</t>
        </is>
      </c>
      <c r="R55" s="26" t="inlineStr">
        <is>
          <t>184.00</t>
        </is>
      </c>
      <c r="S55" s="26" t="inlineStr">
        <is>
          <t>219.60</t>
        </is>
      </c>
      <c r="T55" s="26" t="inlineStr">
        <is>
          <t>215.0</t>
        </is>
      </c>
      <c r="U55" s="26" t="inlineStr">
        <is>
          <t>0</t>
        </is>
      </c>
      <c r="V55" s="26" t="inlineStr">
        <is>
          <t>0</t>
        </is>
      </c>
    </row>
    <row r="56" ht="48" customHeight="1" s="87">
      <c r="A56" s="20" t="inlineStr">
        <is>
          <t>数据防泄漏产品线</t>
        </is>
      </c>
      <c r="B56" s="99" t="n"/>
      <c r="C56" s="21" t="inlineStr">
        <is>
          <t>赵梓源</t>
        </is>
      </c>
      <c r="D56" s="21" t="inlineStr">
        <is>
          <t>2151</t>
        </is>
      </c>
      <c r="E56" s="21" t="inlineStr">
        <is>
          <t>T4</t>
        </is>
      </c>
      <c r="F56" s="26" t="n">
        <v>50</v>
      </c>
      <c r="G56" s="26" t="inlineStr">
        <is>
          <t>32.2</t>
        </is>
      </c>
      <c r="H56" s="26" t="n">
        <v>33.45</v>
      </c>
      <c r="I56" s="26" t="n">
        <v>30</v>
      </c>
      <c r="J56" s="26" t="n">
        <v>6</v>
      </c>
      <c r="K56" s="26" t="n">
        <v>0</v>
      </c>
      <c r="L56" s="20" t="n">
        <v>0</v>
      </c>
      <c r="M56" s="26" t="n">
        <v>3</v>
      </c>
      <c r="N56" s="26">
        <f>IF(F56="C-","C-",F56+I56+J56+K56+L56+M56)</f>
        <v/>
      </c>
      <c r="O56" s="32" t="inlineStr">
        <is>
          <t>C+</t>
        </is>
      </c>
      <c r="P56" s="33" t="inlineStr">
        <is>
          <t>本月主要负责产品V541MTA队列监控功能，邮件编码适配等功能的开发，最新BOM文件的适配，产品V540预发布的支持，28所军工项目现场开发，问题定位。共完成任务10个，其中普通任务10个。鉴于本月去28s现场，积极与客户沟通了代码合并的事宜，说服客户并同意多进程整合代码到1个仓库的方式，不进行底层代码合并，最终打包成多个容器部署，为公司节省了大量的研发工作量，贡献了很大力量。无论是沟通方面还是技术储备方面都得到客户和主管领导的认可，表现优秀，给与C+</t>
        </is>
      </c>
      <c r="Q56" s="26" t="inlineStr">
        <is>
          <t>23.0</t>
        </is>
      </c>
      <c r="R56" s="26" t="inlineStr">
        <is>
          <t>184.00</t>
        </is>
      </c>
      <c r="S56" s="26" t="inlineStr">
        <is>
          <t>211.36</t>
        </is>
      </c>
      <c r="T56" s="26" t="inlineStr">
        <is>
          <t>214.0</t>
        </is>
      </c>
      <c r="U56" s="26" t="inlineStr">
        <is>
          <t>0</t>
        </is>
      </c>
      <c r="V56" s="26" t="inlineStr">
        <is>
          <t>1</t>
        </is>
      </c>
    </row>
    <row r="57" ht="48" customHeight="1" s="87">
      <c r="A57" s="20" t="inlineStr">
        <is>
          <t>数据防泄漏产品线</t>
        </is>
      </c>
      <c r="B57" s="99" t="n"/>
      <c r="C57" s="21" t="inlineStr">
        <is>
          <t>杨海超</t>
        </is>
      </c>
      <c r="D57" s="21" t="inlineStr">
        <is>
          <t>10211</t>
        </is>
      </c>
      <c r="E57" s="21" t="inlineStr">
        <is>
          <t>T1</t>
        </is>
      </c>
      <c r="F57" s="26" t="n">
        <v>50</v>
      </c>
      <c r="G57" s="26" t="inlineStr">
        <is>
          <t>23.0</t>
        </is>
      </c>
      <c r="H57" s="26" t="n">
        <v>27.1</v>
      </c>
      <c r="I57" s="26" t="n">
        <v>30</v>
      </c>
      <c r="J57" s="26" t="n">
        <v>2</v>
      </c>
      <c r="K57" s="26" t="n">
        <v>0</v>
      </c>
      <c r="L57" s="20" t="n">
        <v>0</v>
      </c>
      <c r="M57" s="26" t="n">
        <v>0</v>
      </c>
      <c r="N57" s="26">
        <f>IF(F57="C-","C-",F57+I57+J57+K57+L57+M57)</f>
        <v/>
      </c>
      <c r="O57" s="26" t="inlineStr">
        <is>
          <t>C</t>
        </is>
      </c>
      <c r="P57" s="33" t="inlineStr">
        <is>
          <t>本月工作大部分重心放在项目上，月初的k3s环境搭建、服务部署文档编写、月末的中信项目平滑升级验证测试等等。但也做了有关于产品相关的工作，如日志打印优化，Kafka清理线程的补充、Daemon进程和FileProcesser进程的去数据库等等。总体工作基本完成，平滑升级脚本完成编写后，考虑其他操作系统适配导致在银河麒麟系统上出现执行权限丢失的问题处理，也学到了很多解决问题的思路。整体工作表现很好，态度积极，理解东西很快，踏实能干，进步也比较快，给与C</t>
        </is>
      </c>
      <c r="Q57" s="26" t="inlineStr">
        <is>
          <t>23.0</t>
        </is>
      </c>
      <c r="R57" s="26" t="inlineStr">
        <is>
          <t>184.00</t>
        </is>
      </c>
      <c r="S57" s="26" t="n"/>
      <c r="T57" s="26" t="inlineStr">
        <is>
          <t>143.0</t>
        </is>
      </c>
      <c r="U57" s="26" t="inlineStr">
        <is>
          <t>8</t>
        </is>
      </c>
      <c r="V57" s="26" t="inlineStr">
        <is>
          <t>1</t>
        </is>
      </c>
    </row>
    <row r="58" ht="84" customHeight="1" s="87">
      <c r="A58" s="20" t="inlineStr">
        <is>
          <t>数据防泄漏产品线</t>
        </is>
      </c>
      <c r="B58" s="99" t="n"/>
      <c r="C58" s="21" t="inlineStr">
        <is>
          <t>杨学智</t>
        </is>
      </c>
      <c r="D58" s="21" t="inlineStr">
        <is>
          <t>10207</t>
        </is>
      </c>
      <c r="E58" s="21" t="inlineStr">
        <is>
          <t>T1</t>
        </is>
      </c>
      <c r="F58" s="26" t="n">
        <v>50</v>
      </c>
      <c r="G58" s="26" t="inlineStr">
        <is>
          <t>23.0</t>
        </is>
      </c>
      <c r="H58" s="26" t="n">
        <v>25.02</v>
      </c>
      <c r="I58" s="26" t="n">
        <v>30</v>
      </c>
      <c r="J58" s="26" t="n">
        <v>1</v>
      </c>
      <c r="K58" s="26" t="n">
        <v>0</v>
      </c>
      <c r="L58" s="20" t="n">
        <v>0</v>
      </c>
      <c r="M58" s="26" t="n">
        <v>0</v>
      </c>
      <c r="N58" s="26">
        <f>IF(F58="C-","C-",F58+I58+J58+K58+L58+M58)</f>
        <v/>
      </c>
      <c r="O58" s="26" t="inlineStr">
        <is>
          <t>C</t>
        </is>
      </c>
      <c r="P58" s="33" t="inlineStr">
        <is>
          <t>本月主要参与NDLPV541版本对dev-Mybatis-flex分支改造 platform进程：改用户、组织机构、用户组、职位、邮件收发管理、邮件放行管理功能、证书管理功能相关模块；进行数据治理讲义ppt改造；打包验证flex运行是否正常，解决出现的bug;完成文件属性中备注识别功能整体联调，跟进解决问题；整理bom中不存在的lib包和依赖pom；解决dev-Mybatis-flex分支代码冲突问题，对dev-Mybatis-flex-platform改造中发现的bug修改及补充；学习Mybatis-flex的动态表名处理，对之前改造的接口进行动态表名优化。接入网页检测器引入mysql、redis模板 验证，跟进出现的问题；进行平滑升级Jenkins打包，将出现的问题和负责人沟通；熟悉平滑升级全流程脚本；根据bmsServiceNeed匹配的名称，部署统一平台接入模版中的中间件服务。整体工作表现良好，给与C</t>
        </is>
      </c>
      <c r="Q58" s="26" t="inlineStr">
        <is>
          <t>23.0</t>
        </is>
      </c>
      <c r="R58" s="26" t="inlineStr">
        <is>
          <t>184.00</t>
        </is>
      </c>
      <c r="S58" s="26" t="inlineStr">
        <is>
          <t>216.80</t>
        </is>
      </c>
      <c r="T58" s="26" t="inlineStr">
        <is>
          <t>154.0</t>
        </is>
      </c>
      <c r="U58" s="26" t="inlineStr">
        <is>
          <t>6</t>
        </is>
      </c>
      <c r="V58" s="26" t="inlineStr">
        <is>
          <t>0</t>
        </is>
      </c>
    </row>
    <row r="59" ht="84" customHeight="1" s="87">
      <c r="A59" s="20" t="inlineStr">
        <is>
          <t>数据防泄漏产品线</t>
        </is>
      </c>
      <c r="B59" s="99" t="n"/>
      <c r="C59" s="21" t="inlineStr">
        <is>
          <t>邢亚晶</t>
        </is>
      </c>
      <c r="D59" s="21" t="inlineStr">
        <is>
          <t>2216</t>
        </is>
      </c>
      <c r="E59" s="21" t="inlineStr">
        <is>
          <t>T2</t>
        </is>
      </c>
      <c r="F59" s="26" t="n">
        <v>50</v>
      </c>
      <c r="G59" s="26" t="inlineStr">
        <is>
          <t>23.0</t>
        </is>
      </c>
      <c r="H59" s="26" t="inlineStr">
        <is>
          <t>35.7</t>
        </is>
      </c>
      <c r="I59" s="26" t="inlineStr">
        <is>
          <t>35</t>
        </is>
      </c>
      <c r="J59" s="26" t="n">
        <v>5</v>
      </c>
      <c r="K59" s="26" t="n">
        <v>1</v>
      </c>
      <c r="L59" s="20" t="n">
        <v>0</v>
      </c>
      <c r="M59" s="26" t="n">
        <v>0</v>
      </c>
      <c r="N59" s="26">
        <f>IF(F59="C-","C-",F59+I59+J59+K59+L59+M59)</f>
        <v/>
      </c>
      <c r="O59" s="32" t="inlineStr">
        <is>
          <t>C+</t>
        </is>
      </c>
      <c r="P59" s="33" t="inlineStr">
        <is>
          <t>本月主要进行了产品V541水印模板相关开发和其他测试工作--水印模板管理开发，策略关联水印模板业务开发，水印图片关联水印模板业务开发，邮件检测器新增参数，同步核心与接入水印模板数据，水印模板联调测试，MTA队列监控功能联调，压缩包加水印功能测试，使用最新部署包分布式情况下验证事件是否可以成功上报、验证回溯功能、验证归档功能、验证缓慢泄漏功能、验证fileProcess失败重传、Daemon失败重传功能是否正常。共完成任务17个，其中普通任务12个，中等难度任务5个。没有迟到早退的现象，鉴于此员工在所有实习生中表现较为亮眼，当前已经可以独立承担核心模块功能开发，对工作任务的理解较为准确、善于进行信息筛选和整合并从大量信息提取关键要点，比如水印引擎多文件类型测试，总结能力强、工作质量和效率也较高，表现优秀，给与C+</t>
        </is>
      </c>
      <c r="Q59" s="26" t="inlineStr">
        <is>
          <t>23.0</t>
        </is>
      </c>
      <c r="R59" s="26" t="inlineStr">
        <is>
          <t>184.00</t>
        </is>
      </c>
      <c r="S59" s="26" t="inlineStr">
        <is>
          <t>207.08</t>
        </is>
      </c>
      <c r="T59" s="26" t="inlineStr">
        <is>
          <t>211.5</t>
        </is>
      </c>
      <c r="U59" s="26" t="inlineStr">
        <is>
          <t>0</t>
        </is>
      </c>
      <c r="V59" s="26" t="inlineStr">
        <is>
          <t>0</t>
        </is>
      </c>
    </row>
    <row r="60" ht="48" customHeight="1" s="87">
      <c r="A60" s="20" t="inlineStr">
        <is>
          <t>数据防泄漏产品线</t>
        </is>
      </c>
      <c r="B60" s="99" t="n"/>
      <c r="C60" s="21" t="inlineStr">
        <is>
          <t>江银涛</t>
        </is>
      </c>
      <c r="D60" s="21" t="inlineStr">
        <is>
          <t>10220</t>
        </is>
      </c>
      <c r="E60" s="21" t="inlineStr">
        <is>
          <t>T1</t>
        </is>
      </c>
      <c r="F60" s="26" t="n">
        <v>50</v>
      </c>
      <c r="G60" s="26" t="inlineStr">
        <is>
          <t>23.0</t>
        </is>
      </c>
      <c r="H60" s="26" t="n">
        <v>25.03</v>
      </c>
      <c r="I60" s="26" t="n">
        <v>30</v>
      </c>
      <c r="J60" s="26" t="n">
        <v>1</v>
      </c>
      <c r="K60" s="26" t="n">
        <v>0</v>
      </c>
      <c r="L60" s="20" t="n">
        <v>0</v>
      </c>
      <c r="M60" s="26" t="n">
        <v>0</v>
      </c>
      <c r="N60" s="26">
        <f>IF(F60="C-","C-",F60+I60+J60+K60+L60+M60)</f>
        <v/>
      </c>
      <c r="O60" s="26" t="inlineStr">
        <is>
          <t>C</t>
        </is>
      </c>
      <c r="P60" s="33" t="inlineStr">
        <is>
          <t>本月主要完成了28所军工项目和产品v541部分，项目任务包含：k3s环境整体搭建及联调测试、docker-compose整体搭建及联调测试、k8s测试验证、V540--项目-中信-NDLP数据迁移、ndlp进程合并。产品任务包含：mybatis-flex整体联调测试解决现有bug、达梦数据库表名按规范修改、授权接口处理优化、压缩包加水印功能测试及rar5解压功能开发、授权表sql以及授权定时任务代码更改。共完成15个任务均为普通任务。整体工作表现良好，给与C</t>
        </is>
      </c>
      <c r="Q60" s="26" t="inlineStr">
        <is>
          <t>23.0</t>
        </is>
      </c>
      <c r="R60" s="26" t="inlineStr">
        <is>
          <t>184.00</t>
        </is>
      </c>
      <c r="S60" s="26" t="inlineStr">
        <is>
          <t>220.73</t>
        </is>
      </c>
      <c r="T60" s="26" t="inlineStr">
        <is>
          <t>165.5</t>
        </is>
      </c>
      <c r="U60" s="26" t="inlineStr">
        <is>
          <t>5</t>
        </is>
      </c>
      <c r="V60" s="26" t="inlineStr">
        <is>
          <t>0</t>
        </is>
      </c>
    </row>
    <row r="61" ht="84" customHeight="1" s="87">
      <c r="A61" s="20" t="inlineStr">
        <is>
          <t>数据防泄漏产品线</t>
        </is>
      </c>
      <c r="B61" s="99" t="n"/>
      <c r="C61" s="21" t="inlineStr">
        <is>
          <t>阳家亮</t>
        </is>
      </c>
      <c r="D61" s="21" t="n">
        <v>2222</v>
      </c>
      <c r="E61" s="21" t="inlineStr">
        <is>
          <t>T2</t>
        </is>
      </c>
      <c r="F61" s="26" t="n">
        <v>50</v>
      </c>
      <c r="G61" s="26" t="inlineStr">
        <is>
          <t>23.0</t>
        </is>
      </c>
      <c r="H61" s="26" t="inlineStr">
        <is>
          <t>24.14</t>
        </is>
      </c>
      <c r="I61" s="26" t="inlineStr">
        <is>
          <t>30</t>
        </is>
      </c>
      <c r="J61" s="26" t="n">
        <v>1</v>
      </c>
      <c r="K61" s="26" t="n">
        <v>0</v>
      </c>
      <c r="L61" s="20" t="n">
        <v>0</v>
      </c>
      <c r="M61" s="26" t="n">
        <v>0</v>
      </c>
      <c r="N61" s="26">
        <f>IF(F61="C-","C-",F61+I61+J61+K61+L61+M61)</f>
        <v/>
      </c>
      <c r="O61" s="26" t="inlineStr">
        <is>
          <t>C</t>
        </is>
      </c>
      <c r="P61" s="33" t="inlineStr">
        <is>
          <t>本月主要进行搭建本地环境；熟悉当前产品环境，如何进行规则、策略配置、检测器参数配置等；熟悉整个事件上报流程,进行梳理事件上报；完成事件上报fileProcess、daemon、incident流程图及相关对应文档；jenkins打包脚本熟悉文档及验证结果说明；进行打包工程脚本熟悉，目前ndlp产品包含进程对应脚本熟悉；熟悉docker和运维平台；输出1篇进程编译启停、代码分支、服务打包升级熟悉文档；通过mybatis-flex官网，熟悉其基本的增删改查操作；协助进行mybatis-flex冲突处理；US-ASCII、EUC-TW、HZ-GB2312、UTF-7、ISCII，针对以上编码格式的文件进行适配；审批加签的联调验证、送审、提审业务进行熟悉；进行验证分布式结构中验证540平滑升级至541版本；合并审计组件服务到核心web模式中，验证集群和分布式、双机模式，部署上述模式。整体表现良好给与C</t>
        </is>
      </c>
      <c r="Q61" s="26" t="inlineStr">
        <is>
          <t>23.0</t>
        </is>
      </c>
      <c r="R61" s="26" t="inlineStr">
        <is>
          <t>184.00</t>
        </is>
      </c>
      <c r="S61" s="26" t="inlineStr">
        <is>
          <t>218.11</t>
        </is>
      </c>
      <c r="T61" s="26" t="inlineStr">
        <is>
          <t>201.0</t>
        </is>
      </c>
      <c r="U61" s="26" t="inlineStr">
        <is>
          <t>0</t>
        </is>
      </c>
      <c r="V61" s="26" t="inlineStr">
        <is>
          <t>0</t>
        </is>
      </c>
    </row>
    <row r="62" ht="84" customHeight="1" s="87">
      <c r="A62" s="20" t="inlineStr">
        <is>
          <t>数据防泄漏产品线</t>
        </is>
      </c>
      <c r="B62" s="99" t="n"/>
      <c r="C62" s="21" t="inlineStr">
        <is>
          <t>梅松</t>
        </is>
      </c>
      <c r="D62" s="21" t="n">
        <v>2236</v>
      </c>
      <c r="E62" s="21" t="inlineStr">
        <is>
          <t>T7</t>
        </is>
      </c>
      <c r="F62" s="26" t="n">
        <v>50</v>
      </c>
      <c r="G62" s="26" t="inlineStr">
        <is>
          <t>39.6</t>
        </is>
      </c>
      <c r="H62" s="26" t="inlineStr">
        <is>
          <t>20.25</t>
        </is>
      </c>
      <c r="I62" s="26" t="inlineStr">
        <is>
          <t>15</t>
        </is>
      </c>
      <c r="J62" s="26" t="n">
        <v>1</v>
      </c>
      <c r="K62" s="26" t="n">
        <v>0</v>
      </c>
      <c r="L62" s="20" t="n">
        <v>0</v>
      </c>
      <c r="M62" s="26" t="n">
        <v>0</v>
      </c>
      <c r="N62" s="26">
        <f>IF(F62="C-","C-",F62+I62+J62+K62+L62+M62)</f>
        <v/>
      </c>
      <c r="O62" s="32" t="inlineStr">
        <is>
          <t>D</t>
        </is>
      </c>
      <c r="P62" s="33" t="inlineStr">
        <is>
          <t>员工7月8日入职明朝万达公司的。本月主要完成公司培训计划安排的任务。包括本地环境安装，git代码拉取，产品环境熟悉，熟悉当前产品环境，如何进行规则、策略配置、检测器参数配置等，hmail测试环境搭建，熟悉公司产品，策略命中等。运维平台，防泄漏平台熟悉，审计组件json合并到 数据防泄漏web平台 大json中，还有数据库调整，放到业务产品模块中。性能测试相关工作的熟悉。包括进行邮件dlp，发邮件的tps性能测试。学习搭建测试环境，发包机，测试机，安装loadrunner，加载脚本，配置tps发包率，配置grafana和promethus性能监视等。本月主要都是一些环境搭建、配置、测试任务，任务等级较低，并且成长比较慢，整体分数不达标，给与D。不过工作态度和责任心还是强的，期望在8月份能够多完成一些中高级任务，展现自我价值</t>
        </is>
      </c>
      <c r="Q62" s="26" t="inlineStr">
        <is>
          <t>18.0</t>
        </is>
      </c>
      <c r="R62" s="26" t="inlineStr">
        <is>
          <t>144.00</t>
        </is>
      </c>
      <c r="S62" s="26" t="inlineStr">
        <is>
          <t>205.73</t>
        </is>
      </c>
      <c r="T62" s="26" t="inlineStr">
        <is>
          <t>130.0</t>
        </is>
      </c>
      <c r="U62" s="26" t="inlineStr">
        <is>
          <t>7</t>
        </is>
      </c>
      <c r="V62" s="26" t="inlineStr">
        <is>
          <t>0</t>
        </is>
      </c>
    </row>
    <row r="63" ht="48" customHeight="1" s="87">
      <c r="A63" s="20" t="inlineStr">
        <is>
          <t>数据防泄漏产品线</t>
        </is>
      </c>
      <c r="B63" s="99" t="n"/>
      <c r="C63" s="21" t="inlineStr">
        <is>
          <t>汶建荣</t>
        </is>
      </c>
      <c r="D63" s="21" t="n">
        <v>2223</v>
      </c>
      <c r="E63" s="21" t="inlineStr">
        <is>
          <t>T2</t>
        </is>
      </c>
      <c r="F63" s="26" t="n">
        <v>50</v>
      </c>
      <c r="G63" s="26" t="inlineStr">
        <is>
          <t>23.0</t>
        </is>
      </c>
      <c r="H63" s="26" t="inlineStr">
        <is>
          <t>29.65</t>
        </is>
      </c>
      <c r="I63" s="26" t="inlineStr">
        <is>
          <t>32</t>
        </is>
      </c>
      <c r="J63" s="26" t="n">
        <v>2</v>
      </c>
      <c r="K63" s="26" t="n">
        <v>0</v>
      </c>
      <c r="L63" s="20" t="n">
        <v>0</v>
      </c>
      <c r="M63" s="26" t="n">
        <v>0</v>
      </c>
      <c r="N63" s="26">
        <f>IF(F63="C-","C-",F63+I63+J63+K63+L63+M63)</f>
        <v/>
      </c>
      <c r="O63" s="26" t="inlineStr">
        <is>
          <t>C</t>
        </is>
      </c>
      <c r="P63" s="33" t="inlineStr">
        <is>
          <t>本月主要负责完成新人任务和产品V540的平滑升级提测冒烟测试支持；其中主要包含入职账号等申请和环境搭建、熟悉产品环境、Jenkins打包脚本和事件上报流程、以及跨版本升级联调测试协助和需求模块的功能开发。共15个任务，其中中级任务2个分别是需求模块功能开发和人保平滑升级提测冒烟测试支持。整体工作表现良好，多次陪同项目加班，从来没有怨言，吃苦耐劳，勤奋好学，表现较好，再接再厉</t>
        </is>
      </c>
      <c r="Q63" s="26" t="inlineStr">
        <is>
          <t>23.0</t>
        </is>
      </c>
      <c r="R63" s="26" t="inlineStr">
        <is>
          <t>184.00</t>
        </is>
      </c>
      <c r="S63" s="26" t="inlineStr">
        <is>
          <t>169.81</t>
        </is>
      </c>
      <c r="T63" s="26" t="inlineStr">
        <is>
          <t>216.5</t>
        </is>
      </c>
      <c r="U63" s="26" t="inlineStr">
        <is>
          <t>0</t>
        </is>
      </c>
      <c r="V63" s="26" t="inlineStr">
        <is>
          <t>1</t>
        </is>
      </c>
    </row>
    <row r="64" ht="24" customHeight="1" s="87">
      <c r="A64" s="20" t="inlineStr">
        <is>
          <t>数据防泄漏产品线</t>
        </is>
      </c>
      <c r="B64" s="99" t="n"/>
      <c r="C64" s="21" t="inlineStr">
        <is>
          <t>崔义芳</t>
        </is>
      </c>
      <c r="D64" s="21" t="inlineStr">
        <is>
          <t>0470</t>
        </is>
      </c>
      <c r="E64" s="21" t="inlineStr">
        <is>
          <t>T7</t>
        </is>
      </c>
      <c r="F64" s="26" t="n">
        <v>50</v>
      </c>
      <c r="G64" s="26" t="n">
        <v>50.6</v>
      </c>
      <c r="H64" s="26" t="n">
        <v>60.37</v>
      </c>
      <c r="I64" s="26" t="n">
        <v>31</v>
      </c>
      <c r="J64" s="26" t="n">
        <v>3</v>
      </c>
      <c r="K64" s="26" t="n">
        <v>3</v>
      </c>
      <c r="L64" s="26" t="n">
        <v>0</v>
      </c>
      <c r="M64" s="26" t="n">
        <v>0</v>
      </c>
      <c r="N64" s="26">
        <f>SUM(F64+I64+J64+K64+L64+M64)</f>
        <v/>
      </c>
      <c r="O64" s="26" t="inlineStr">
        <is>
          <t>C</t>
        </is>
      </c>
      <c r="P64" s="33" t="inlineStr">
        <is>
          <t>本月前半月主要负责团队管理工作，包括小组任务分配验收和日例会、技术预研sftp，scp和ssh协议总结、V541概设编写。项目中遇到的问题临时及时解决。本月完成7高难任务，17中级任务。给予C评价</t>
        </is>
      </c>
      <c r="Q64" s="26" t="n">
        <v>21</v>
      </c>
      <c r="R64" s="26" t="n">
        <v>184</v>
      </c>
      <c r="S64" s="26" t="n">
        <v>248.33</v>
      </c>
      <c r="T64" s="26" t="n">
        <v>212.5</v>
      </c>
      <c r="U64" s="26" t="n">
        <v>0</v>
      </c>
      <c r="V64" s="26" t="n">
        <v>10</v>
      </c>
    </row>
    <row r="65" ht="36" customHeight="1" s="87">
      <c r="A65" s="20" t="inlineStr">
        <is>
          <t>数据防泄漏产品线</t>
        </is>
      </c>
      <c r="B65" s="99" t="n"/>
      <c r="C65" s="21" t="inlineStr">
        <is>
          <t>王宇</t>
        </is>
      </c>
      <c r="D65" s="21" t="inlineStr">
        <is>
          <t>1392</t>
        </is>
      </c>
      <c r="E65" s="21" t="inlineStr">
        <is>
          <t>T6</t>
        </is>
      </c>
      <c r="F65" s="26" t="n">
        <v>50</v>
      </c>
      <c r="G65" s="26" t="n">
        <v>41.4</v>
      </c>
      <c r="H65" s="26" t="n">
        <v>54.66</v>
      </c>
      <c r="I65" s="26" t="n">
        <v>33</v>
      </c>
      <c r="J65" s="26" t="n">
        <v>0</v>
      </c>
      <c r="K65" s="26" t="n">
        <v>0</v>
      </c>
      <c r="L65" s="26" t="n">
        <v>0</v>
      </c>
      <c r="M65" s="26" t="n">
        <v>0</v>
      </c>
      <c r="N65" s="26">
        <f>SUM(F65+I65+J65+K65+L65+M65)</f>
        <v/>
      </c>
      <c r="O65" s="26" t="inlineStr">
        <is>
          <t>C</t>
        </is>
      </c>
      <c r="P65" s="33" t="inlineStr">
        <is>
          <t>本月主要负责产品V541策略匹配新需求开发和部分Jenkins打包脚本管理工作。项目上主要负责异常问题过滤，在处理长安银行的问题时，对现场生产环境进行了修改配置操作导致长时间不上报事件，有事故征兆。本月完成6个高难任务，18个中难任务。给予C评价</t>
        </is>
      </c>
      <c r="Q65" s="26" t="n">
        <v>22</v>
      </c>
      <c r="R65" s="26" t="n">
        <v>184</v>
      </c>
      <c r="S65" s="26" t="n">
        <v>205.78</v>
      </c>
      <c r="T65" s="26" t="n">
        <v>200</v>
      </c>
      <c r="U65" s="26" t="n">
        <v>0</v>
      </c>
      <c r="V65" s="26" t="n">
        <v>0</v>
      </c>
    </row>
    <row r="66" ht="24" customHeight="1" s="87">
      <c r="A66" s="20" t="inlineStr">
        <is>
          <t>数据防泄漏产品线</t>
        </is>
      </c>
      <c r="B66" s="99" t="n"/>
      <c r="C66" s="21" t="inlineStr">
        <is>
          <t>王磊</t>
        </is>
      </c>
      <c r="D66" s="21" t="inlineStr">
        <is>
          <t>1402</t>
        </is>
      </c>
      <c r="E66" s="21" t="inlineStr">
        <is>
          <t>T6</t>
        </is>
      </c>
      <c r="F66" s="26" t="n">
        <v>50</v>
      </c>
      <c r="G66" s="26" t="n">
        <v>41.4</v>
      </c>
      <c r="H66" s="26" t="n">
        <v>63.62</v>
      </c>
      <c r="I66" s="26" t="n">
        <v>35</v>
      </c>
      <c r="J66" s="26" t="n">
        <v>2</v>
      </c>
      <c r="K66" s="26" t="n">
        <v>2</v>
      </c>
      <c r="L66" s="26" t="n">
        <v>0</v>
      </c>
      <c r="M66" s="26" t="n">
        <v>0</v>
      </c>
      <c r="N66" s="26">
        <f>SUM(F66+I66+J66+K66+L66+M66)</f>
        <v/>
      </c>
      <c r="O66" s="26" t="inlineStr">
        <is>
          <t>C</t>
        </is>
      </c>
      <c r="P66" s="33" t="inlineStr">
        <is>
          <t>本月主要负责预研任务，负责虚拟交换机性能调研。后半月接手小组管理和日常任务分配等工作。本月完成5高难任务，15中级任务。给予C评价</t>
        </is>
      </c>
      <c r="Q66" s="26" t="n">
        <v>21</v>
      </c>
      <c r="R66" s="26" t="n">
        <v>184</v>
      </c>
      <c r="S66" s="26" t="n">
        <v>237.8</v>
      </c>
      <c r="T66" s="26" t="n">
        <v>230</v>
      </c>
      <c r="U66" s="26" t="n">
        <v>0</v>
      </c>
      <c r="V66" s="26" t="n">
        <v>5</v>
      </c>
    </row>
    <row r="67" ht="24" customHeight="1" s="87">
      <c r="A67" s="20" t="inlineStr">
        <is>
          <t>数据防泄漏产品线</t>
        </is>
      </c>
      <c r="B67" s="99" t="n"/>
      <c r="C67" s="21" t="inlineStr">
        <is>
          <t>李腾</t>
        </is>
      </c>
      <c r="D67" s="21" t="inlineStr">
        <is>
          <t>1778</t>
        </is>
      </c>
      <c r="E67" s="21" t="inlineStr">
        <is>
          <t>T6</t>
        </is>
      </c>
      <c r="F67" s="26" t="n">
        <v>50</v>
      </c>
      <c r="G67" s="26" t="n">
        <v>41.4</v>
      </c>
      <c r="H67" s="26" t="n">
        <v>41.88</v>
      </c>
      <c r="I67" s="26" t="n">
        <v>30</v>
      </c>
      <c r="J67" s="26" t="n">
        <v>1</v>
      </c>
      <c r="K67" s="26" t="n">
        <v>0</v>
      </c>
      <c r="L67" s="26" t="n">
        <v>0</v>
      </c>
      <c r="M67" s="26" t="n">
        <v>0</v>
      </c>
      <c r="N67" s="26">
        <f>SUM(F67+I67+J67+K67+L67+M67)</f>
        <v/>
      </c>
      <c r="O67" s="32" t="inlineStr">
        <is>
          <t>E</t>
        </is>
      </c>
      <c r="P67" s="33" t="inlineStr">
        <is>
          <t>本月主要负责产品流量双机热备的支持工作，项目主要负责人保中信的平滑升级支持工作。其余为产品V541流量包制作、postfix从长连接修改为短链接等工作。本月完成高难任务5个，中级任务11个。表现不积极，</t>
        </is>
      </c>
      <c r="Q67" s="26" t="n">
        <v>22.5</v>
      </c>
      <c r="R67" s="26" t="n">
        <v>184</v>
      </c>
      <c r="S67" s="26" t="n">
        <v>198.23</v>
      </c>
      <c r="T67" s="26" t="n">
        <v>188</v>
      </c>
      <c r="U67" s="26" t="n">
        <v>0</v>
      </c>
      <c r="V67" s="26" t="n">
        <v>0</v>
      </c>
    </row>
    <row r="68" ht="24" customHeight="1" s="87">
      <c r="A68" s="20" t="inlineStr">
        <is>
          <t>数据防泄漏产品线</t>
        </is>
      </c>
      <c r="B68" s="99" t="n"/>
      <c r="C68" s="21" t="inlineStr">
        <is>
          <t>杨晓娟</t>
        </is>
      </c>
      <c r="D68" s="21" t="inlineStr">
        <is>
          <t>2024</t>
        </is>
      </c>
      <c r="E68" s="21" t="inlineStr">
        <is>
          <t>T7</t>
        </is>
      </c>
      <c r="F68" s="26" t="n">
        <v>50</v>
      </c>
      <c r="G68" s="26" t="n">
        <v>50.6</v>
      </c>
      <c r="H68" s="26" t="n">
        <v>56.22</v>
      </c>
      <c r="I68" s="26" t="n">
        <v>31</v>
      </c>
      <c r="J68" s="26" t="n">
        <v>0</v>
      </c>
      <c r="K68" s="26" t="n">
        <v>0</v>
      </c>
      <c r="L68" s="26" t="n">
        <v>0</v>
      </c>
      <c r="M68" s="26" t="n">
        <v>0</v>
      </c>
      <c r="N68" s="26">
        <f>SUM(F68+I68+J68+K68+L68+M68)</f>
        <v/>
      </c>
      <c r="O68" s="32" t="inlineStr">
        <is>
          <t>D</t>
        </is>
      </c>
      <c r="P68" s="33" t="inlineStr">
        <is>
          <t>本月主要负责预研任务的串联审计功能。但是未能按时给出验证结果。项目上主要处理长安银行的流量dlp崩溃问题，但是长时间定位也未定位到问题原因。本月完成1个高级任务，4个中级任务。其余均为延期。故表现较差，给予D评价</t>
        </is>
      </c>
      <c r="Q68" s="26" t="n">
        <v>22</v>
      </c>
      <c r="R68" s="26" t="n">
        <v>184</v>
      </c>
      <c r="S68" s="26" t="n">
        <v>213.93</v>
      </c>
      <c r="T68" s="26" t="n">
        <v>215.5</v>
      </c>
      <c r="U68" s="26" t="n">
        <v>0</v>
      </c>
      <c r="V68" s="26" t="n">
        <v>0</v>
      </c>
    </row>
    <row r="69" ht="24" customHeight="1" s="87">
      <c r="A69" s="20" t="inlineStr">
        <is>
          <t>数据防泄漏产品线</t>
        </is>
      </c>
      <c r="B69" s="99" t="n"/>
      <c r="C69" s="21" t="inlineStr">
        <is>
          <t>刘泽铭</t>
        </is>
      </c>
      <c r="D69" s="21" t="n">
        <v>2242</v>
      </c>
      <c r="E69" s="21" t="inlineStr">
        <is>
          <t>T1</t>
        </is>
      </c>
      <c r="F69" s="26" t="n">
        <v>50</v>
      </c>
      <c r="G69" s="26" t="n">
        <v>23</v>
      </c>
      <c r="H69" s="26" t="n">
        <v>31.66</v>
      </c>
      <c r="I69" s="26" t="n">
        <v>33</v>
      </c>
      <c r="J69" s="26" t="n">
        <v>3</v>
      </c>
      <c r="K69" s="26" t="n">
        <v>0</v>
      </c>
      <c r="L69" s="26" t="n">
        <v>0</v>
      </c>
      <c r="M69" s="26" t="n">
        <v>0</v>
      </c>
      <c r="N69" s="26">
        <f>SUM(F69+I69+J69+K69+L69+M69)</f>
        <v/>
      </c>
      <c r="O69" s="26" t="inlineStr">
        <is>
          <t>C</t>
        </is>
      </c>
      <c r="P69" s="33" t="inlineStr">
        <is>
          <t>本月主要是熟悉产品流量dlp、邮件dlp。下半月协助补充串联审计部分功能。目前可修改简单的功能，以及支持冒烟测试。本月完成中级任务7个。表现较好</t>
        </is>
      </c>
      <c r="Q69" s="26" t="n">
        <v>23</v>
      </c>
      <c r="R69" s="26" t="n">
        <v>184</v>
      </c>
      <c r="S69" s="26" t="n">
        <v>215.85</v>
      </c>
      <c r="T69" s="26" t="n">
        <v>192</v>
      </c>
      <c r="U69" s="26" t="n">
        <v>1</v>
      </c>
      <c r="V69" s="26" t="n">
        <v>0</v>
      </c>
    </row>
    <row r="70" ht="24" customHeight="1" s="87">
      <c r="A70" s="20" t="inlineStr">
        <is>
          <t>数据防泄漏产品线</t>
        </is>
      </c>
      <c r="B70" s="99" t="n"/>
      <c r="C70" s="21" t="inlineStr">
        <is>
          <t>孙渝龙</t>
        </is>
      </c>
      <c r="D70" s="21" t="n">
        <v>2221</v>
      </c>
      <c r="E70" s="21" t="inlineStr">
        <is>
          <t>T1</t>
        </is>
      </c>
      <c r="F70" s="26" t="n">
        <v>50</v>
      </c>
      <c r="G70" s="26" t="n">
        <v>23</v>
      </c>
      <c r="H70" s="26" t="n">
        <v>39.28</v>
      </c>
      <c r="I70" s="26" t="n">
        <v>37</v>
      </c>
      <c r="J70" s="26" t="n">
        <v>3</v>
      </c>
      <c r="K70" s="26" t="n">
        <v>0</v>
      </c>
      <c r="L70" s="26" t="n">
        <v>0</v>
      </c>
      <c r="M70" s="26" t="n">
        <v>0</v>
      </c>
      <c r="N70" s="26">
        <f>SUM(F70+I70+J70+K70+L70+M70)</f>
        <v/>
      </c>
      <c r="O70" s="32" t="inlineStr">
        <is>
          <t>C+</t>
        </is>
      </c>
      <c r="P70" s="33" t="inlineStr">
        <is>
          <t>本月新入职，主要熟悉产品流量dlp、策略匹配源码。流量dlp部分可修改tcp还原部分，以及协议处理功能。本月完成中级任务5个。主动性强，工作质量高，业务熟悉较快，在入职不到一个月的时间里，已可以独立开发产品中级难度的功能，表现优秀</t>
        </is>
      </c>
      <c r="Q70" s="26" t="n">
        <v>23</v>
      </c>
      <c r="R70" s="26" t="n">
        <v>184</v>
      </c>
      <c r="S70" s="26" t="n">
        <v>206.46</v>
      </c>
      <c r="T70" s="26" t="n">
        <v>199</v>
      </c>
      <c r="U70" s="26" t="n">
        <v>0</v>
      </c>
      <c r="V70" s="26" t="n">
        <v>1</v>
      </c>
    </row>
    <row r="71" ht="72" customHeight="1" s="87">
      <c r="A71" s="20" t="inlineStr">
        <is>
          <t>数据防泄漏产品线</t>
        </is>
      </c>
      <c r="B71" s="99" t="n"/>
      <c r="C71" s="21" t="inlineStr">
        <is>
          <t>罗志成</t>
        </is>
      </c>
      <c r="D71" s="21" t="inlineStr">
        <is>
          <t>0856</t>
        </is>
      </c>
      <c r="E71" s="21" t="inlineStr">
        <is>
          <t>T8</t>
        </is>
      </c>
      <c r="F71" s="26" t="n">
        <v>50</v>
      </c>
      <c r="G71" s="26" t="n">
        <v>55.2</v>
      </c>
      <c r="H71" s="26" t="n">
        <v>70.73</v>
      </c>
      <c r="I71" s="26" t="inlineStr">
        <is>
          <t>32</t>
        </is>
      </c>
      <c r="J71" s="26" t="n">
        <v>3</v>
      </c>
      <c r="K71" s="26" t="n">
        <v>3</v>
      </c>
      <c r="L71" s="26" t="n">
        <v>0</v>
      </c>
      <c r="M71" s="26" t="n">
        <v>0</v>
      </c>
      <c r="N71" s="26" t="n">
        <v>88</v>
      </c>
      <c r="O71" s="26" t="inlineStr">
        <is>
          <t>C</t>
        </is>
      </c>
      <c r="P71" s="33" t="inlineStr">
        <is>
          <t>本月主要负责浦发银行项目、浦发卡中心项目、浙商银行项目、太平邮件dlp项目、温州银行项目、民泰银行项目、中国银联项目的研发、管理工作；其中，浦发项目负责香港分行文件指纹库最新版本完成性能优化及线上问题定位修复工作；太平邮件dlp项目，主要完成2024下半年系统架构调整技术方案编写及开发工时评估工作；重点参与民泰项目、中国银联项目、浙商行项目、浦发卡中心项目线上紧急问题定位处理、项目投产支持工作；另外，本月参与军工产品线发起的LC项目概要设计文档的编写工作。本月共完成任务9个，其中普通任务6个，高难度任务3个。本月所负责项目的进度正常，积极支持重点项目的设计类工作，负责线上问题的定位处理，及时与项目经理沟通交流共同推动项目进度；本月负责的重点项目进度正常。表现良好</t>
        </is>
      </c>
      <c r="Q71" s="26" t="n">
        <v>23</v>
      </c>
      <c r="R71" s="26" t="inlineStr">
        <is>
          <t>184.00</t>
        </is>
      </c>
      <c r="S71" s="26" t="n">
        <v>288.53</v>
      </c>
      <c r="T71" s="26" t="inlineStr">
        <is>
          <t>259.5</t>
        </is>
      </c>
      <c r="U71" s="26" t="n">
        <v>0</v>
      </c>
      <c r="V71" s="26" t="inlineStr">
        <is>
          <t>15</t>
        </is>
      </c>
    </row>
    <row r="72" ht="72" customHeight="1" s="87">
      <c r="A72" s="20" t="inlineStr">
        <is>
          <t>数据防泄漏产品线</t>
        </is>
      </c>
      <c r="B72" s="99" t="n"/>
      <c r="C72" s="21" t="inlineStr">
        <is>
          <t>李富平</t>
        </is>
      </c>
      <c r="D72" s="21" t="inlineStr">
        <is>
          <t>1883</t>
        </is>
      </c>
      <c r="E72" s="21" t="inlineStr">
        <is>
          <t>T5</t>
        </is>
      </c>
      <c r="F72" s="26" t="n">
        <v>50</v>
      </c>
      <c r="G72" s="26" t="n">
        <v>36.8</v>
      </c>
      <c r="H72" s="26" t="n">
        <v>47.09</v>
      </c>
      <c r="I72" s="26" t="inlineStr">
        <is>
          <t>32</t>
        </is>
      </c>
      <c r="J72" s="26" t="n">
        <v>3</v>
      </c>
      <c r="K72" s="26" t="n">
        <v>0</v>
      </c>
      <c r="L72" s="26" t="n">
        <v>0</v>
      </c>
      <c r="M72" s="26" t="n">
        <v>0</v>
      </c>
      <c r="N72" s="26" t="n">
        <v>85</v>
      </c>
      <c r="O72" s="26" t="inlineStr">
        <is>
          <t>C</t>
        </is>
      </c>
      <c r="P72" s="33" t="inlineStr">
        <is>
          <t>本月负责浦发银行香港分行项目优化和版本投产，平安科技项目、南商银行项目、邮储银行项目、国泰银行项目、浙商银行项目、浦发云盘扫描项目的生产问题处理和客户需求研发。主要负责浦发银行香港分行指纹库部门标签功能一轮提测+测试推进，采集性能优化版本提测任务，现场问题协助处理。本月共完成任务12个，其中普通任务6个，中难度任务6个，本月所负责项目的进度正常，版本提测未出现任何质量问题，整体工作状态良好:积极支持项目组处理各重点项目的线上问题，各个项目提测并按规定完成投产工作，输出质量较好。
备注：由于周末加班并填写内容任务，所以内控系统提交工时大于月度考勤总工时11小时。表现良好</t>
        </is>
      </c>
      <c r="Q72" s="26" t="n">
        <v>23</v>
      </c>
      <c r="R72" s="26" t="inlineStr">
        <is>
          <t>184.00</t>
        </is>
      </c>
      <c r="S72" s="26" t="n">
        <v>196.66</v>
      </c>
      <c r="T72" s="26" t="inlineStr">
        <is>
          <t>207.0</t>
        </is>
      </c>
      <c r="U72" s="26" t="n">
        <v>0</v>
      </c>
      <c r="V72" s="26" t="inlineStr">
        <is>
          <t>0</t>
        </is>
      </c>
    </row>
    <row r="73" ht="60" customHeight="1" s="87">
      <c r="A73" s="20" t="inlineStr">
        <is>
          <t>数据防泄漏产品线</t>
        </is>
      </c>
      <c r="B73" s="99" t="n"/>
      <c r="C73" s="21" t="inlineStr">
        <is>
          <t>孙业民</t>
        </is>
      </c>
      <c r="D73" s="21" t="inlineStr">
        <is>
          <t>2140</t>
        </is>
      </c>
      <c r="E73" s="21" t="inlineStr">
        <is>
          <t>T2</t>
        </is>
      </c>
      <c r="F73" s="26" t="n">
        <v>50</v>
      </c>
      <c r="G73" s="26" t="n">
        <v>23</v>
      </c>
      <c r="H73" s="26" t="inlineStr">
        <is>
          <t>49.62</t>
        </is>
      </c>
      <c r="I73" s="26" t="n">
        <v>34</v>
      </c>
      <c r="J73" s="26" t="n">
        <v>2</v>
      </c>
      <c r="K73" s="26" t="n">
        <v>1</v>
      </c>
      <c r="L73" s="26" t="n">
        <v>0</v>
      </c>
      <c r="M73" s="26" t="n">
        <v>0</v>
      </c>
      <c r="N73" s="26" t="n">
        <v>87</v>
      </c>
      <c r="O73" s="26" t="inlineStr">
        <is>
          <t>C</t>
        </is>
      </c>
      <c r="P73" s="33" t="inlineStr">
        <is>
          <t>本月负责民泰银行、太平金融、中国银联、上海农商行、交银租赁、浦发银行等项目，主要以生产投产支持为主，在民泰、太平、中国银联、上海农商行项目参与了生产bug定位以及修复、编写投产操作文档、支持项目投产，顺利保障多个项目投产后系统的正常运行，在交银租赁项目及时处理现场实施以及行方反馈的问题，浦发项目搭建测试环境。此外，熟悉产品540版本，完成本地相关测试环境搭建。本月共完成15项普通任务, 4项困难工作。工作态度积极认证，按时完成领导分配的任务，任务进度和遇到困难反馈及时，能够通过自身的努力将难点问题处理掉，处理问题的能力有一定的提升。表现良好</t>
        </is>
      </c>
      <c r="Q73" s="26" t="n">
        <v>23</v>
      </c>
      <c r="R73" s="26" t="inlineStr">
        <is>
          <t>184.00</t>
        </is>
      </c>
      <c r="S73" s="26" t="n">
        <v>223.01</v>
      </c>
      <c r="T73" s="26" t="inlineStr">
        <is>
          <t>215.5</t>
        </is>
      </c>
      <c r="U73" s="26" t="n">
        <v>0</v>
      </c>
      <c r="V73" s="26" t="inlineStr">
        <is>
          <t>2</t>
        </is>
      </c>
    </row>
    <row r="74" ht="72" customHeight="1" s="87">
      <c r="A74" s="20" t="inlineStr">
        <is>
          <t>数据防泄漏产品线</t>
        </is>
      </c>
      <c r="B74" s="99" t="n"/>
      <c r="C74" s="21" t="inlineStr">
        <is>
          <t>滕永达</t>
        </is>
      </c>
      <c r="D74" s="21" t="inlineStr">
        <is>
          <t>2004</t>
        </is>
      </c>
      <c r="E74" s="21" t="inlineStr">
        <is>
          <t>T8</t>
        </is>
      </c>
      <c r="F74" s="26" t="n">
        <v>50</v>
      </c>
      <c r="G74" s="26" t="n">
        <v>55.2</v>
      </c>
      <c r="H74" s="26" t="n">
        <v>59.07</v>
      </c>
      <c r="I74" s="26" t="n">
        <v>30</v>
      </c>
      <c r="J74" s="26" t="n">
        <v>1</v>
      </c>
      <c r="K74" s="26" t="n">
        <v>2</v>
      </c>
      <c r="L74" s="26" t="n">
        <v>0</v>
      </c>
      <c r="M74" s="26" t="n">
        <v>0</v>
      </c>
      <c r="N74" s="26" t="n">
        <v>83</v>
      </c>
      <c r="O74" s="32" t="inlineStr">
        <is>
          <t>D</t>
        </is>
      </c>
      <c r="P74" s="33" t="inlineStr">
        <is>
          <t>本月主要负责浦发银行项目、浙商银行项目、苏宁金服项目、温州银行项目、浦发卡中心项目、上海农商银行、邮政储蓄银行、中资网安项目的研发和系统运维工作。其中，浦发行项目重点参与性能问题定位、升级定位、二开需求整理等；浙商银行项目、温州银行项目、上海农商银行、苏宁金服项目、浦发卡中心项目、邮政储蓄银行主要完成项目生产环境问题的定位处理、完成功能优化及投产支持工作。共完成任务14个，其中普通任务7个，历史遗留高难度任务7个。本月所负责项目的进度正常，版本提测未出现任何质量问题，积极支持各项目的线上问题与新需求开发；本月在浙商行项目PDF矢量文件识别处理版本提测时自测场景不是很充分，导致问题的定位排查花费大量的时间,需要在后续的工作中进行改进。</t>
        </is>
      </c>
      <c r="Q74" s="26" t="n">
        <v>23</v>
      </c>
      <c r="R74" s="26" t="inlineStr">
        <is>
          <t>184.00</t>
        </is>
      </c>
      <c r="S74" s="26" t="n">
        <v>234</v>
      </c>
      <c r="T74" s="26" t="inlineStr">
        <is>
          <t>232.0</t>
        </is>
      </c>
      <c r="U74" s="26" t="n">
        <v>0</v>
      </c>
      <c r="V74" s="26" t="inlineStr">
        <is>
          <t>4</t>
        </is>
      </c>
    </row>
    <row r="75" ht="84" customHeight="1" s="87">
      <c r="A75" s="20" t="inlineStr">
        <is>
          <t>数据防泄漏产品线</t>
        </is>
      </c>
      <c r="B75" s="96" t="n"/>
      <c r="C75" s="21" t="inlineStr">
        <is>
          <t>王奎举</t>
        </is>
      </c>
      <c r="D75" s="21" t="inlineStr">
        <is>
          <t>1687</t>
        </is>
      </c>
      <c r="E75" s="21" t="inlineStr">
        <is>
          <t>T7</t>
        </is>
      </c>
      <c r="F75" s="26" t="n">
        <v>50</v>
      </c>
      <c r="G75" s="26" t="n">
        <v>50.6</v>
      </c>
      <c r="H75" s="26" t="n">
        <v>60.4</v>
      </c>
      <c r="I75" s="26" t="n">
        <v>31</v>
      </c>
      <c r="J75" s="26" t="n">
        <v>6</v>
      </c>
      <c r="K75" s="26" t="n">
        <v>2</v>
      </c>
      <c r="L75" s="26" t="n">
        <v>0</v>
      </c>
      <c r="M75" s="26" t="n">
        <v>0</v>
      </c>
      <c r="N75" s="26" t="n">
        <v>89</v>
      </c>
      <c r="O75" s="26" t="inlineStr">
        <is>
          <t>C</t>
        </is>
      </c>
      <c r="P75" s="33" t="inlineStr">
        <is>
          <t>本月主要负责邮储项目的bug的修改，支持存储、管控、人保项目指纹引擎，音视频引擎、ocr引擎的升级，支持太平项目定位NLP训练不准确的问题，优化指纹引擎指纹存储格式改为H5方式存储，提升指纹库支持的文件数量至百万级。本月完成高级任务1个，中级任务13个，其一人支持文件指纹，NER，NLP、音视频，ocr等多个智慧引擎，近几个月持续加班办进度，甚至带病工作，工作尽职尽责，表现优秀，邮储问题虽然问题解决有难点，但没有定位彻底其也有一定责任，功过相抵，本月绩效定为C，希望其再接再厉。注：邮储项目内存占用过大因为内存泄漏、LSH内存膨胀等多个原因导致，第一次解决了内存泄漏问题，测试环境通过，当到现场发现内存仍然变大，
经分析现场的指纹库较大，加载后会成倍膨胀导致内存占用过高。所以又修改了升级了第二轮。</t>
        </is>
      </c>
      <c r="Q75" s="26" t="inlineStr">
        <is>
          <t>23.0</t>
        </is>
      </c>
      <c r="R75" s="26" t="inlineStr">
        <is>
          <t>184.00</t>
        </is>
      </c>
      <c r="S75" s="26" t="inlineStr">
        <is>
          <t>232.30</t>
        </is>
      </c>
      <c r="T75" s="26" t="inlineStr">
        <is>
          <t>224.0</t>
        </is>
      </c>
      <c r="U75" s="26" t="inlineStr">
        <is>
          <t>0</t>
        </is>
      </c>
      <c r="V75" s="26" t="inlineStr">
        <is>
          <t>8</t>
        </is>
      </c>
    </row>
    <row r="76" ht="24" customHeight="1" s="87">
      <c r="A76" s="20" t="inlineStr">
        <is>
          <t>数据库安全产品线</t>
        </is>
      </c>
      <c r="B76" s="21" t="inlineStr">
        <is>
          <t>魏冬冬</t>
        </is>
      </c>
      <c r="C76" s="21" t="inlineStr">
        <is>
          <t>郑如缘</t>
        </is>
      </c>
      <c r="D76" s="21" t="inlineStr">
        <is>
          <t>1844</t>
        </is>
      </c>
      <c r="E76" s="21" t="inlineStr">
        <is>
          <t>T5</t>
        </is>
      </c>
      <c r="F76" s="26" t="n">
        <v>0</v>
      </c>
      <c r="G76" s="21" t="inlineStr">
        <is>
          <t>36.8</t>
        </is>
      </c>
      <c r="H76" s="21" t="inlineStr">
        <is>
          <t>51.48</t>
        </is>
      </c>
      <c r="I76" s="21" t="inlineStr">
        <is>
          <t>33</t>
        </is>
      </c>
      <c r="J76" s="26" t="n">
        <v>5</v>
      </c>
      <c r="K76" s="26" t="n">
        <v>0</v>
      </c>
      <c r="L76" s="26" t="n">
        <v>0</v>
      </c>
      <c r="M76" s="26" t="n">
        <v>0</v>
      </c>
      <c r="N76" s="26">
        <f>I76+J76+K76+L76+M76+F76</f>
        <v/>
      </c>
      <c r="O76" s="32" t="inlineStr">
        <is>
          <t>C-</t>
        </is>
      </c>
      <c r="P76" s="33" t="inlineStr">
        <is>
          <t>本月重点负责脱敏系统V253F01版本及国防科大项目DM适配开发工作，整体工作态度良好，能按时完成分派的各项开发任务，但针对国防科大项目个人开发的功能自测不充分，整体质量一般。</t>
        </is>
      </c>
      <c r="Q76" s="21" t="inlineStr">
        <is>
          <t>23.0</t>
        </is>
      </c>
      <c r="R76" s="21" t="inlineStr">
        <is>
          <t>184.00</t>
        </is>
      </c>
      <c r="S76" s="21" t="n">
        <v>212.7</v>
      </c>
      <c r="T76" s="21" t="inlineStr">
        <is>
          <t>206.0</t>
        </is>
      </c>
      <c r="U76" s="21" t="inlineStr">
        <is>
          <t>0</t>
        </is>
      </c>
      <c r="V76" s="21" t="inlineStr">
        <is>
          <t>1</t>
        </is>
      </c>
    </row>
    <row r="77" ht="24" customHeight="1" s="87">
      <c r="A77" s="20" t="inlineStr">
        <is>
          <t>数据库安全产品线</t>
        </is>
      </c>
      <c r="B77" s="100" t="n"/>
      <c r="C77" s="21" t="inlineStr">
        <is>
          <t>杨晋</t>
        </is>
      </c>
      <c r="D77" s="21" t="inlineStr">
        <is>
          <t>1849</t>
        </is>
      </c>
      <c r="E77" s="21" t="inlineStr">
        <is>
          <t>T5</t>
        </is>
      </c>
      <c r="F77" s="26" t="n">
        <v>50</v>
      </c>
      <c r="G77" s="21" t="inlineStr">
        <is>
          <t>25.6</t>
        </is>
      </c>
      <c r="H77" s="21" t="inlineStr">
        <is>
          <t>23.59</t>
        </is>
      </c>
      <c r="I77" s="21" t="inlineStr">
        <is>
          <t>15</t>
        </is>
      </c>
      <c r="J77" s="26" t="n">
        <v>5</v>
      </c>
      <c r="K77" s="26" t="n">
        <v>0</v>
      </c>
      <c r="L77" s="26" t="n">
        <v>0</v>
      </c>
      <c r="M77" s="26" t="n">
        <v>0</v>
      </c>
      <c r="N77" s="26">
        <f>I77+J77+K77+L77+M77+F77</f>
        <v/>
      </c>
      <c r="O77" s="26" t="inlineStr">
        <is>
          <t>C</t>
        </is>
      </c>
      <c r="P77" s="33" t="inlineStr">
        <is>
          <t>本月重点负责国防科大项目DM适配工作，整体工作态度较负责，复杂业务逻辑能较高效的完成拆分并完成对应的适配实现工作。同时能较好的输出交接文档，较顺利的完成工作交接。</t>
        </is>
      </c>
      <c r="Q77" s="21" t="inlineStr">
        <is>
          <t>16.0</t>
        </is>
      </c>
      <c r="R77" s="21" t="inlineStr">
        <is>
          <t>128.00</t>
        </is>
      </c>
      <c r="S77" s="21" t="inlineStr">
        <is>
          <t>96.06</t>
        </is>
      </c>
      <c r="T77" s="21" t="inlineStr">
        <is>
          <t>148.5</t>
        </is>
      </c>
      <c r="U77" s="21" t="inlineStr">
        <is>
          <t>5</t>
        </is>
      </c>
      <c r="V77" s="21" t="inlineStr">
        <is>
          <t>0</t>
        </is>
      </c>
    </row>
    <row r="78" ht="24" customHeight="1" s="87">
      <c r="A78" s="20" t="inlineStr">
        <is>
          <t>数据库安全产品线</t>
        </is>
      </c>
      <c r="B78" s="100" t="n"/>
      <c r="C78" s="21" t="inlineStr">
        <is>
          <t>程虹川</t>
        </is>
      </c>
      <c r="D78" s="21" t="inlineStr">
        <is>
          <t>1872</t>
        </is>
      </c>
      <c r="E78" s="21" t="inlineStr">
        <is>
          <t>T5</t>
        </is>
      </c>
      <c r="F78" s="26" t="n">
        <v>0</v>
      </c>
      <c r="G78" s="21" t="inlineStr">
        <is>
          <t>35.8</t>
        </is>
      </c>
      <c r="H78" s="21" t="inlineStr">
        <is>
          <t>47.69</t>
        </is>
      </c>
      <c r="I78" s="21" t="inlineStr">
        <is>
          <t>33</t>
        </is>
      </c>
      <c r="J78" s="26" t="n">
        <v>5</v>
      </c>
      <c r="K78" s="26" t="n">
        <v>0</v>
      </c>
      <c r="L78" s="26" t="n">
        <v>0</v>
      </c>
      <c r="M78" s="26" t="n">
        <v>0</v>
      </c>
      <c r="N78" s="26">
        <f>I78+J78+K78+L78+M78+F78</f>
        <v/>
      </c>
      <c r="O78" s="32" t="inlineStr">
        <is>
          <t>C-</t>
        </is>
      </c>
      <c r="P78" s="33" t="inlineStr">
        <is>
          <t>本月主要负责脱敏系统V253F01版本及国防科大项目DM适配开发工作，针对开发任务整体完成度良好，能按需按时完成项目交付工作。但对个人开发的功能整体自测质量一般，bug率较高。</t>
        </is>
      </c>
      <c r="Q78" s="21" t="inlineStr">
        <is>
          <t>22.38</t>
        </is>
      </c>
      <c r="R78" s="21" t="inlineStr">
        <is>
          <t>184.00</t>
        </is>
      </c>
      <c r="S78" s="21" t="inlineStr">
        <is>
          <t>203.00</t>
        </is>
      </c>
      <c r="T78" s="21" t="inlineStr">
        <is>
          <t>194.0</t>
        </is>
      </c>
      <c r="U78" s="21" t="inlineStr">
        <is>
          <t>0</t>
        </is>
      </c>
      <c r="V78" s="21" t="inlineStr">
        <is>
          <t>1</t>
        </is>
      </c>
    </row>
    <row r="79" ht="36" customHeight="1" s="87">
      <c r="A79" s="20" t="inlineStr">
        <is>
          <t>数据库安全产品线</t>
        </is>
      </c>
      <c r="B79" s="100" t="n"/>
      <c r="C79" s="21" t="inlineStr">
        <is>
          <t>蔡虎</t>
        </is>
      </c>
      <c r="D79" s="21" t="inlineStr">
        <is>
          <t>2075</t>
        </is>
      </c>
      <c r="E79" s="21" t="inlineStr">
        <is>
          <t>T8</t>
        </is>
      </c>
      <c r="F79" s="26" t="n">
        <v>50</v>
      </c>
      <c r="G79" s="21" t="inlineStr">
        <is>
          <t>55.2</t>
        </is>
      </c>
      <c r="H79" s="21" t="inlineStr">
        <is>
          <t>62.67</t>
        </is>
      </c>
      <c r="I79" s="21" t="inlineStr">
        <is>
          <t>31</t>
        </is>
      </c>
      <c r="J79" s="26" t="n">
        <v>5</v>
      </c>
      <c r="K79" s="26" t="n">
        <v>2</v>
      </c>
      <c r="L79" s="26" t="n">
        <v>0</v>
      </c>
      <c r="M79" s="26" t="n">
        <v>0</v>
      </c>
      <c r="N79" s="26">
        <f>I79+J79+K79+L79+M79+F79</f>
        <v/>
      </c>
      <c r="O79" s="32" t="inlineStr">
        <is>
          <t>C+</t>
        </is>
      </c>
      <c r="P79" s="33" t="inlineStr">
        <is>
          <t>本月重点负责脱敏系统V253F01开发工作及国防科大、武汉公积金项目的开发及问题修复工作，负责的内容自测较充分，期间能帮助组内其他同事完成复杂业务逻辑梳理及疑难问题处理。能利用周末休息时间协助完成国防科大项目整体部署及功能验证工作。个人投入度较好，对工作认真负责。</t>
        </is>
      </c>
      <c r="Q79" s="21" t="inlineStr">
        <is>
          <t>23.0</t>
        </is>
      </c>
      <c r="R79" s="21" t="inlineStr">
        <is>
          <t>184.00</t>
        </is>
      </c>
      <c r="S79" s="21" t="inlineStr">
        <is>
          <t>236.26</t>
        </is>
      </c>
      <c r="T79" s="21" t="inlineStr">
        <is>
          <t>235.0</t>
        </is>
      </c>
      <c r="U79" s="21" t="inlineStr">
        <is>
          <t>0</t>
        </is>
      </c>
      <c r="V79" s="21" t="inlineStr">
        <is>
          <t>2</t>
        </is>
      </c>
    </row>
    <row r="80" ht="24" customHeight="1" s="87">
      <c r="A80" s="20" t="inlineStr">
        <is>
          <t>数据库安全产品线</t>
        </is>
      </c>
      <c r="B80" s="100" t="n"/>
      <c r="C80" s="21" t="inlineStr">
        <is>
          <t>卢承哲</t>
        </is>
      </c>
      <c r="D80" s="21" t="inlineStr">
        <is>
          <t>10216</t>
        </is>
      </c>
      <c r="E80" s="21" t="inlineStr">
        <is>
          <t>T1</t>
        </is>
      </c>
      <c r="F80" s="26" t="n">
        <v>50</v>
      </c>
      <c r="G80" s="21" t="inlineStr">
        <is>
          <t>23.0</t>
        </is>
      </c>
      <c r="H80" s="21" t="inlineStr">
        <is>
          <t>32.54</t>
        </is>
      </c>
      <c r="I80" s="21" t="inlineStr">
        <is>
          <t>34</t>
        </is>
      </c>
      <c r="J80" s="26" t="n">
        <v>5</v>
      </c>
      <c r="K80" s="26" t="n">
        <v>0</v>
      </c>
      <c r="L80" s="26" t="n">
        <v>0</v>
      </c>
      <c r="M80" s="26" t="n">
        <v>0</v>
      </c>
      <c r="N80" s="26">
        <f>I80+J80+K80+L80+M80+F80</f>
        <v/>
      </c>
      <c r="O80" s="26" t="inlineStr">
        <is>
          <t>C</t>
        </is>
      </c>
      <c r="P80" s="33" t="inlineStr">
        <is>
          <t>本月主要负责国防科大项目DM适配工作，能很好的完成分派的适配任务。出差项目现场过程中能很好的定位问题，能完整的梳理出现场问题及相对应的报错信息，帮助完成问题处理。本月个人投入度较好。</t>
        </is>
      </c>
      <c r="Q80" s="21" t="inlineStr">
        <is>
          <t>23.0</t>
        </is>
      </c>
      <c r="R80" s="21" t="inlineStr">
        <is>
          <t>184.00</t>
        </is>
      </c>
      <c r="S80" s="21" t="inlineStr">
        <is>
          <t>136.83</t>
        </is>
      </c>
      <c r="T80" s="21" t="inlineStr">
        <is>
          <t>178.0</t>
        </is>
      </c>
      <c r="U80" s="21" t="inlineStr">
        <is>
          <t>6</t>
        </is>
      </c>
      <c r="V80" s="21" t="inlineStr">
        <is>
          <t>0</t>
        </is>
      </c>
    </row>
    <row r="81" ht="36" customHeight="1" s="87">
      <c r="A81" s="20" t="inlineStr">
        <is>
          <t>数据库安全产品线</t>
        </is>
      </c>
      <c r="B81" s="100" t="n"/>
      <c r="C81" s="21" t="inlineStr">
        <is>
          <t>吴双霞</t>
        </is>
      </c>
      <c r="D81" s="21" t="inlineStr">
        <is>
          <t>1030</t>
        </is>
      </c>
      <c r="E81" s="21" t="inlineStr">
        <is>
          <t>T7</t>
        </is>
      </c>
      <c r="F81" s="26" t="n">
        <v>50</v>
      </c>
      <c r="G81" s="21" t="inlineStr">
        <is>
          <t>50.6</t>
        </is>
      </c>
      <c r="H81" s="21" t="inlineStr">
        <is>
          <t>55.21</t>
        </is>
      </c>
      <c r="I81" s="21" t="inlineStr">
        <is>
          <t>30</t>
        </is>
      </c>
      <c r="J81" s="26" t="n">
        <v>5</v>
      </c>
      <c r="K81" s="26" t="n">
        <v>1</v>
      </c>
      <c r="L81" s="26" t="n">
        <v>0</v>
      </c>
      <c r="M81" s="26" t="n">
        <v>0</v>
      </c>
      <c r="N81" s="26">
        <f>I81+J81+K81+L81+M81+F81</f>
        <v/>
      </c>
      <c r="O81" s="26" t="inlineStr">
        <is>
          <t>C</t>
        </is>
      </c>
      <c r="P81" s="33" t="inlineStr">
        <is>
          <t>本月主要负责脱敏系统国防科大项目前端页面修改及互联网项目国际化调研及开发。完成互联网数据泄漏平台中英文切换实现方案调研并输出调研方案文档，在开发任务时间紧急的情况下能很好的配合完成脱敏系统国防科大项目前端UI调整。整体工作表现良好。</t>
        </is>
      </c>
      <c r="Q81" s="21" t="inlineStr">
        <is>
          <t>23.0</t>
        </is>
      </c>
      <c r="R81" s="21" t="inlineStr">
        <is>
          <t>184.00</t>
        </is>
      </c>
      <c r="S81" s="21" t="inlineStr">
        <is>
          <t>222.81</t>
        </is>
      </c>
      <c r="T81" s="21" t="inlineStr">
        <is>
          <t>220.5</t>
        </is>
      </c>
      <c r="U81" s="21" t="inlineStr">
        <is>
          <t>0</t>
        </is>
      </c>
      <c r="V81" s="21" t="inlineStr">
        <is>
          <t>0</t>
        </is>
      </c>
    </row>
    <row r="82" ht="24" customHeight="1" s="87">
      <c r="A82" s="20" t="inlineStr">
        <is>
          <t>数据库安全产品线</t>
        </is>
      </c>
      <c r="B82" s="100" t="n"/>
      <c r="C82" s="21" t="inlineStr">
        <is>
          <t>彭钰翔</t>
        </is>
      </c>
      <c r="D82" s="21" t="inlineStr">
        <is>
          <t>1748</t>
        </is>
      </c>
      <c r="E82" s="21" t="inlineStr">
        <is>
          <t>T4</t>
        </is>
      </c>
      <c r="F82" s="26" t="n">
        <v>50</v>
      </c>
      <c r="G82" s="21" t="inlineStr">
        <is>
          <t>14.0</t>
        </is>
      </c>
      <c r="H82" s="21" t="inlineStr">
        <is>
          <t>20.0</t>
        </is>
      </c>
      <c r="I82" s="21" t="inlineStr">
        <is>
          <t>34</t>
        </is>
      </c>
      <c r="J82" s="26" t="n">
        <v>5</v>
      </c>
      <c r="K82" s="26" t="n">
        <v>0</v>
      </c>
      <c r="L82" s="26" t="n">
        <v>0</v>
      </c>
      <c r="M82" s="26" t="n">
        <v>0</v>
      </c>
      <c r="N82" s="26">
        <f>I82+J82+K82+L82+M82+F82</f>
        <v/>
      </c>
      <c r="O82" s="26" t="inlineStr">
        <is>
          <t>C</t>
        </is>
      </c>
      <c r="P82" s="33" t="inlineStr">
        <is>
          <t>本月主要负责互联网数据泄漏监测平台维护。本月重点处理百度文库爬虫访问问题及排查人人文库爬虫内容解析问题。编写数据泄漏平台交接文档，完成交接工作。整体工作表现良好。</t>
        </is>
      </c>
      <c r="Q82" s="21" t="inlineStr">
        <is>
          <t>10.0</t>
        </is>
      </c>
      <c r="R82" s="21" t="inlineStr">
        <is>
          <t>80.00</t>
        </is>
      </c>
      <c r="S82" s="21" t="inlineStr">
        <is>
          <t>83.63</t>
        </is>
      </c>
      <c r="T82" s="21" t="inlineStr">
        <is>
          <t>80.0</t>
        </is>
      </c>
      <c r="U82" s="21" t="inlineStr">
        <is>
          <t>13</t>
        </is>
      </c>
      <c r="V82" s="21" t="inlineStr">
        <is>
          <t>0</t>
        </is>
      </c>
    </row>
    <row r="83" ht="24" customHeight="1" s="87">
      <c r="A83" s="20" t="inlineStr">
        <is>
          <t>数据库安全产品线</t>
        </is>
      </c>
      <c r="B83" s="101" t="n"/>
      <c r="C83" s="21" t="inlineStr">
        <is>
          <t>贾奇</t>
        </is>
      </c>
      <c r="D83" s="21" t="inlineStr">
        <is>
          <t>1752</t>
        </is>
      </c>
      <c r="E83" s="21" t="inlineStr">
        <is>
          <t>T5</t>
        </is>
      </c>
      <c r="F83" s="26" t="n">
        <v>48</v>
      </c>
      <c r="G83" s="21" t="inlineStr">
        <is>
          <t>36.8</t>
        </is>
      </c>
      <c r="H83" s="21" t="n">
        <v>48.46</v>
      </c>
      <c r="I83" s="21" t="inlineStr">
        <is>
          <t>33</t>
        </is>
      </c>
      <c r="J83" s="26" t="n">
        <v>5</v>
      </c>
      <c r="K83" s="26" t="n">
        <v>0</v>
      </c>
      <c r="L83" s="26" t="n">
        <v>0</v>
      </c>
      <c r="M83" s="26" t="n">
        <v>0</v>
      </c>
      <c r="N83" s="26">
        <f>I83+J83+K83+L83+M83+F83</f>
        <v/>
      </c>
      <c r="O83" s="26" t="inlineStr">
        <is>
          <t>C</t>
        </is>
      </c>
      <c r="P83" s="33" t="inlineStr">
        <is>
          <t>本月主要负责互联网数据泄漏监测平台维护以及运维平台部分支持。主要完成编写twitter设计文档，后端中英文切换调研，测试部署aliyun和lan环境的dataleak，编写测试部署相关文档，处理测试部署各组件出现问题。整体工作表现良好。</t>
        </is>
      </c>
      <c r="Q83" s="21" t="inlineStr">
        <is>
          <t>23.0</t>
        </is>
      </c>
      <c r="R83" s="21" t="inlineStr">
        <is>
          <t>184.00</t>
        </is>
      </c>
      <c r="S83" s="21" t="inlineStr">
        <is>
          <t>201.41</t>
        </is>
      </c>
      <c r="T83" s="21" t="inlineStr">
        <is>
          <t>198.0</t>
        </is>
      </c>
      <c r="U83" s="21" t="inlineStr">
        <is>
          <t>0</t>
        </is>
      </c>
      <c r="V83" s="21" t="inlineStr">
        <is>
          <t>0</t>
        </is>
      </c>
    </row>
    <row r="84" ht="36" customHeight="1" s="87">
      <c r="A84" s="39" t="inlineStr">
        <is>
          <t>数据库安全产品线</t>
        </is>
      </c>
      <c r="B84" s="102" t="inlineStr">
        <is>
          <t>张宏</t>
        </is>
      </c>
      <c r="C84" s="21" t="inlineStr">
        <is>
          <t>文诚琛</t>
        </is>
      </c>
      <c r="D84" s="21" t="inlineStr">
        <is>
          <t>2162</t>
        </is>
      </c>
      <c r="E84" s="21" t="inlineStr">
        <is>
          <t>T2</t>
        </is>
      </c>
      <c r="F84" s="26" t="n">
        <v>50</v>
      </c>
      <c r="G84" s="21" t="inlineStr">
        <is>
          <t>23.0</t>
        </is>
      </c>
      <c r="H84" s="21" t="inlineStr">
        <is>
          <t>29.85</t>
        </is>
      </c>
      <c r="I84" s="21" t="inlineStr">
        <is>
          <t>32</t>
        </is>
      </c>
      <c r="J84" s="26" t="n">
        <v>5</v>
      </c>
      <c r="K84" s="26" t="n">
        <v>1</v>
      </c>
      <c r="L84" s="26" t="n">
        <v>0</v>
      </c>
      <c r="M84" s="26" t="n">
        <v>0</v>
      </c>
      <c r="N84" s="26">
        <f>I84+J84+K84+L84+M84+F84</f>
        <v/>
      </c>
      <c r="O84" s="32" t="inlineStr">
        <is>
          <t>C+</t>
        </is>
      </c>
      <c r="P84" s="33" t="inlineStr">
        <is>
          <t>本月主要负责数据库安全审计V3.4.0版本的冒烟提测、测试支持、问题修复、Kafka组件协议解析调研工作。完成数审V3.4版本测试周期支持、BUG修复及修复自测工作，完成平滑升级测试支撑及问题修复工作，协助其他同事完成部分测试问题的修复，完成Kafka组件协议解析初步调研工作。整体工作投入度较高，整体工作表现良好。</t>
        </is>
      </c>
      <c r="Q84" s="21" t="inlineStr">
        <is>
          <t>23.0</t>
        </is>
      </c>
      <c r="R84" s="21" t="inlineStr">
        <is>
          <t>184.00</t>
        </is>
      </c>
      <c r="S84" s="21" t="inlineStr">
        <is>
          <t>225.12</t>
        </is>
      </c>
      <c r="T84" s="21" t="inlineStr">
        <is>
          <t>218.5</t>
        </is>
      </c>
      <c r="U84" s="21" t="inlineStr">
        <is>
          <t>0</t>
        </is>
      </c>
      <c r="V84" s="21" t="inlineStr">
        <is>
          <t>0</t>
        </is>
      </c>
    </row>
    <row r="85" ht="36" customHeight="1" s="87">
      <c r="A85" s="39" t="inlineStr">
        <is>
          <t>数据库安全产品线</t>
        </is>
      </c>
      <c r="B85" s="100" t="n"/>
      <c r="C85" s="21" t="inlineStr">
        <is>
          <t>严俊文</t>
        </is>
      </c>
      <c r="D85" s="21" t="inlineStr">
        <is>
          <t>2048</t>
        </is>
      </c>
      <c r="E85" s="21" t="inlineStr">
        <is>
          <t>T6</t>
        </is>
      </c>
      <c r="F85" s="26" t="n">
        <v>48</v>
      </c>
      <c r="G85" s="21" t="inlineStr">
        <is>
          <t>41.4</t>
        </is>
      </c>
      <c r="H85" s="21" t="inlineStr">
        <is>
          <t>48.21</t>
        </is>
      </c>
      <c r="I85" s="21" t="inlineStr">
        <is>
          <t>31</t>
        </is>
      </c>
      <c r="J85" s="26" t="n">
        <v>5</v>
      </c>
      <c r="K85" s="26" t="n">
        <v>2</v>
      </c>
      <c r="L85" s="26" t="n">
        <v>0</v>
      </c>
      <c r="M85" s="26" t="n">
        <v>0</v>
      </c>
      <c r="N85" s="26">
        <f>I85+J85+K85+L85+M85+F85</f>
        <v/>
      </c>
      <c r="O85" s="26" t="inlineStr">
        <is>
          <t>C</t>
        </is>
      </c>
      <c r="P85" s="33" t="inlineStr">
        <is>
          <t>本月主要负责数据库安全审计V3.4.0版本测试支持、提测冒烟、问题修复、Redis数据库协议解析调研工作。完成数审V3.4版本测试支撑、测试BUG修复、修复自回归，负责数审核心业务测试保障和支持，完成多个高复杂度分类分级异常审计识别业务问题的修复和处理，测试间隙完成Redis数据库协议解析初步调研工作。工作认真负责，整体工作投入度较好。</t>
        </is>
      </c>
      <c r="Q85" s="21" t="inlineStr">
        <is>
          <t>23.0</t>
        </is>
      </c>
      <c r="R85" s="21" t="inlineStr">
        <is>
          <t>184.00</t>
        </is>
      </c>
      <c r="S85" s="21" t="inlineStr">
        <is>
          <t>236.91</t>
        </is>
      </c>
      <c r="T85" s="21" t="inlineStr">
        <is>
          <t>237.0</t>
        </is>
      </c>
      <c r="U85" s="21" t="inlineStr">
        <is>
          <t>0</t>
        </is>
      </c>
      <c r="V85" s="21" t="inlineStr">
        <is>
          <t>2</t>
        </is>
      </c>
    </row>
    <row r="86" ht="36" customHeight="1" s="87">
      <c r="A86" s="39" t="inlineStr">
        <is>
          <t>数据库安全产品线</t>
        </is>
      </c>
      <c r="B86" s="100" t="n"/>
      <c r="C86" s="21" t="inlineStr">
        <is>
          <t>文云祥</t>
        </is>
      </c>
      <c r="D86" s="21" t="inlineStr">
        <is>
          <t>1923</t>
        </is>
      </c>
      <c r="E86" s="21" t="inlineStr">
        <is>
          <t>T4</t>
        </is>
      </c>
      <c r="F86" s="26" t="n">
        <v>50</v>
      </c>
      <c r="G86" s="21" t="inlineStr">
        <is>
          <t>32.2</t>
        </is>
      </c>
      <c r="H86" s="21" t="inlineStr">
        <is>
          <t>34.74</t>
        </is>
      </c>
      <c r="I86" s="21" t="inlineStr">
        <is>
          <t>30</t>
        </is>
      </c>
      <c r="J86" s="26" t="n">
        <v>5</v>
      </c>
      <c r="K86" s="26" t="n">
        <v>0</v>
      </c>
      <c r="L86" s="26" t="n">
        <v>0</v>
      </c>
      <c r="M86" s="26" t="n">
        <v>0</v>
      </c>
      <c r="N86" s="26">
        <f>I86+J86+K86+L86+M86+F86</f>
        <v/>
      </c>
      <c r="O86" s="32" t="inlineStr">
        <is>
          <t>D</t>
        </is>
      </c>
      <c r="P86" s="33" t="inlineStr">
        <is>
          <t>本月主要负责数据库安全审计V3.4.0版本测试支持、提测冒烟、问题修复、Hbase数据库协议解析调研工作。完成数审V3.4版本四轮次测试的测试支撑、冒烟自测、测试BUG修复、修复问题自回归，完成Hbase数据库协议解析预研工作。但是由于质量问题造成产品延期。</t>
        </is>
      </c>
      <c r="Q86" s="21" t="inlineStr">
        <is>
          <t>23.0</t>
        </is>
      </c>
      <c r="R86" s="21" t="inlineStr">
        <is>
          <t>184.00</t>
        </is>
      </c>
      <c r="S86" s="21" t="inlineStr">
        <is>
          <t>215.31</t>
        </is>
      </c>
      <c r="T86" s="21" t="inlineStr">
        <is>
          <t>212.0</t>
        </is>
      </c>
      <c r="U86" s="21" t="inlineStr">
        <is>
          <t>0</t>
        </is>
      </c>
      <c r="V86" s="21" t="inlineStr">
        <is>
          <t>0</t>
        </is>
      </c>
    </row>
    <row r="87" ht="36" customHeight="1" s="87">
      <c r="A87" s="39" t="inlineStr">
        <is>
          <t>数据库安全产品线</t>
        </is>
      </c>
      <c r="B87" s="100" t="n"/>
      <c r="C87" s="21" t="inlineStr">
        <is>
          <t>刘旺1</t>
        </is>
      </c>
      <c r="D87" s="21" t="inlineStr">
        <is>
          <t>1335</t>
        </is>
      </c>
      <c r="E87" s="21" t="inlineStr">
        <is>
          <t>T6</t>
        </is>
      </c>
      <c r="F87" s="26" t="n">
        <v>48</v>
      </c>
      <c r="G87" s="21" t="inlineStr">
        <is>
          <t>41.4</t>
        </is>
      </c>
      <c r="H87" s="21" t="inlineStr">
        <is>
          <t>42.84</t>
        </is>
      </c>
      <c r="I87" s="21" t="inlineStr">
        <is>
          <t>30</t>
        </is>
      </c>
      <c r="J87" s="26" t="n">
        <v>5</v>
      </c>
      <c r="K87" s="26" t="n">
        <v>2</v>
      </c>
      <c r="L87" s="26" t="n">
        <v>0</v>
      </c>
      <c r="M87" s="26" t="n">
        <v>0</v>
      </c>
      <c r="N87" s="26">
        <f>I87+J87+K87+L87+M87+F87</f>
        <v/>
      </c>
      <c r="O87" s="32" t="inlineStr">
        <is>
          <t>D</t>
        </is>
      </c>
      <c r="P87" s="33" t="inlineStr">
        <is>
          <t>本月主要完成数据库安全审计V3.4.0版本测试支持及前端bug修复工作。完成四个轮次产品测试的提测冒烟、测试支撑、bug修复及修复自测，完成测试期间产品UI调整适配及自测工作。工作表现良好，工作责任心和投入度提升明显。但在数审V3.4版本中前端BUG数量较多，开发和自测质量需提升。造成产品延期。</t>
        </is>
      </c>
      <c r="Q87" s="21" t="inlineStr">
        <is>
          <t>23.0</t>
        </is>
      </c>
      <c r="R87" s="21" t="inlineStr">
        <is>
          <t>184.00</t>
        </is>
      </c>
      <c r="S87" s="21" t="inlineStr">
        <is>
          <t>230.01</t>
        </is>
      </c>
      <c r="T87" s="21" t="inlineStr">
        <is>
          <t>226.0</t>
        </is>
      </c>
      <c r="U87" s="21" t="inlineStr">
        <is>
          <t>0</t>
        </is>
      </c>
      <c r="V87" s="21" t="inlineStr">
        <is>
          <t>0</t>
        </is>
      </c>
    </row>
    <row r="88" ht="36" customHeight="1" s="87">
      <c r="A88" s="39" t="inlineStr">
        <is>
          <t>数据库安全产品线</t>
        </is>
      </c>
      <c r="B88" s="103" t="n"/>
      <c r="C88" s="21" t="inlineStr">
        <is>
          <t>周炘晨</t>
        </is>
      </c>
      <c r="D88" s="21" t="n">
        <v>2220</v>
      </c>
      <c r="E88" s="21" t="inlineStr">
        <is>
          <t>T2</t>
        </is>
      </c>
      <c r="F88" s="26" t="n">
        <v>50</v>
      </c>
      <c r="G88" s="21" t="inlineStr">
        <is>
          <t>23.0</t>
        </is>
      </c>
      <c r="H88" s="21" t="inlineStr">
        <is>
          <t>30.27</t>
        </is>
      </c>
      <c r="I88" s="21" t="inlineStr">
        <is>
          <t>33</t>
        </is>
      </c>
      <c r="J88" s="26" t="n">
        <v>5</v>
      </c>
      <c r="K88" s="26" t="n">
        <v>0</v>
      </c>
      <c r="L88" s="26" t="n">
        <v>0</v>
      </c>
      <c r="M88" s="26" t="n">
        <v>0</v>
      </c>
      <c r="N88" s="26">
        <f>I88+J88+K88+L88+M88+F88</f>
        <v/>
      </c>
      <c r="O88" s="26" t="inlineStr">
        <is>
          <t>C</t>
        </is>
      </c>
      <c r="P88" s="33" t="inlineStr">
        <is>
          <t>本月主要完成JAVA编程学习,SQL注入及缓存区溢出攻击相关技术预研工作。作为新员工能快速融入团队，能够按照实习培养计划要求完成编程能力提升（JAVA基础、集合、多线程、框架），在SQL注入与缓存区溢出攻击调研中能够按照要求完成开源组件探索、特征库收集及DEMO测试，调研结果满足预期。整体工作表现良好。</t>
        </is>
      </c>
      <c r="Q88" s="21" t="inlineStr">
        <is>
          <t>23.0</t>
        </is>
      </c>
      <c r="R88" s="21" t="inlineStr">
        <is>
          <t>184.00</t>
        </is>
      </c>
      <c r="S88" s="21" t="inlineStr">
        <is>
          <t>190.01</t>
        </is>
      </c>
      <c r="T88" s="21" t="inlineStr">
        <is>
          <t>191.5</t>
        </is>
      </c>
      <c r="U88" s="21" t="inlineStr">
        <is>
          <t>0</t>
        </is>
      </c>
      <c r="V88" s="21" t="inlineStr">
        <is>
          <t>0</t>
        </is>
      </c>
    </row>
    <row r="89" ht="36" customHeight="1" s="87">
      <c r="A89" s="20" t="inlineStr">
        <is>
          <t>数据交换产品线</t>
        </is>
      </c>
      <c r="B89" s="20" t="inlineStr">
        <is>
          <t>刘旺</t>
        </is>
      </c>
      <c r="C89" s="20" t="inlineStr">
        <is>
          <t>梁达亮</t>
        </is>
      </c>
      <c r="D89" s="20" t="inlineStr">
        <is>
          <t>1832</t>
        </is>
      </c>
      <c r="E89" s="21" t="inlineStr">
        <is>
          <t>T8</t>
        </is>
      </c>
      <c r="F89" s="20" t="n">
        <v>50</v>
      </c>
      <c r="G89" s="20" t="n">
        <v>23.1</v>
      </c>
      <c r="H89" s="20" t="n">
        <v>21.21</v>
      </c>
      <c r="I89" s="20" t="n">
        <v>15</v>
      </c>
      <c r="J89" s="20" t="n">
        <v>0</v>
      </c>
      <c r="K89" s="20" t="n">
        <v>0</v>
      </c>
      <c r="L89" s="20" t="n">
        <v>0</v>
      </c>
      <c r="M89" s="20" t="n">
        <v>0</v>
      </c>
      <c r="N89" s="20" t="n">
        <v>65</v>
      </c>
      <c r="O89" s="32" t="inlineStr">
        <is>
          <t>D</t>
        </is>
      </c>
      <c r="P89" s="40" t="inlineStr">
        <is>
          <t>本月主要负责跨网文件管理与交换系统产品研发以及项目支持。包括完成跨网文件管理与交换系统病毒扫描rar不支持技术调研、文件回收不支持重复上传问题排查、文件摆渡状态不正确问题排查，以及解决苏州公安数据交换系统安全漏洞问题。共完成任务5个，其中低等难度任务1个，中等难度任务4个，存在未按期完成任务情况，总体表现较差。</t>
        </is>
      </c>
      <c r="Q89" s="20" t="inlineStr">
        <is>
          <t>9.63</t>
        </is>
      </c>
      <c r="R89" s="20" t="inlineStr">
        <is>
          <t>80.00</t>
        </is>
      </c>
      <c r="S89" s="20" t="inlineStr">
        <is>
          <t>81.81</t>
        </is>
      </c>
      <c r="T89" s="20" t="inlineStr">
        <is>
          <t>75.5</t>
        </is>
      </c>
      <c r="U89" s="20" t="inlineStr">
        <is>
          <t>14</t>
        </is>
      </c>
      <c r="V89" s="20" t="inlineStr">
        <is>
          <t>0</t>
        </is>
      </c>
    </row>
    <row r="90" ht="36" customHeight="1" s="87">
      <c r="A90" s="20" t="inlineStr">
        <is>
          <t>数据交换产品线</t>
        </is>
      </c>
      <c r="B90" s="99" t="n"/>
      <c r="C90" s="20" t="inlineStr">
        <is>
          <t>王乐莹</t>
        </is>
      </c>
      <c r="D90" s="20" t="inlineStr">
        <is>
          <t>2166</t>
        </is>
      </c>
      <c r="E90" s="21" t="inlineStr">
        <is>
          <t>T2</t>
        </is>
      </c>
      <c r="F90" s="20" t="n">
        <v>50</v>
      </c>
      <c r="G90" s="20" t="n">
        <v>14</v>
      </c>
      <c r="H90" s="20" t="n">
        <v>14.12</v>
      </c>
      <c r="I90" s="20" t="n">
        <v>30</v>
      </c>
      <c r="J90" s="20" t="n">
        <v>0</v>
      </c>
      <c r="K90" s="20" t="n">
        <v>0</v>
      </c>
      <c r="L90" s="20" t="n">
        <v>0</v>
      </c>
      <c r="M90" s="20" t="n">
        <v>0</v>
      </c>
      <c r="N90" s="20" t="n">
        <v>80</v>
      </c>
      <c r="O90" s="26" t="inlineStr">
        <is>
          <t>C</t>
        </is>
      </c>
      <c r="P90" s="40" t="inlineStr">
        <is>
          <t>本月主要负责内控产品功能开发和跨网文件管理与交换系统V520产品测试。完成日报报表统计功能研发以及自测、统一办公平台项目模块维护和bug修改，以及跨网文件管理系统升级测试。共完成任务3个，其中低等难度任务2个，中等难度任务1个，总体表现合格。</t>
        </is>
      </c>
      <c r="Q90" s="20" t="inlineStr">
        <is>
          <t>14.0</t>
        </is>
      </c>
      <c r="R90" s="20" t="inlineStr">
        <is>
          <t>112.00</t>
        </is>
      </c>
      <c r="S90" s="20" t="n">
        <v>74.73999999999999</v>
      </c>
      <c r="T90" s="20" t="inlineStr">
        <is>
          <t>81.0</t>
        </is>
      </c>
      <c r="U90" s="20" t="inlineStr">
        <is>
          <t>13</t>
        </is>
      </c>
      <c r="V90" s="20" t="inlineStr">
        <is>
          <t>0</t>
        </is>
      </c>
    </row>
    <row r="91" ht="36" customHeight="1" s="87">
      <c r="A91" s="20" t="inlineStr">
        <is>
          <t>数据交换产品线</t>
        </is>
      </c>
      <c r="B91" s="99" t="n"/>
      <c r="C91" s="20" t="inlineStr">
        <is>
          <t>任涛民</t>
        </is>
      </c>
      <c r="D91" s="20" t="inlineStr">
        <is>
          <t>1655</t>
        </is>
      </c>
      <c r="E91" s="21" t="inlineStr">
        <is>
          <t>T8</t>
        </is>
      </c>
      <c r="F91" s="20" t="n">
        <v>50</v>
      </c>
      <c r="G91" s="20" t="n">
        <v>55.2</v>
      </c>
      <c r="H91" s="20" t="n">
        <v>56.86</v>
      </c>
      <c r="I91" s="20" t="n">
        <v>30</v>
      </c>
      <c r="J91" s="20" t="n">
        <v>3</v>
      </c>
      <c r="K91" s="20" t="n">
        <v>1</v>
      </c>
      <c r="L91" s="20" t="n">
        <v>0</v>
      </c>
      <c r="M91" s="20" t="n">
        <v>1</v>
      </c>
      <c r="N91" s="20" t="n">
        <v>85</v>
      </c>
      <c r="O91" s="26" t="inlineStr">
        <is>
          <t>C</t>
        </is>
      </c>
      <c r="P91" s="40" t="inlineStr">
        <is>
          <t>本月主要负责KWKY数据监管系统产品功能设计开发。完成南大通用数据库部署以及环境搭建、调研实现适配南大通用不兼容函数、基础认证服务南大金仓数据库部署适配完善与联调、sqlite以及G8s数据库集成适配测试，以及基于需求原型编写完整的设计文档等工作。共完成任务10个，其中中等难度任务9个、高难度任务1个，工作积极负责，总体表现合格。</t>
        </is>
      </c>
      <c r="Q91" s="20" t="inlineStr">
        <is>
          <t>23.0</t>
        </is>
      </c>
      <c r="R91" s="20" t="inlineStr">
        <is>
          <t>184.00</t>
        </is>
      </c>
      <c r="S91" s="20" t="inlineStr">
        <is>
          <t>222.11</t>
        </is>
      </c>
      <c r="T91" s="20" t="inlineStr">
        <is>
          <t>218.5</t>
        </is>
      </c>
      <c r="U91" s="20" t="inlineStr">
        <is>
          <t>0</t>
        </is>
      </c>
      <c r="V91" s="20" t="inlineStr">
        <is>
          <t>6</t>
        </is>
      </c>
    </row>
    <row r="92" ht="48" customHeight="1" s="87">
      <c r="A92" s="20" t="inlineStr">
        <is>
          <t>数据交换产品线</t>
        </is>
      </c>
      <c r="B92" s="99" t="n"/>
      <c r="C92" s="20" t="inlineStr">
        <is>
          <t>曾亮</t>
        </is>
      </c>
      <c r="D92" s="20" t="inlineStr">
        <is>
          <t>1952</t>
        </is>
      </c>
      <c r="E92" s="21" t="inlineStr">
        <is>
          <t>T6</t>
        </is>
      </c>
      <c r="F92" s="20" t="n">
        <v>50</v>
      </c>
      <c r="G92" s="20" t="n">
        <v>41.4</v>
      </c>
      <c r="H92" s="20" t="n">
        <v>45.83</v>
      </c>
      <c r="I92" s="20" t="n">
        <v>31</v>
      </c>
      <c r="J92" s="20" t="n">
        <v>5</v>
      </c>
      <c r="K92" s="20" t="n">
        <v>0</v>
      </c>
      <c r="L92" s="20" t="n">
        <v>0</v>
      </c>
      <c r="M92" s="20" t="n">
        <v>0</v>
      </c>
      <c r="N92" s="20" t="n">
        <v>86</v>
      </c>
      <c r="O92" s="32" t="inlineStr">
        <is>
          <t>C+</t>
        </is>
      </c>
      <c r="P92" s="40" t="inlineStr">
        <is>
          <t>本月主要负责KWKY数据监管系统产品功能开发以及跨网文件管理与交换项目支持。完成clickhouse调研并适配，完成首页基础设施、告警统计、应用行为统计、数据分发规则、分发策略范围管控、 基础设施告警、策略下发等模块功能开发与联调工作，完成重庆银行偶现系统句柄数不回收问题定位修改，完成浙商银行文档安全管理项目跨网与终端对接联调支持。共完成任务12个，其中中等难度任务7个、低等难度任务5个，工作积极负责，效率高、质量好，很好的支持了项目问题解决，总体表现较好。</t>
        </is>
      </c>
      <c r="Q92" s="20" t="inlineStr">
        <is>
          <t>23.0</t>
        </is>
      </c>
      <c r="R92" s="20" t="inlineStr">
        <is>
          <t>184.00</t>
        </is>
      </c>
      <c r="S92" s="20" t="inlineStr">
        <is>
          <t>212.18</t>
        </is>
      </c>
      <c r="T92" s="20" t="inlineStr">
        <is>
          <t>208.0</t>
        </is>
      </c>
      <c r="U92" s="20" t="inlineStr">
        <is>
          <t>1</t>
        </is>
      </c>
      <c r="V92" s="20" t="inlineStr">
        <is>
          <t>0</t>
        </is>
      </c>
    </row>
    <row r="93" ht="48" customHeight="1" s="87">
      <c r="A93" s="20" t="inlineStr">
        <is>
          <t>数据交换产品线</t>
        </is>
      </c>
      <c r="B93" s="99" t="n"/>
      <c r="C93" s="20" t="inlineStr">
        <is>
          <t>翟盼</t>
        </is>
      </c>
      <c r="D93" s="20" t="inlineStr">
        <is>
          <t>2195</t>
        </is>
      </c>
      <c r="E93" s="21" t="inlineStr">
        <is>
          <t>T8</t>
        </is>
      </c>
      <c r="F93" s="20" t="n">
        <v>50</v>
      </c>
      <c r="G93" s="20" t="n">
        <v>55.2</v>
      </c>
      <c r="H93" s="20" t="n">
        <v>55.23</v>
      </c>
      <c r="I93" s="20" t="n">
        <v>30</v>
      </c>
      <c r="J93" s="20" t="n">
        <v>5</v>
      </c>
      <c r="K93" s="20" t="n">
        <v>1</v>
      </c>
      <c r="L93" s="20" t="n">
        <v>0</v>
      </c>
      <c r="M93" s="20" t="n">
        <v>0</v>
      </c>
      <c r="N93" s="20" t="n">
        <v>86</v>
      </c>
      <c r="O93" s="32" t="inlineStr">
        <is>
          <t>C+</t>
        </is>
      </c>
      <c r="P93" s="40" t="inlineStr">
        <is>
          <t>本月主要负责KWKY数据监管系统产品功能设计开发。完成注册审批、交换审批流程设计，完成总体业务表设计，完成并输出基于统一认证输出统一通讯方案，完成SDK注册、注销、下发接口开发以及联调，完成用户管理模块初始化sql和xml适配南大通用数据库，完成30s密级分发管控接口开发与联调，共完成任务10个，其中中等难度任务9个、高难度任务1个，工作积极负责，高效高质量完成了核心业务设计及功能开发，总体表现较好。</t>
        </is>
      </c>
      <c r="Q93" s="20" t="inlineStr">
        <is>
          <t>23.0</t>
        </is>
      </c>
      <c r="R93" s="20" t="inlineStr">
        <is>
          <t>184.00</t>
        </is>
      </c>
      <c r="S93" s="20" t="inlineStr">
        <is>
          <t>219.23</t>
        </is>
      </c>
      <c r="T93" s="20" t="inlineStr">
        <is>
          <t>211.5</t>
        </is>
      </c>
      <c r="U93" s="20" t="inlineStr">
        <is>
          <t>0</t>
        </is>
      </c>
      <c r="V93" s="20" t="inlineStr">
        <is>
          <t>0</t>
        </is>
      </c>
    </row>
    <row r="94" ht="48" customHeight="1" s="87">
      <c r="A94" s="20" t="inlineStr">
        <is>
          <t>数据交换产品线</t>
        </is>
      </c>
      <c r="B94" s="99" t="n"/>
      <c r="C94" s="20" t="inlineStr">
        <is>
          <t>张鹏飞</t>
        </is>
      </c>
      <c r="D94" s="20" t="inlineStr">
        <is>
          <t>1259</t>
        </is>
      </c>
      <c r="E94" s="21" t="inlineStr">
        <is>
          <t>T7</t>
        </is>
      </c>
      <c r="F94" s="20" t="n">
        <v>50</v>
      </c>
      <c r="G94" s="20" t="n">
        <v>50.6</v>
      </c>
      <c r="H94" s="20" t="n">
        <v>52.67</v>
      </c>
      <c r="I94" s="20" t="n">
        <v>30</v>
      </c>
      <c r="J94" s="20" t="n">
        <v>5</v>
      </c>
      <c r="K94" s="20" t="n">
        <v>0</v>
      </c>
      <c r="L94" s="20" t="n">
        <v>0</v>
      </c>
      <c r="M94" s="20" t="n">
        <v>0</v>
      </c>
      <c r="N94" s="20" t="n">
        <v>85</v>
      </c>
      <c r="O94" s="26" t="inlineStr">
        <is>
          <t>C</t>
        </is>
      </c>
      <c r="P94" s="40" t="inlineStr">
        <is>
          <t>本月主要负责KWKY数据监管系统产品功能开发以及数据安全交换项目、安全接入网关项目支持。完成安全接入网关nginx、mysql、es安全漏洞处理，完成泰州市四医院项目数据安全交换系统授权库不兼容问题处理，完成贵港移动警务项目日志清理优化，完成KWKY数据监管系统用户注册、任务下发模块设计，完成用户管理、认证模块南大通用数据库适配与联调测试，完成数据库交换前后端对接联调。共完成11个中等难度，工作积极负责负责，总体表现合格。</t>
        </is>
      </c>
      <c r="Q94" s="20" t="inlineStr">
        <is>
          <t>23.0</t>
        </is>
      </c>
      <c r="R94" s="20" t="inlineStr">
        <is>
          <t>184.00</t>
        </is>
      </c>
      <c r="S94" s="20" t="inlineStr">
        <is>
          <t>214.90</t>
        </is>
      </c>
      <c r="T94" s="20" t="inlineStr">
        <is>
          <t>210.5</t>
        </is>
      </c>
      <c r="U94" s="20" t="inlineStr">
        <is>
          <t>0</t>
        </is>
      </c>
      <c r="V94" s="20" t="inlineStr">
        <is>
          <t>0</t>
        </is>
      </c>
    </row>
    <row r="95" ht="48" customHeight="1" s="87">
      <c r="A95" s="20" t="inlineStr">
        <is>
          <t>数据交换产品线</t>
        </is>
      </c>
      <c r="B95" s="99" t="n"/>
      <c r="C95" s="20" t="inlineStr">
        <is>
          <t>陈炜阳</t>
        </is>
      </c>
      <c r="D95" s="20" t="inlineStr">
        <is>
          <t>1413</t>
        </is>
      </c>
      <c r="E95" s="21" t="inlineStr">
        <is>
          <t>T7</t>
        </is>
      </c>
      <c r="F95" s="20" t="n">
        <v>50</v>
      </c>
      <c r="G95" s="20" t="n">
        <v>50.6</v>
      </c>
      <c r="H95" s="20" t="n">
        <v>52.92</v>
      </c>
      <c r="I95" s="20" t="n">
        <v>30</v>
      </c>
      <c r="J95" s="20" t="n">
        <v>5</v>
      </c>
      <c r="K95" s="20" t="n">
        <v>0</v>
      </c>
      <c r="L95" s="20" t="n">
        <v>0</v>
      </c>
      <c r="M95" s="20" t="n">
        <v>0</v>
      </c>
      <c r="N95" s="20" t="n">
        <v>85</v>
      </c>
      <c r="O95" s="26" t="inlineStr">
        <is>
          <t>C</t>
        </is>
      </c>
      <c r="P95" s="40" t="inlineStr">
        <is>
          <t>本月主要负责KWKY数据监管系统产品功能开发和以及数据安全交换项目、安全接入网关项目支持。完成文件交换功能组件化mybatis-flex适配，完成文件交换功能前后端对接，完成认证SDK框架搭建及集成TLS，完成协议SDK数据上报下发接口实现联调，完成贵港项目奇安信网闸问题排查，完成安全接入网关光大银行redis弱密码修改手册输出。共完成任务11个，其中低等难等任务3个，中等难度任务6个、高难度任务2个，工作积极负责，总体表现合格。</t>
        </is>
      </c>
      <c r="Q95" s="20" t="inlineStr">
        <is>
          <t>23.0</t>
        </is>
      </c>
      <c r="R95" s="20" t="inlineStr">
        <is>
          <t>184.00</t>
        </is>
      </c>
      <c r="S95" s="20" t="inlineStr">
        <is>
          <t>214.24</t>
        </is>
      </c>
      <c r="T95" s="20" t="inlineStr">
        <is>
          <t>199.0</t>
        </is>
      </c>
      <c r="U95" s="20" t="inlineStr">
        <is>
          <t>0</t>
        </is>
      </c>
      <c r="V95" s="20" t="inlineStr">
        <is>
          <t>1</t>
        </is>
      </c>
    </row>
    <row r="96" ht="36" customHeight="1" s="87">
      <c r="A96" s="20" t="inlineStr">
        <is>
          <t>数据交换产品线</t>
        </is>
      </c>
      <c r="B96" s="99" t="n"/>
      <c r="C96" s="20" t="inlineStr">
        <is>
          <t>王希</t>
        </is>
      </c>
      <c r="D96" s="20" t="inlineStr">
        <is>
          <t>1608</t>
        </is>
      </c>
      <c r="E96" s="21" t="inlineStr">
        <is>
          <t>T6</t>
        </is>
      </c>
      <c r="F96" s="20" t="n">
        <v>50</v>
      </c>
      <c r="G96" s="20" t="n">
        <v>41.4</v>
      </c>
      <c r="H96" s="20" t="n">
        <v>42.47</v>
      </c>
      <c r="I96" s="20" t="n">
        <v>30</v>
      </c>
      <c r="J96" s="20" t="n">
        <v>3</v>
      </c>
      <c r="K96" s="20" t="n">
        <v>0</v>
      </c>
      <c r="L96" s="20" t="n">
        <v>0</v>
      </c>
      <c r="M96" s="20" t="n">
        <v>0</v>
      </c>
      <c r="N96" s="20" t="n">
        <v>83</v>
      </c>
      <c r="O96" s="26" t="inlineStr">
        <is>
          <t>C</t>
        </is>
      </c>
      <c r="P96" s="40" t="inlineStr">
        <is>
          <t>本月主要负责KWKY数据监管系统产品功能开发以及跨网文件管理与交换系统项目支持。完成网络配置、路由配置mybatis-flex适配，完成应用注册注销、用户注册注销、审批流程模板开发联调，完成兴化农商行加解密SDK升级适配验证、文件回收删除问题排查解决等工作。共完成任务11个，其中中等难度任务8个、低等难度任务3个，工作积极负责，总体表现合格。</t>
        </is>
      </c>
      <c r="Q96" s="20" t="inlineStr">
        <is>
          <t>23.0</t>
        </is>
      </c>
      <c r="R96" s="20" t="inlineStr">
        <is>
          <t>184.00</t>
        </is>
      </c>
      <c r="S96" s="20" t="n">
        <v>206.05</v>
      </c>
      <c r="T96" s="20" t="inlineStr">
        <is>
          <t>191.0</t>
        </is>
      </c>
      <c r="U96" s="20" t="inlineStr">
        <is>
          <t>0</t>
        </is>
      </c>
      <c r="V96" s="20" t="inlineStr">
        <is>
          <t>0</t>
        </is>
      </c>
    </row>
    <row r="97" ht="48" customHeight="1" s="87">
      <c r="A97" s="20" t="inlineStr">
        <is>
          <t>数据交换产品线</t>
        </is>
      </c>
      <c r="B97" s="99" t="n"/>
      <c r="C97" s="20" t="inlineStr">
        <is>
          <t>尚玉龙</t>
        </is>
      </c>
      <c r="D97" s="20" t="inlineStr">
        <is>
          <t>2006</t>
        </is>
      </c>
      <c r="E97" s="21" t="inlineStr">
        <is>
          <t>T5</t>
        </is>
      </c>
      <c r="F97" s="20" t="n">
        <v>50</v>
      </c>
      <c r="G97" s="20" t="n">
        <v>35.2</v>
      </c>
      <c r="H97" s="20" t="n">
        <v>37.14</v>
      </c>
      <c r="I97" s="20" t="n">
        <v>30</v>
      </c>
      <c r="J97" s="20" t="n">
        <v>3</v>
      </c>
      <c r="K97" s="20" t="n">
        <v>0</v>
      </c>
      <c r="L97" s="20" t="n">
        <v>0</v>
      </c>
      <c r="M97" s="20" t="n">
        <v>0</v>
      </c>
      <c r="N97" s="20" t="n">
        <v>83</v>
      </c>
      <c r="O97" s="26" t="inlineStr">
        <is>
          <t>C</t>
        </is>
      </c>
      <c r="P97" s="40" t="inlineStr">
        <is>
          <t>本月主要负责KWKY数据监管系统产品功能开发以及跨网文件管理与交换系统项目支持。完成跨网文件管理与交换系统回收站页面查询慢问题优化、回收站摆渡查询未分页问题处理、解决全局操作审计日志记录不完善问题，完成V500平滑升级到V520环境验证。完成数据监管系统基础服务南大通用数据适配处理、病毒库升级回退及验证，共完成任务9个，其中中等难度任务6个、低等难度任务3个，工作积极负责，总体表现合格。</t>
        </is>
      </c>
      <c r="Q97" s="20" t="inlineStr">
        <is>
          <t>22.0</t>
        </is>
      </c>
      <c r="R97" s="20" t="inlineStr">
        <is>
          <t>184.00</t>
        </is>
      </c>
      <c r="S97" s="20" t="n">
        <v>196.21</v>
      </c>
      <c r="T97" s="20" t="inlineStr">
        <is>
          <t>177.5</t>
        </is>
      </c>
      <c r="U97" s="20" t="inlineStr">
        <is>
          <t>0</t>
        </is>
      </c>
      <c r="V97" s="20" t="inlineStr">
        <is>
          <t>0</t>
        </is>
      </c>
    </row>
    <row r="98" ht="36" customHeight="1" s="87">
      <c r="A98" s="20" t="inlineStr">
        <is>
          <t>数据交换产品线</t>
        </is>
      </c>
      <c r="B98" s="99" t="n"/>
      <c r="C98" s="20" t="inlineStr">
        <is>
          <t>黄立</t>
        </is>
      </c>
      <c r="D98" s="20" t="n">
        <v>2250</v>
      </c>
      <c r="E98" s="21" t="inlineStr">
        <is>
          <t>T1</t>
        </is>
      </c>
      <c r="F98" s="20" t="n">
        <v>50</v>
      </c>
      <c r="G98" s="20" t="n">
        <v>23</v>
      </c>
      <c r="H98" s="20" t="n">
        <v>30.75</v>
      </c>
      <c r="I98" s="20" t="n">
        <v>30</v>
      </c>
      <c r="J98" s="20" t="n"/>
      <c r="K98" s="20" t="n">
        <v>0</v>
      </c>
      <c r="L98" s="20" t="n">
        <v>0</v>
      </c>
      <c r="M98" s="20" t="n">
        <v>0</v>
      </c>
      <c r="N98" s="20" t="n">
        <v>80</v>
      </c>
      <c r="O98" s="26" t="inlineStr">
        <is>
          <t>C</t>
        </is>
      </c>
      <c r="P98" s="40" t="inlineStr">
        <is>
          <t>本月主要负责KWKY数据监管系统产品功能开发联调。完成应用注册、注销审批测试联调，完成菜单初始化数据整理梳理以及进行应用注册、协议代理配置测试及问题修改，完成所有业务模块操作日志审计处理，完成数据字典后端功能开发与联调，共完成10个低等难度任务，总体表现合格。</t>
        </is>
      </c>
      <c r="Q98" s="20" t="inlineStr">
        <is>
          <t>23.0</t>
        </is>
      </c>
      <c r="R98" s="20" t="inlineStr">
        <is>
          <t>184.00</t>
        </is>
      </c>
      <c r="S98" s="20" t="n">
        <v>198.65</v>
      </c>
      <c r="T98" s="20" t="inlineStr">
        <is>
          <t>118.0</t>
        </is>
      </c>
      <c r="U98" s="20" t="inlineStr">
        <is>
          <t>9</t>
        </is>
      </c>
      <c r="V98" s="20" t="inlineStr">
        <is>
          <t>0</t>
        </is>
      </c>
    </row>
    <row r="99" ht="24" customHeight="1" s="87">
      <c r="A99" s="20" t="inlineStr">
        <is>
          <t>数据交换产品线</t>
        </is>
      </c>
      <c r="B99" s="96" t="n"/>
      <c r="C99" s="20" t="inlineStr">
        <is>
          <t>王伟</t>
        </is>
      </c>
      <c r="D99" s="20" t="inlineStr">
        <is>
          <t>1303</t>
        </is>
      </c>
      <c r="E99" s="21" t="inlineStr">
        <is>
          <t>T5</t>
        </is>
      </c>
      <c r="F99" s="20" t="n">
        <v>50</v>
      </c>
      <c r="G99" s="20" t="n">
        <v>36.8</v>
      </c>
      <c r="H99" s="20" t="n">
        <v>39.84</v>
      </c>
      <c r="I99" s="20" t="n">
        <v>30</v>
      </c>
      <c r="J99" s="20" t="n">
        <v>0</v>
      </c>
      <c r="K99" s="20" t="n">
        <v>0</v>
      </c>
      <c r="L99" s="20" t="n">
        <v>0</v>
      </c>
      <c r="M99" s="20" t="n">
        <v>0</v>
      </c>
      <c r="N99" s="20" t="n">
        <v>80</v>
      </c>
      <c r="O99" s="26" t="inlineStr">
        <is>
          <t>C</t>
        </is>
      </c>
      <c r="P99" s="40" t="inlineStr">
        <is>
          <t>本月主要负责KWKY数据监管系统产品功能开发联调。完成用户注册、应用注册、审批待办、审批已办、交换下发、策略下发、数据字典、告警配置等前端页面功能开发有联调，共完成任务11个，其中中等难度任务7个、低等难度任务4个，总体表现合格。</t>
        </is>
      </c>
      <c r="Q99" s="20" t="inlineStr">
        <is>
          <t>23.0</t>
        </is>
      </c>
      <c r="R99" s="20" t="inlineStr">
        <is>
          <t>184.00</t>
        </is>
      </c>
      <c r="S99" s="20" t="n">
        <v>194.62</v>
      </c>
      <c r="T99" s="20" t="inlineStr">
        <is>
          <t>184.0</t>
        </is>
      </c>
      <c r="U99" s="20" t="inlineStr">
        <is>
          <t>0</t>
        </is>
      </c>
      <c r="V99" s="20" t="inlineStr">
        <is>
          <t>0</t>
        </is>
      </c>
    </row>
    <row r="100" ht="36" customHeight="1" s="87">
      <c r="A100" s="20" t="inlineStr">
        <is>
          <t>军工业务线</t>
        </is>
      </c>
      <c r="B100" s="20" t="inlineStr">
        <is>
          <t>袁朝</t>
        </is>
      </c>
      <c r="C100" s="21" t="inlineStr">
        <is>
          <t>王子龙</t>
        </is>
      </c>
      <c r="D100" s="21" t="inlineStr">
        <is>
          <t>1842</t>
        </is>
      </c>
      <c r="E100" s="21" t="inlineStr">
        <is>
          <t>T5</t>
        </is>
      </c>
      <c r="F100" s="26" t="n">
        <v>45</v>
      </c>
      <c r="G100" s="26" t="n">
        <v>36.8</v>
      </c>
      <c r="H100" s="26" t="n">
        <v>53</v>
      </c>
      <c r="I100" s="26" t="n">
        <v>34</v>
      </c>
      <c r="J100" s="26" t="n">
        <v>5</v>
      </c>
      <c r="K100" s="20" t="n">
        <v>0</v>
      </c>
      <c r="L100" s="20" t="n">
        <v>0</v>
      </c>
      <c r="M100" s="20" t="n">
        <v>0</v>
      </c>
      <c r="N100" s="26" t="n">
        <v>84</v>
      </c>
      <c r="O100" s="26" t="inlineStr">
        <is>
          <t>C</t>
        </is>
      </c>
      <c r="P100" s="33" t="inlineStr">
        <is>
          <t>本月主要参与YC27、YC上庄、数据安全交换产品、YC六型、YC24等5个项目。完成27投标文件编写、27石家庄现场对接测试、上庄对接测试、kwky产品代码开发、24x三分现场测试等内容，完成中级任务14个。未出现延期问题，工作态度基本符合岗位要求，技术能力符合岗位要求，整体表现基本符合岗位要求。</t>
        </is>
      </c>
      <c r="Q100" s="26" t="n">
        <v>23</v>
      </c>
      <c r="R100" s="26" t="n">
        <v>184</v>
      </c>
      <c r="S100" s="26" t="n">
        <v>193.46</v>
      </c>
      <c r="T100" s="26" t="n">
        <v>188</v>
      </c>
      <c r="U100" s="26" t="n">
        <v>0</v>
      </c>
      <c r="V100" s="26" t="n">
        <v>1</v>
      </c>
    </row>
    <row r="101" ht="36" customHeight="1" s="87">
      <c r="A101" s="20" t="inlineStr">
        <is>
          <t>军工业务线</t>
        </is>
      </c>
      <c r="B101" s="99" t="n"/>
      <c r="C101" s="21" t="inlineStr">
        <is>
          <t>康钧威</t>
        </is>
      </c>
      <c r="D101" s="21" t="inlineStr">
        <is>
          <t>1111</t>
        </is>
      </c>
      <c r="E101" s="21" t="inlineStr">
        <is>
          <t>T6</t>
        </is>
      </c>
      <c r="F101" s="26" t="n">
        <v>45</v>
      </c>
      <c r="G101" s="26" t="n">
        <v>41.4</v>
      </c>
      <c r="H101" s="26" t="n">
        <v>48.5</v>
      </c>
      <c r="I101" s="26" t="n">
        <v>31</v>
      </c>
      <c r="J101" s="26" t="n">
        <v>4</v>
      </c>
      <c r="K101" s="20" t="n">
        <v>0</v>
      </c>
      <c r="L101" s="20" t="n">
        <v>0</v>
      </c>
      <c r="M101" s="20" t="n">
        <v>0</v>
      </c>
      <c r="N101" s="26" t="n">
        <v>80</v>
      </c>
      <c r="O101" s="26" t="inlineStr">
        <is>
          <t>C</t>
        </is>
      </c>
      <c r="P101" s="33" t="inlineStr">
        <is>
          <t>本月主要参与YC六型、数据安全交换产品、YC二期等3个项目。完成合同三出所测试现场保障、kwky产品代码开发、专利文档编写、21交付文档编写等内容，完成中级任务9个、高级任务2个。未出现延期问题，工作态度基本符合岗位要求，技术能力符合岗位要求，整体表现基本符合岗位要求。</t>
        </is>
      </c>
      <c r="Q101" s="26" t="n">
        <v>22</v>
      </c>
      <c r="R101" s="26" t="n">
        <v>172</v>
      </c>
      <c r="S101" s="26" t="n">
        <v>194.08</v>
      </c>
      <c r="T101" s="26" t="n">
        <v>184</v>
      </c>
      <c r="U101" s="26" t="n">
        <v>0</v>
      </c>
      <c r="V101" s="26" t="n">
        <v>0</v>
      </c>
    </row>
    <row r="102" ht="48" customHeight="1" s="87">
      <c r="A102" s="20" t="inlineStr">
        <is>
          <t>军工业务线</t>
        </is>
      </c>
      <c r="B102" s="99" t="n"/>
      <c r="C102" s="21" t="inlineStr">
        <is>
          <t>李远明</t>
        </is>
      </c>
      <c r="D102" s="21" t="inlineStr">
        <is>
          <t>1386</t>
        </is>
      </c>
      <c r="E102" s="21" t="inlineStr">
        <is>
          <t>T6</t>
        </is>
      </c>
      <c r="F102" s="26" t="n">
        <v>45</v>
      </c>
      <c r="G102" s="26" t="n">
        <v>41.4</v>
      </c>
      <c r="H102" s="26" t="n">
        <v>62.75</v>
      </c>
      <c r="I102" s="26" t="n">
        <v>35</v>
      </c>
      <c r="J102" s="26" t="n">
        <v>5</v>
      </c>
      <c r="K102" s="26" t="n">
        <v>3</v>
      </c>
      <c r="L102" s="26" t="n">
        <v>0</v>
      </c>
      <c r="M102" s="26" t="n">
        <v>0</v>
      </c>
      <c r="N102" s="26" t="n">
        <v>88</v>
      </c>
      <c r="O102" s="32" t="inlineStr">
        <is>
          <t>C+</t>
        </is>
      </c>
      <c r="P102" s="33" t="inlineStr">
        <is>
          <t>本月主要参与YC六型、YC二期、28S某部数据中台、数据安全交换产品等4个项目。完成28s现场文档修改编写、yc1605发x保障、kwky产品代码开发等内容。完成中级任务5个，高级任务1个。在28S现场完善了测试大纲，修改测试用例步骤；提交测试报告；修改软件需求说明，根据指标要求调整功能描述，完善功能用例描述表及需求追踪。出色的完成了安排的任务，工作态度良好，技术能力工作能力表现突出，整体表现良好。</t>
        </is>
      </c>
      <c r="Q102" s="26" t="n">
        <v>23</v>
      </c>
      <c r="R102" s="26" t="n">
        <v>184</v>
      </c>
      <c r="S102" s="26" t="n">
        <v>247</v>
      </c>
      <c r="T102" s="26" t="n">
        <v>247</v>
      </c>
      <c r="U102" s="26" t="n">
        <v>0</v>
      </c>
      <c r="V102" s="26" t="n">
        <v>0</v>
      </c>
    </row>
    <row r="103" ht="36" customHeight="1" s="87">
      <c r="A103" s="20" t="inlineStr">
        <is>
          <t>军工业务线</t>
        </is>
      </c>
      <c r="B103" s="99" t="n"/>
      <c r="C103" s="21" t="inlineStr">
        <is>
          <t>周子峰</t>
        </is>
      </c>
      <c r="D103" s="21" t="inlineStr">
        <is>
          <t>2054</t>
        </is>
      </c>
      <c r="E103" s="21" t="inlineStr">
        <is>
          <t>T6</t>
        </is>
      </c>
      <c r="F103" s="26" t="n">
        <v>45</v>
      </c>
      <c r="G103" s="26" t="n">
        <v>39.6</v>
      </c>
      <c r="H103" s="26" t="n">
        <v>44</v>
      </c>
      <c r="I103" s="26" t="n">
        <v>31</v>
      </c>
      <c r="J103" s="26" t="n">
        <v>3</v>
      </c>
      <c r="K103" s="26" t="n">
        <v>0</v>
      </c>
      <c r="L103" s="26" t="n">
        <v>0</v>
      </c>
      <c r="M103" s="26" t="n">
        <v>0</v>
      </c>
      <c r="N103" s="26" t="n">
        <v>79</v>
      </c>
      <c r="O103" s="32" t="inlineStr">
        <is>
          <t>C-</t>
        </is>
      </c>
      <c r="P103" s="33" t="inlineStr">
        <is>
          <t>本月主要参与YC六型、YC二期、YC24、数据安全交换产品、某平台BM技术检测手段建设项目等5个项目。 完成合同三现场优化测试支持、数据资产管理系统文档编写、kwky产品代码开发、23交付现场支持、23交付文档编写等内容，完成中级任务11个。未出现延期问题，但是在检查过程中电脑扫描发现敏感文件，技术能力符合岗位要求，整体表现需要提升。</t>
        </is>
      </c>
      <c r="Q103" s="26" t="n">
        <v>23</v>
      </c>
      <c r="R103" s="26" t="n">
        <v>184</v>
      </c>
      <c r="S103" s="26" t="n">
        <v>193.68</v>
      </c>
      <c r="T103" s="26" t="n">
        <v>184</v>
      </c>
      <c r="U103" s="26" t="n">
        <v>0</v>
      </c>
      <c r="V103" s="26" t="n">
        <v>0</v>
      </c>
    </row>
    <row r="104" ht="36" customHeight="1" s="87">
      <c r="A104" s="20" t="inlineStr">
        <is>
          <t>军工业务线</t>
        </is>
      </c>
      <c r="B104" s="99" t="n"/>
      <c r="C104" s="21" t="inlineStr">
        <is>
          <t>杨勇</t>
        </is>
      </c>
      <c r="D104" s="21" t="inlineStr">
        <is>
          <t>2062</t>
        </is>
      </c>
      <c r="E104" s="21" t="inlineStr">
        <is>
          <t>T5</t>
        </is>
      </c>
      <c r="F104" s="26" t="n">
        <v>45</v>
      </c>
      <c r="G104" s="26" t="n">
        <v>36.8</v>
      </c>
      <c r="H104" s="26" t="n">
        <v>49</v>
      </c>
      <c r="I104" s="26" t="n">
        <v>33</v>
      </c>
      <c r="J104" s="26" t="n">
        <v>3</v>
      </c>
      <c r="K104" s="26" t="n">
        <v>1</v>
      </c>
      <c r="L104" s="26" t="n">
        <v>0</v>
      </c>
      <c r="M104" s="26" t="n">
        <v>0</v>
      </c>
      <c r="N104" s="26" t="n">
        <v>82</v>
      </c>
      <c r="O104" s="32" t="inlineStr">
        <is>
          <t>C-</t>
        </is>
      </c>
      <c r="P104" s="33" t="inlineStr">
        <is>
          <t>本月主要参与YC27、数据安全交换产品、YC上庄等3个项目。完成27投标文件编写、kwky产品代码开发、审批模块gbase适配、上庄项目测试保障等内容，完成中级任务15个。未出现延期问题，但是在检查过程中电脑扫描发现敏感文件，技术能力符合岗位要求，整体表现需要提升。</t>
        </is>
      </c>
      <c r="Q104" s="26" t="n">
        <v>23</v>
      </c>
      <c r="R104" s="26" t="n">
        <v>184</v>
      </c>
      <c r="S104" s="26" t="n">
        <v>221.96</v>
      </c>
      <c r="T104" s="26" t="n">
        <v>196</v>
      </c>
      <c r="U104" s="26" t="n">
        <v>0</v>
      </c>
      <c r="V104" s="26" t="n">
        <v>2</v>
      </c>
    </row>
    <row r="105" ht="36" customHeight="1" s="87">
      <c r="A105" s="20" t="inlineStr">
        <is>
          <t>军工业务线</t>
        </is>
      </c>
      <c r="B105" s="99" t="n"/>
      <c r="C105" s="21" t="inlineStr">
        <is>
          <t>蒋维</t>
        </is>
      </c>
      <c r="D105" s="21" t="inlineStr">
        <is>
          <t>0709</t>
        </is>
      </c>
      <c r="E105" s="21" t="inlineStr">
        <is>
          <t>T7</t>
        </is>
      </c>
      <c r="F105" s="26" t="n">
        <v>45</v>
      </c>
      <c r="G105" s="26" t="n">
        <v>50.6</v>
      </c>
      <c r="H105" s="26" t="n">
        <v>65.26000000000001</v>
      </c>
      <c r="I105" s="26" t="n">
        <v>32</v>
      </c>
      <c r="J105" s="26" t="n">
        <v>5</v>
      </c>
      <c r="K105" s="26" t="n">
        <v>1</v>
      </c>
      <c r="L105" s="26" t="n">
        <v>0</v>
      </c>
      <c r="M105" s="26" t="n">
        <v>0</v>
      </c>
      <c r="N105" s="26" t="n">
        <v>83</v>
      </c>
      <c r="O105" s="26" t="inlineStr">
        <is>
          <t>C</t>
        </is>
      </c>
      <c r="P105" s="33" t="inlineStr">
        <is>
          <t>本月主要参与YC27、YC二期、YC上庄、YC六型、数据安全交换产品等5个项目。完成27投标文件编写、kwky产品代码开发、YC新增项目管理任务安排、23交付文档编写检查，三员培训考核证书取得等内容，完成中级任务8个，高级任务6个。未出现延期问题，工作态度基本符合岗位要求，技术能力符合岗位要求，整体表现基本符合岗位要求。</t>
        </is>
      </c>
      <c r="Q105" s="26" t="n">
        <v>23</v>
      </c>
      <c r="R105" s="26" t="n">
        <v>184</v>
      </c>
      <c r="S105" s="26" t="n">
        <v>219.06</v>
      </c>
      <c r="T105" s="26" t="n">
        <v>197</v>
      </c>
      <c r="U105" s="26" t="n">
        <v>0</v>
      </c>
      <c r="V105" s="26" t="n">
        <v>2</v>
      </c>
    </row>
    <row r="106" ht="36" customHeight="1" s="87">
      <c r="A106" s="20" t="inlineStr">
        <is>
          <t>军工业务线</t>
        </is>
      </c>
      <c r="B106" s="99" t="n"/>
      <c r="C106" s="21" t="inlineStr">
        <is>
          <t>张岩</t>
        </is>
      </c>
      <c r="D106" s="21" t="inlineStr">
        <is>
          <t>1826</t>
        </is>
      </c>
      <c r="E106" s="21" t="inlineStr">
        <is>
          <t>T5</t>
        </is>
      </c>
      <c r="F106" s="26" t="n">
        <v>45</v>
      </c>
      <c r="G106" s="26" t="n">
        <v>36.8</v>
      </c>
      <c r="H106" s="26" t="n">
        <v>45.88</v>
      </c>
      <c r="I106" s="26" t="n">
        <v>32</v>
      </c>
      <c r="J106" s="26" t="n">
        <v>4</v>
      </c>
      <c r="K106" s="26" t="n">
        <v>0</v>
      </c>
      <c r="L106" s="26" t="n">
        <v>0</v>
      </c>
      <c r="M106" s="26" t="n">
        <v>0</v>
      </c>
      <c r="N106" s="26" t="n">
        <v>81</v>
      </c>
      <c r="O106" s="26" t="inlineStr">
        <is>
          <t>C</t>
        </is>
      </c>
      <c r="P106" s="33" t="inlineStr">
        <is>
          <t>本月主要参与数据安全交换产品1个项目。完成日志审计、外部设备管理、应用注册、基础设施告警、应用已办待办、违规行为外联等内容，完成中级任务10个，低级任务1个。未出现延期问题，工作态度基本符合岗位要求，技术能力符合岗位要求，整体表现基本符合岗位要求。</t>
        </is>
      </c>
      <c r="Q106" s="26" t="n">
        <v>22</v>
      </c>
      <c r="R106" s="26" t="n">
        <v>172</v>
      </c>
      <c r="S106" s="26" t="n">
        <v>210.35</v>
      </c>
      <c r="T106" s="26" t="n">
        <v>188</v>
      </c>
      <c r="U106" s="26" t="n">
        <v>0</v>
      </c>
      <c r="V106" s="26" t="n">
        <v>1</v>
      </c>
    </row>
    <row r="107" ht="36" customHeight="1" s="87">
      <c r="A107" s="20" t="inlineStr">
        <is>
          <t>军工业务线</t>
        </is>
      </c>
      <c r="B107" s="96" t="n"/>
      <c r="C107" s="21" t="inlineStr">
        <is>
          <t>厉黔龙</t>
        </is>
      </c>
      <c r="D107" s="21" t="inlineStr">
        <is>
          <t>1020</t>
        </is>
      </c>
      <c r="E107" s="21" t="inlineStr">
        <is>
          <t>T5</t>
        </is>
      </c>
      <c r="F107" s="26" t="n">
        <v>45</v>
      </c>
      <c r="G107" s="26" t="n">
        <v>36.8</v>
      </c>
      <c r="H107" s="26" t="n">
        <v>52.78</v>
      </c>
      <c r="I107" s="26" t="n">
        <v>34</v>
      </c>
      <c r="J107" s="26" t="n">
        <v>5</v>
      </c>
      <c r="K107" s="26" t="n">
        <v>0</v>
      </c>
      <c r="L107" s="26" t="n">
        <v>0</v>
      </c>
      <c r="M107" s="26" t="n">
        <v>0</v>
      </c>
      <c r="N107" s="26" t="n">
        <v>84</v>
      </c>
      <c r="O107" s="26" t="inlineStr">
        <is>
          <t>C</t>
        </is>
      </c>
      <c r="P107" s="33" t="inlineStr">
        <is>
          <t>本月主要参与某平台BM技术检测手段建设项目 、15S数据安全建设项目等2个项目。完成保密审查、十五五规划材料编写、15s项目材料编写等内容。完成中级任务5个。未出现延期问题，工作态度基本符合岗位要求，技术能力符合岗位要求，整体表现基本符合岗位要求。</t>
        </is>
      </c>
      <c r="Q107" s="26" t="n">
        <v>22</v>
      </c>
      <c r="R107" s="26" t="n">
        <v>172</v>
      </c>
      <c r="S107" s="26" t="n">
        <v>216.56</v>
      </c>
      <c r="T107" s="26" t="n">
        <v>211</v>
      </c>
      <c r="U107" s="26" t="n">
        <v>0</v>
      </c>
      <c r="V107" s="26" t="n">
        <v>3</v>
      </c>
    </row>
    <row r="108" ht="24" customHeight="1" s="87">
      <c r="A108" s="20" t="inlineStr">
        <is>
          <t>数据加密产品线</t>
        </is>
      </c>
      <c r="B108" s="70" t="inlineStr">
        <is>
          <t>汪洋</t>
        </is>
      </c>
      <c r="C108" s="21" t="inlineStr">
        <is>
          <t>徐冬梅</t>
        </is>
      </c>
      <c r="D108" s="21" t="inlineStr">
        <is>
          <t>0572</t>
        </is>
      </c>
      <c r="E108" s="21" t="inlineStr">
        <is>
          <t>T8</t>
        </is>
      </c>
      <c r="F108" s="26" t="n">
        <v>50</v>
      </c>
      <c r="G108" s="26" t="n">
        <v>55.2</v>
      </c>
      <c r="H108" s="26" t="n">
        <v>61.58</v>
      </c>
      <c r="I108" s="26" t="n">
        <v>31</v>
      </c>
      <c r="J108" s="26" t="n">
        <v>5</v>
      </c>
      <c r="K108" s="26" t="n">
        <v>1</v>
      </c>
      <c r="L108" s="26" t="n">
        <v>0</v>
      </c>
      <c r="M108" s="26" t="n">
        <v>0</v>
      </c>
      <c r="N108" s="21">
        <f>SUM(M108,L108,K108,J108,I108,F108)</f>
        <v/>
      </c>
      <c r="O108" s="26" t="inlineStr">
        <is>
          <t>C</t>
        </is>
      </c>
      <c r="P108" s="33" t="inlineStr">
        <is>
          <t>本月主要负责中信银行项目、廊坊银行项目、浙商数据保险箱poc项目、军工审计工作、北京组日常管理工作。完成中信bug处理3个，廊坊问题处理1个，审计文档编写5份，浙商poc需求1个，设计文档1份，任务准时完成。工作态度良好。</t>
        </is>
      </c>
      <c r="Q108" s="26" t="n">
        <v>23</v>
      </c>
      <c r="R108" s="26" t="n">
        <v>184</v>
      </c>
      <c r="S108" s="26" t="n">
        <v>220.1</v>
      </c>
      <c r="T108" s="26" t="n">
        <v>226.7</v>
      </c>
      <c r="U108" s="26" t="n">
        <v>0</v>
      </c>
      <c r="V108" s="26" t="n">
        <v>0</v>
      </c>
    </row>
    <row r="109" ht="24" customHeight="1" s="87">
      <c r="A109" s="20" t="inlineStr">
        <is>
          <t>数据加密产品线</t>
        </is>
      </c>
      <c r="B109" s="99" t="n"/>
      <c r="C109" s="21" t="inlineStr">
        <is>
          <t>刘竹青</t>
        </is>
      </c>
      <c r="D109" s="21" t="inlineStr">
        <is>
          <t>1698</t>
        </is>
      </c>
      <c r="E109" s="21" t="inlineStr">
        <is>
          <t>T5</t>
        </is>
      </c>
      <c r="F109" s="26" t="n">
        <v>50</v>
      </c>
      <c r="G109" s="26" t="n">
        <v>36.8</v>
      </c>
      <c r="H109" s="26" t="n">
        <v>48.88</v>
      </c>
      <c r="I109" s="26" t="n">
        <v>33</v>
      </c>
      <c r="J109" s="26" t="n">
        <v>5</v>
      </c>
      <c r="K109" s="26" t="n">
        <v>0</v>
      </c>
      <c r="L109" s="26" t="n">
        <v>0</v>
      </c>
      <c r="M109" s="26" t="n">
        <v>0</v>
      </c>
      <c r="N109" s="21">
        <f>SUM(M109,L109,K109,J109,I109,F109)</f>
        <v/>
      </c>
      <c r="O109" s="26" t="inlineStr">
        <is>
          <t>C</t>
        </is>
      </c>
      <c r="P109" s="33" t="inlineStr">
        <is>
          <t>本月主要完成廊坊银行项目需求eyou客户端imap协议适配实现，中信项目现场问题优化、问题修复及提测，加密组件设计文档编写以及706项目支持工作。工作态度良好，按时完成分派任务。</t>
        </is>
      </c>
      <c r="Q109" s="26" t="n">
        <v>23</v>
      </c>
      <c r="R109" s="26" t="n">
        <v>184</v>
      </c>
      <c r="S109" s="26" t="n">
        <v>216.75</v>
      </c>
      <c r="T109" s="26" t="n">
        <v>200</v>
      </c>
      <c r="U109" s="26" t="n">
        <v>0</v>
      </c>
      <c r="V109" s="26" t="n">
        <v>0</v>
      </c>
    </row>
    <row r="110" ht="24" customHeight="1" s="87">
      <c r="A110" s="20" t="inlineStr">
        <is>
          <t>数据加密产品线</t>
        </is>
      </c>
      <c r="B110" s="99" t="n"/>
      <c r="C110" s="21" t="inlineStr">
        <is>
          <t>薛佳伟</t>
        </is>
      </c>
      <c r="D110" s="21" t="inlineStr">
        <is>
          <t>2176</t>
        </is>
      </c>
      <c r="E110" s="21" t="inlineStr">
        <is>
          <t>T3</t>
        </is>
      </c>
      <c r="F110" s="26" t="n">
        <v>50</v>
      </c>
      <c r="G110" s="26" t="n">
        <v>26.4</v>
      </c>
      <c r="H110" s="26" t="n">
        <v>33.13</v>
      </c>
      <c r="I110" s="26" t="n">
        <v>32</v>
      </c>
      <c r="J110" s="26" t="n">
        <v>5</v>
      </c>
      <c r="K110" s="26" t="n">
        <v>0</v>
      </c>
      <c r="L110" s="26" t="n">
        <v>0</v>
      </c>
      <c r="M110" s="26" t="n">
        <v>0</v>
      </c>
      <c r="N110" s="21">
        <f>SUM(M110,L110,K110,J110,I110,F110)</f>
        <v/>
      </c>
      <c r="O110" s="32" t="inlineStr">
        <is>
          <t>C-</t>
        </is>
      </c>
      <c r="P110" s="33" t="inlineStr">
        <is>
          <t>本月参与了541产品功能开发，浙商数据保险箱poc项目开发，加密组件性能测试设计文档编写。在处开发产品541功能和浙商数据保险箱开发期间，工作不能及时向上回馈进度及困难，工作效率低，经过多次沟通未有明显改善。综合绩效C-。</t>
        </is>
      </c>
      <c r="Q110" s="26" t="n">
        <v>22</v>
      </c>
      <c r="R110" s="26" t="n">
        <v>184</v>
      </c>
      <c r="S110" s="26" t="n">
        <v>195.5</v>
      </c>
      <c r="T110" s="26" t="n">
        <v>184</v>
      </c>
      <c r="U110" s="26" t="n">
        <v>0</v>
      </c>
      <c r="V110" s="26" t="n">
        <v>0</v>
      </c>
    </row>
    <row r="111" ht="24" customHeight="1" s="87">
      <c r="A111" s="20" t="inlineStr">
        <is>
          <t>数据加密产品线</t>
        </is>
      </c>
      <c r="B111" s="99" t="n"/>
      <c r="C111" s="21" t="inlineStr">
        <is>
          <t>凌思安</t>
        </is>
      </c>
      <c r="D111" s="21" t="inlineStr">
        <is>
          <t>0809</t>
        </is>
      </c>
      <c r="E111" s="21" t="inlineStr">
        <is>
          <t>T8</t>
        </is>
      </c>
      <c r="F111" s="26" t="n">
        <v>50</v>
      </c>
      <c r="G111" s="26" t="n">
        <v>55.2</v>
      </c>
      <c r="H111" s="26" t="n">
        <v>57.28</v>
      </c>
      <c r="I111" s="26" t="n">
        <v>30</v>
      </c>
      <c r="J111" s="26" t="n">
        <v>9</v>
      </c>
      <c r="K111" s="26" t="n">
        <v>0</v>
      </c>
      <c r="L111" s="26" t="n">
        <v>1</v>
      </c>
      <c r="M111" s="26" t="n">
        <v>0</v>
      </c>
      <c r="N111" s="21">
        <f>SUM(M111,L111,K111,J111,I111,F111)</f>
        <v/>
      </c>
      <c r="O111" s="26" t="inlineStr">
        <is>
          <t>C</t>
        </is>
      </c>
      <c r="P111" s="33" t="inlineStr">
        <is>
          <t>本月主要完成华东项目需求开发及问题处理，支持了浦发、交行、上海银行、上海农商、鄞州、兴化、哈尔滨银行等多个项目的问题处理及项目上线变更。工作认真负责，周末主动加班完成项目工作。</t>
        </is>
      </c>
      <c r="Q111" s="26" t="n">
        <v>23</v>
      </c>
      <c r="R111" s="26" t="n">
        <v>184</v>
      </c>
      <c r="S111" s="26" t="n">
        <v>203.23</v>
      </c>
      <c r="T111" s="26" t="n">
        <v>202</v>
      </c>
      <c r="U111" s="26" t="n">
        <v>0</v>
      </c>
      <c r="V111" s="26" t="n">
        <v>1</v>
      </c>
    </row>
    <row r="112" ht="24" customHeight="1" s="87">
      <c r="A112" s="20" t="inlineStr">
        <is>
          <t>数据加密产品线</t>
        </is>
      </c>
      <c r="B112" s="99" t="n"/>
      <c r="C112" s="21" t="inlineStr">
        <is>
          <t>吴发立</t>
        </is>
      </c>
      <c r="D112" s="21" t="inlineStr">
        <is>
          <t>1440</t>
        </is>
      </c>
      <c r="E112" s="21" t="inlineStr">
        <is>
          <t>T4</t>
        </is>
      </c>
      <c r="F112" s="26" t="n">
        <v>50</v>
      </c>
      <c r="G112" s="26" t="n">
        <v>32.2</v>
      </c>
      <c r="H112" s="26" t="n">
        <v>44</v>
      </c>
      <c r="I112" s="26" t="n">
        <v>33</v>
      </c>
      <c r="J112" s="26" t="n">
        <v>7</v>
      </c>
      <c r="K112" s="26" t="n">
        <v>0</v>
      </c>
      <c r="L112" s="26" t="n">
        <v>1</v>
      </c>
      <c r="M112" s="26" t="n">
        <v>0</v>
      </c>
      <c r="N112" s="21">
        <f>SUM(M112,L112,K112,J112,I112,F112)</f>
        <v/>
      </c>
      <c r="O112" s="26" t="inlineStr">
        <is>
          <t>C</t>
        </is>
      </c>
      <c r="P112" s="33" t="inlineStr">
        <is>
          <t>本月主要完成华东项目支持及产品项目问题处理工作，支持了浦发银行、银联项目、兴业消费等漏洞修复和需求开发，整体工作完成质量较好。</t>
        </is>
      </c>
      <c r="Q112" s="26" t="n">
        <v>23</v>
      </c>
      <c r="R112" s="26" t="n">
        <v>184</v>
      </c>
      <c r="S112" s="26" t="n">
        <v>182.41</v>
      </c>
      <c r="T112" s="26" t="n">
        <v>177</v>
      </c>
      <c r="U112" s="26" t="n">
        <v>0</v>
      </c>
      <c r="V112" s="26" t="n">
        <v>0</v>
      </c>
    </row>
    <row r="113" ht="24" customHeight="1" s="87">
      <c r="A113" s="20" t="inlineStr">
        <is>
          <t>数据加密产品线</t>
        </is>
      </c>
      <c r="B113" s="99" t="n"/>
      <c r="C113" s="21" t="inlineStr">
        <is>
          <t>王光磊</t>
        </is>
      </c>
      <c r="D113" s="21" t="inlineStr">
        <is>
          <t>2039</t>
        </is>
      </c>
      <c r="E113" s="21" t="inlineStr">
        <is>
          <t>T6</t>
        </is>
      </c>
      <c r="F113" s="26" t="n">
        <v>50</v>
      </c>
      <c r="G113" s="26" t="n">
        <v>41.4</v>
      </c>
      <c r="H113" s="26" t="n">
        <v>43.77</v>
      </c>
      <c r="I113" s="26" t="n">
        <v>30</v>
      </c>
      <c r="J113" s="26" t="n">
        <v>7</v>
      </c>
      <c r="K113" s="26" t="n">
        <v>0</v>
      </c>
      <c r="L113" s="26" t="n">
        <v>0</v>
      </c>
      <c r="M113" s="26" t="n">
        <v>0</v>
      </c>
      <c r="N113" s="21">
        <f>SUM(M113,L113,K113,J113,I113,F113)</f>
        <v/>
      </c>
      <c r="O113" s="26" t="inlineStr">
        <is>
          <t>C</t>
        </is>
      </c>
      <c r="P113" s="33" t="inlineStr">
        <is>
          <t>本月主要支持交行项目及产品服务器端问题修复，处理了科敏传感、浦发卡中心、内嵌SDK等项目的需求开发，支持了中信项目生产变更，整体工作认真负责。</t>
        </is>
      </c>
      <c r="Q113" s="26" t="n">
        <v>23</v>
      </c>
      <c r="R113" s="26" t="n">
        <v>184</v>
      </c>
      <c r="S113" s="26" t="n">
        <v>179.86</v>
      </c>
      <c r="T113" s="26" t="n">
        <v>177.5</v>
      </c>
      <c r="U113" s="26" t="n">
        <v>0</v>
      </c>
      <c r="V113" s="26" t="n">
        <v>0</v>
      </c>
    </row>
    <row r="114" ht="24" customHeight="1" s="87">
      <c r="A114" s="20" t="inlineStr">
        <is>
          <t>数据加密产品线</t>
        </is>
      </c>
      <c r="B114" s="99" t="n"/>
      <c r="C114" s="21" t="inlineStr">
        <is>
          <t>陈志鹏</t>
        </is>
      </c>
      <c r="D114" s="21" t="inlineStr">
        <is>
          <t>2212</t>
        </is>
      </c>
      <c r="E114" s="21" t="inlineStr">
        <is>
          <t>T4</t>
        </is>
      </c>
      <c r="F114" s="26" t="n">
        <v>50</v>
      </c>
      <c r="G114" s="26" t="n">
        <v>32.2</v>
      </c>
      <c r="H114" s="26" t="n">
        <v>34.75</v>
      </c>
      <c r="I114" s="26" t="n">
        <v>30</v>
      </c>
      <c r="J114" s="26" t="n">
        <v>8</v>
      </c>
      <c r="K114" s="26" t="n">
        <v>0</v>
      </c>
      <c r="L114" s="26" t="n">
        <v>0</v>
      </c>
      <c r="M114" s="26" t="n">
        <v>0</v>
      </c>
      <c r="N114" s="21">
        <f>SUM(M114,L114,K114,J114,I114,F114)</f>
        <v/>
      </c>
      <c r="O114" s="26" t="inlineStr">
        <is>
          <t>C</t>
        </is>
      </c>
      <c r="P114" s="33" t="inlineStr">
        <is>
          <t>本月主要通过浦发项目的问题处理学习产品的功能及提测、测试问题处理、redmine使用等完整流程。目前可以独立负责32版本的基本问题排查、需求开发及提测后的问题排查修复，工作认真负责，后续对产品熟悉更多后，可以负责更多的项目</t>
        </is>
      </c>
      <c r="Q114" s="26" t="n">
        <v>23</v>
      </c>
      <c r="R114" s="26" t="n">
        <v>184</v>
      </c>
      <c r="S114" s="26" t="n">
        <v>197.9</v>
      </c>
      <c r="T114" s="26" t="n">
        <v>188</v>
      </c>
      <c r="U114" s="26" t="n">
        <v>0</v>
      </c>
      <c r="V114" s="26" t="n">
        <v>0</v>
      </c>
    </row>
    <row r="115" ht="36" customHeight="1" s="87">
      <c r="A115" s="20" t="inlineStr">
        <is>
          <t>数据加密产品线</t>
        </is>
      </c>
      <c r="B115" s="99" t="n"/>
      <c r="C115" s="21" t="inlineStr">
        <is>
          <t>荣立飞</t>
        </is>
      </c>
      <c r="D115" s="21" t="inlineStr">
        <is>
          <t>1147</t>
        </is>
      </c>
      <c r="E115" s="21" t="inlineStr">
        <is>
          <t>T7</t>
        </is>
      </c>
      <c r="F115" s="26" t="n">
        <v>50</v>
      </c>
      <c r="G115" s="26" t="n">
        <v>50.6</v>
      </c>
      <c r="H115" s="26" t="n">
        <v>65.53</v>
      </c>
      <c r="I115" s="26" t="n">
        <v>32</v>
      </c>
      <c r="J115" s="26" t="n">
        <v>5</v>
      </c>
      <c r="K115" s="26" t="n">
        <v>2</v>
      </c>
      <c r="L115" s="26" t="n">
        <v>5</v>
      </c>
      <c r="M115" s="26" t="n">
        <v>0</v>
      </c>
      <c r="N115" s="21">
        <f>SUM(M115,L115,K115,J115,I115,F115)</f>
        <v/>
      </c>
      <c r="O115" s="26" t="inlineStr">
        <is>
          <t>C</t>
        </is>
      </c>
      <c r="P115" s="33" t="inlineStr">
        <is>
          <t>本月主要负责产品541版本剪切板重定向优化功能的开发、外带包多窗口权限适配的方案调研及开发工作、以及541版本测试反馈问题的修复及提测相关工作，负责下半年产规需求的评估及排期工作，支持541f01相关需求功能的疑难问题分析，在项目上负责支持兴化银行、徽商银行、长安银行、移动警务等项目上的问题排查处理。其中普通任务10个，高难度任务3个</t>
        </is>
      </c>
      <c r="Q115" s="26" t="n">
        <v>23</v>
      </c>
      <c r="R115" s="26" t="n">
        <v>184</v>
      </c>
      <c r="S115" s="26" t="n">
        <v>236.56</v>
      </c>
      <c r="T115" s="26" t="n">
        <v>236</v>
      </c>
      <c r="U115" s="26" t="n">
        <v>0</v>
      </c>
      <c r="V115" s="26" t="n">
        <v>5</v>
      </c>
    </row>
    <row r="116" ht="24" customHeight="1" s="87">
      <c r="A116" s="20" t="inlineStr">
        <is>
          <t>数据加密产品线</t>
        </is>
      </c>
      <c r="B116" s="99" t="n"/>
      <c r="C116" s="21" t="inlineStr">
        <is>
          <t>王创超</t>
        </is>
      </c>
      <c r="D116" s="21" t="inlineStr">
        <is>
          <t>1696</t>
        </is>
      </c>
      <c r="E116" s="21" t="inlineStr">
        <is>
          <t>T5</t>
        </is>
      </c>
      <c r="F116" s="26" t="n">
        <v>50</v>
      </c>
      <c r="G116" s="26" t="n">
        <v>35.2</v>
      </c>
      <c r="H116" s="26" t="n">
        <v>53.71</v>
      </c>
      <c r="I116" s="26" t="n">
        <v>35</v>
      </c>
      <c r="J116" s="26" t="n">
        <v>5</v>
      </c>
      <c r="K116" s="26" t="n">
        <v>0</v>
      </c>
      <c r="L116" s="26" t="n">
        <v>0</v>
      </c>
      <c r="M116" s="26" t="n">
        <v>0</v>
      </c>
      <c r="N116" s="21">
        <f>SUM(M116,L116,K116,J116,I116,F116)</f>
        <v/>
      </c>
      <c r="O116" s="26" t="inlineStr">
        <is>
          <t>C</t>
        </is>
      </c>
      <c r="P116" s="33" t="inlineStr">
        <is>
          <t>本月主要负责产品外带包分进程方案的开发工作、外带包多窗口权限适配开发工作、541版本白牌包制作、win11右键菜单调研、541版本测试反馈问题的修复及提测相关工作。工作态度认真，开发效率高。</t>
        </is>
      </c>
      <c r="Q116" s="26" t="n">
        <v>22</v>
      </c>
      <c r="R116" s="26" t="n">
        <v>184</v>
      </c>
      <c r="S116" s="26" t="n">
        <v>207.25</v>
      </c>
      <c r="T116" s="26" t="n">
        <v>203</v>
      </c>
      <c r="U116" s="26" t="n">
        <v>0</v>
      </c>
      <c r="V116" s="26" t="n">
        <v>0</v>
      </c>
    </row>
    <row r="117" ht="36" customHeight="1" s="87">
      <c r="A117" s="20" t="inlineStr">
        <is>
          <t>数据加密产品线</t>
        </is>
      </c>
      <c r="B117" s="99" t="n"/>
      <c r="C117" s="21" t="inlineStr">
        <is>
          <t>侯兴刚</t>
        </is>
      </c>
      <c r="D117" s="21" t="inlineStr">
        <is>
          <t>2127</t>
        </is>
      </c>
      <c r="E117" s="21" t="inlineStr">
        <is>
          <t>T6</t>
        </is>
      </c>
      <c r="F117" s="26" t="n">
        <v>50</v>
      </c>
      <c r="G117" s="26" t="n">
        <v>40.5</v>
      </c>
      <c r="H117" s="26" t="n">
        <v>49.38</v>
      </c>
      <c r="I117" s="26" t="n">
        <v>32</v>
      </c>
      <c r="J117" s="26" t="n">
        <v>5</v>
      </c>
      <c r="K117" s="26" t="n">
        <v>0</v>
      </c>
      <c r="L117" s="26" t="n">
        <v>0</v>
      </c>
      <c r="M117" s="26" t="n">
        <v>0</v>
      </c>
      <c r="N117" s="21">
        <f>SUM(M117,L117,K117,J117,I117,F117)</f>
        <v/>
      </c>
      <c r="O117" s="26" t="inlineStr">
        <is>
          <t>C</t>
        </is>
      </c>
      <c r="P117" s="33" t="inlineStr">
        <is>
          <t>本月主要负责产品外带包另存为异常问题修复、541版本测试反馈问题的修复及提测相关工作。在移动警务项目中，负责网站访问管控、防病毒、可信软件状态监测、账户销毁功能、策略生效条件优化等工作。工作态度认真，开发效率高。在组内积极协助排查疑难问题，效率高，工作积极负责，对困难问题能独立负责解决</t>
        </is>
      </c>
      <c r="Q117" s="26" t="n">
        <v>22.5</v>
      </c>
      <c r="R117" s="26" t="n">
        <v>184</v>
      </c>
      <c r="S117" s="26" t="n">
        <v>207.35</v>
      </c>
      <c r="T117" s="26" t="n">
        <v>202.91</v>
      </c>
      <c r="U117" s="26" t="n">
        <v>0</v>
      </c>
      <c r="V117" s="26" t="n">
        <v>0</v>
      </c>
    </row>
    <row r="118" ht="36" customHeight="1" s="87">
      <c r="A118" s="20" t="inlineStr">
        <is>
          <t>数据加密产品线</t>
        </is>
      </c>
      <c r="B118" s="99" t="n"/>
      <c r="C118" s="21" t="inlineStr">
        <is>
          <t>孙爽</t>
        </is>
      </c>
      <c r="D118" s="21" t="inlineStr">
        <is>
          <t>10218</t>
        </is>
      </c>
      <c r="E118" s="21" t="inlineStr">
        <is>
          <t>T2</t>
        </is>
      </c>
      <c r="F118" s="26" t="n">
        <v>50</v>
      </c>
      <c r="G118" s="26" t="n">
        <v>23</v>
      </c>
      <c r="H118" s="26" t="n">
        <v>37.48</v>
      </c>
      <c r="I118" s="26" t="n">
        <v>36</v>
      </c>
      <c r="J118" s="26" t="n">
        <v>5</v>
      </c>
      <c r="K118" s="26" t="n">
        <v>2</v>
      </c>
      <c r="L118" s="26" t="n">
        <v>0</v>
      </c>
      <c r="M118" s="26" t="n">
        <v>1</v>
      </c>
      <c r="N118" s="21">
        <f>SUM(M118,L118,K118,J118,I118,F118)</f>
        <v/>
      </c>
      <c r="O118" s="32" t="inlineStr">
        <is>
          <t>C+</t>
        </is>
      </c>
      <c r="P118" s="33" t="inlineStr">
        <is>
          <t>本月主要负责永中office格式文件添加编辑保护功能的调研，office365、2021密文透明加解密及权限适配调研，mac原生框架界面显示及提权方法调研，UtralEdit 2024项目版本适配等多个产品功能的开发调研，在7月进行梳理了AD域同步配置的文档，并完成一次培训，从新人进入到公司以来的两个月里，看到了巨大的进步，积极学习，有责任心，综合表现优秀。</t>
        </is>
      </c>
      <c r="Q118" s="26" t="n">
        <v>23</v>
      </c>
      <c r="R118" s="26" t="n">
        <v>184</v>
      </c>
      <c r="S118" s="26" t="n">
        <v>229.91</v>
      </c>
      <c r="T118" s="26" t="n">
        <v>169</v>
      </c>
      <c r="U118" s="26" t="n">
        <v>6</v>
      </c>
      <c r="V118" s="26" t="n">
        <v>1</v>
      </c>
    </row>
    <row r="119" ht="36" customHeight="1" s="87">
      <c r="A119" s="20" t="inlineStr">
        <is>
          <t>数据加密产品线</t>
        </is>
      </c>
      <c r="B119" s="99" t="n"/>
      <c r="C119" s="21" t="inlineStr">
        <is>
          <t>万鑫波</t>
        </is>
      </c>
      <c r="D119" s="21" t="inlineStr">
        <is>
          <t>2218</t>
        </is>
      </c>
      <c r="E119" s="21" t="inlineStr">
        <is>
          <t>T2</t>
        </is>
      </c>
      <c r="F119" s="26" t="n">
        <v>50</v>
      </c>
      <c r="G119" s="26" t="n">
        <v>23</v>
      </c>
      <c r="H119" s="26" t="n">
        <v>37.72</v>
      </c>
      <c r="I119" s="26" t="n">
        <v>36</v>
      </c>
      <c r="J119" s="26" t="n">
        <v>5</v>
      </c>
      <c r="K119" s="26" t="n">
        <v>0</v>
      </c>
      <c r="L119" s="26" t="n">
        <v>0</v>
      </c>
      <c r="M119" s="26" t="n">
        <v>0</v>
      </c>
      <c r="N119" s="21">
        <f>SUM(M119,L119,K119,J119,I119,F119)</f>
        <v/>
      </c>
      <c r="O119" s="26" t="inlineStr">
        <is>
          <t>C</t>
        </is>
      </c>
      <c r="P119" s="33" t="inlineStr">
        <is>
          <t>本月主要完成了产品V5基础使用的学习、策略功能使用、客户端调试手段学习、审批相关功能学习、客户端Qt项目代码学习、客户端VisualStudio项目代码学习，在541版本中完成了扫描结果上报的相关优化需求，研究git上传下载的协议报文等工作。工作态度积极，有条理。</t>
        </is>
      </c>
      <c r="Q119" s="26" t="n">
        <v>23</v>
      </c>
      <c r="R119" s="26" t="n">
        <v>184</v>
      </c>
      <c r="S119" s="26" t="n">
        <v>211.55</v>
      </c>
      <c r="T119" s="26" t="n">
        <v>209</v>
      </c>
      <c r="U119" s="26" t="n">
        <v>0</v>
      </c>
      <c r="V119" s="26" t="n">
        <v>0</v>
      </c>
    </row>
    <row r="120" ht="24" customHeight="1" s="87">
      <c r="A120" s="20" t="inlineStr">
        <is>
          <t>数据加密产品线</t>
        </is>
      </c>
      <c r="B120" s="99" t="n"/>
      <c r="C120" s="21" t="inlineStr">
        <is>
          <t>贺帅</t>
        </is>
      </c>
      <c r="D120" s="21" t="n">
        <v>2230</v>
      </c>
      <c r="E120" s="21" t="inlineStr">
        <is>
          <t>T2</t>
        </is>
      </c>
      <c r="F120" s="26" t="n">
        <v>50</v>
      </c>
      <c r="G120" s="26" t="n">
        <v>21</v>
      </c>
      <c r="H120" s="26" t="n">
        <v>35.71</v>
      </c>
      <c r="I120" s="26" t="n">
        <v>37</v>
      </c>
      <c r="J120" s="26" t="n">
        <v>5</v>
      </c>
      <c r="K120" s="26" t="n">
        <v>1</v>
      </c>
      <c r="L120" s="26" t="n">
        <v>0</v>
      </c>
      <c r="M120" s="26" t="n">
        <v>0</v>
      </c>
      <c r="N120" s="21">
        <f>SUM(M120,L120,K120,J120,I120,F120)</f>
        <v/>
      </c>
      <c r="O120" s="26" t="inlineStr">
        <is>
          <t>C</t>
        </is>
      </c>
      <c r="P120" s="33" t="inlineStr">
        <is>
          <t>本月主要完成了永中ppt格式打印水印异常问题的分析，密文打开命令行参数获取调研，授权SDK相关问题修改，VISIO适配透明加解密需求调研等工作。工作态度认真，但缺乏解决问题的思路，需要提点，语言表达方面不太好，无法把问题阐述清楚</t>
        </is>
      </c>
      <c r="Q120" s="26" t="n">
        <v>21</v>
      </c>
      <c r="R120" s="26" t="n">
        <v>168</v>
      </c>
      <c r="S120" s="26" t="n">
        <v>206.46</v>
      </c>
      <c r="T120" s="26" t="n">
        <v>194.5</v>
      </c>
      <c r="U120" s="26" t="n">
        <v>2</v>
      </c>
      <c r="V120" s="26" t="n">
        <v>2</v>
      </c>
    </row>
    <row r="121" ht="24" customHeight="1" s="87">
      <c r="A121" s="20" t="inlineStr">
        <is>
          <t>数据加密产品线</t>
        </is>
      </c>
      <c r="B121" s="99" t="n"/>
      <c r="C121" s="21" t="inlineStr">
        <is>
          <t>张明辉</t>
        </is>
      </c>
      <c r="D121" s="21" t="inlineStr">
        <is>
          <t>1412</t>
        </is>
      </c>
      <c r="E121" s="21" t="inlineStr">
        <is>
          <t>T5</t>
        </is>
      </c>
      <c r="F121" s="26" t="n">
        <v>50</v>
      </c>
      <c r="G121" s="26" t="n">
        <v>32</v>
      </c>
      <c r="H121" s="26" t="n">
        <v>34.3</v>
      </c>
      <c r="I121" s="26" t="n">
        <v>30</v>
      </c>
      <c r="J121" s="26" t="n">
        <v>5</v>
      </c>
      <c r="K121" s="26" t="n">
        <v>0</v>
      </c>
      <c r="L121" s="26" t="n">
        <v>0</v>
      </c>
      <c r="M121" s="26" t="n">
        <v>0</v>
      </c>
      <c r="N121" s="21">
        <f>SUM(M121,L121,K121,J121,I121,F121)</f>
        <v/>
      </c>
      <c r="O121" s="26" t="inlineStr">
        <is>
          <t>C</t>
        </is>
      </c>
      <c r="P121" s="33" t="inlineStr">
        <is>
          <t>本月主要为产品541版本bug修复和合规工具产品500f01及510版本功能开发和510版本bom适配，以及离职工作交接，离职过程中也能服从工作安排，完成相关工作，综合绩效为C</t>
        </is>
      </c>
      <c r="Q121" s="26" t="n">
        <v>23</v>
      </c>
      <c r="R121" s="26" t="n">
        <v>184</v>
      </c>
      <c r="S121" s="26" t="n">
        <v>147.45</v>
      </c>
      <c r="T121" s="26" t="n">
        <v>146.15</v>
      </c>
      <c r="U121" s="26" t="n">
        <v>0</v>
      </c>
      <c r="V121" s="26" t="n">
        <v>0</v>
      </c>
    </row>
    <row r="122" ht="24" customHeight="1" s="87">
      <c r="A122" s="20" t="inlineStr">
        <is>
          <t>数据加密产品线</t>
        </is>
      </c>
      <c r="B122" s="99" t="n"/>
      <c r="C122" s="21" t="inlineStr">
        <is>
          <t>孙超</t>
        </is>
      </c>
      <c r="D122" s="21" t="inlineStr">
        <is>
          <t>1689</t>
        </is>
      </c>
      <c r="E122" s="21" t="inlineStr">
        <is>
          <t>T5</t>
        </is>
      </c>
      <c r="F122" s="26" t="n">
        <v>50</v>
      </c>
      <c r="G122" s="26" t="n">
        <v>8</v>
      </c>
      <c r="H122" s="26" t="n">
        <v>4.13</v>
      </c>
      <c r="I122" s="26" t="n">
        <v>15</v>
      </c>
      <c r="J122" s="26" t="n">
        <v>5</v>
      </c>
      <c r="K122" s="26" t="n">
        <v>0</v>
      </c>
      <c r="L122" s="26" t="n">
        <v>0</v>
      </c>
      <c r="M122" s="26" t="n">
        <v>0</v>
      </c>
      <c r="N122" s="21">
        <f>SUM(M122,L122,K122,J122,I122,F122)</f>
        <v/>
      </c>
      <c r="O122" s="32" t="inlineStr">
        <is>
          <t>D</t>
        </is>
      </c>
      <c r="P122" s="33" t="inlineStr">
        <is>
          <t>本月主要为请假和离职工作交接，主要为合规工具产品服务端交接，本月基本无工作内容产出，并且任务分未达标，综合绩效为D；</t>
        </is>
      </c>
      <c r="Q122" s="26" t="n">
        <v>5</v>
      </c>
      <c r="R122" s="26" t="n">
        <v>32</v>
      </c>
      <c r="S122" s="26" t="n">
        <v>24.75</v>
      </c>
      <c r="T122" s="26" t="n">
        <v>41</v>
      </c>
      <c r="U122" s="26" t="n">
        <v>18</v>
      </c>
      <c r="V122" s="26" t="n">
        <v>0</v>
      </c>
    </row>
    <row r="123" ht="60" customHeight="1" s="87">
      <c r="A123" s="20" t="inlineStr">
        <is>
          <t>数据加密产品线</t>
        </is>
      </c>
      <c r="B123" s="99" t="n"/>
      <c r="C123" s="21" t="inlineStr">
        <is>
          <t>谢金明</t>
        </is>
      </c>
      <c r="D123" s="21" t="inlineStr">
        <is>
          <t>1749</t>
        </is>
      </c>
      <c r="E123" s="21" t="inlineStr">
        <is>
          <t>T5</t>
        </is>
      </c>
      <c r="F123" s="26" t="inlineStr">
        <is>
          <t>D</t>
        </is>
      </c>
      <c r="G123" s="26" t="n">
        <v>35.2</v>
      </c>
      <c r="H123" s="26" t="n">
        <v>45.83</v>
      </c>
      <c r="I123" s="26" t="n">
        <v>33</v>
      </c>
      <c r="J123" s="26" t="n">
        <v>5</v>
      </c>
      <c r="K123" s="26" t="n">
        <v>0</v>
      </c>
      <c r="L123" s="26" t="n">
        <v>0</v>
      </c>
      <c r="M123" s="26" t="n">
        <v>0</v>
      </c>
      <c r="N123" s="21">
        <f>SUM(M123,L123,K123,J123,I123,F123)</f>
        <v/>
      </c>
      <c r="O123" s="32" t="inlineStr">
        <is>
          <t>D</t>
        </is>
      </c>
      <c r="P123" s="33" t="inlineStr">
        <is>
          <t>本月主要为产品541版本bug修复及中信项目，高法项目，邮储项目
bug修复及平滑升级适配，由于邮储项目提测测试阻塞及文档遗漏，
导致2次版本回退以及541版本第二轮一个新引入问题，触发产品质量
红线，对于项目及产品整体提测质量不够重视，后续需加强自测和
项目质量控制，综合绩效为D</t>
        </is>
      </c>
      <c r="Q123" s="26" t="n">
        <v>23</v>
      </c>
      <c r="R123" s="26" t="n">
        <v>184</v>
      </c>
      <c r="S123" s="26" t="n">
        <v>179.9</v>
      </c>
      <c r="T123" s="26" t="n">
        <v>175.2</v>
      </c>
      <c r="U123" s="26" t="n">
        <v>0</v>
      </c>
      <c r="V123" s="26" t="n">
        <v>1</v>
      </c>
    </row>
    <row r="124" ht="36" customHeight="1" s="87">
      <c r="A124" s="20" t="inlineStr">
        <is>
          <t>数据加密产品线</t>
        </is>
      </c>
      <c r="B124" s="99" t="n"/>
      <c r="C124" s="21" t="inlineStr">
        <is>
          <t>王昊轩</t>
        </is>
      </c>
      <c r="D124" s="21" t="inlineStr">
        <is>
          <t>1968</t>
        </is>
      </c>
      <c r="E124" s="21" t="inlineStr">
        <is>
          <t>T3</t>
        </is>
      </c>
      <c r="F124" s="26" t="n">
        <v>50</v>
      </c>
      <c r="G124" s="26" t="n">
        <v>27.6</v>
      </c>
      <c r="H124" s="26" t="n">
        <v>40.87</v>
      </c>
      <c r="I124" s="26" t="n">
        <v>34</v>
      </c>
      <c r="J124" s="26" t="n">
        <v>5</v>
      </c>
      <c r="K124" s="26" t="n">
        <v>0</v>
      </c>
      <c r="L124" s="26" t="n">
        <v>0</v>
      </c>
      <c r="M124" s="26" t="n">
        <v>0</v>
      </c>
      <c r="N124" s="21">
        <f>SUM(M124,L124,K124,J124,I124,F124)</f>
        <v/>
      </c>
      <c r="O124" s="26" t="inlineStr">
        <is>
          <t>C</t>
        </is>
      </c>
      <c r="P124" s="33" t="inlineStr">
        <is>
          <t>本月主要支持产品541版本bug修复，冒烟测试及内嵌水印sdk功能
开发及联调测试支持和性能优化，按时完成开发测试任务，工作
认真负责，综合绩效为C</t>
        </is>
      </c>
      <c r="Q124" s="26" t="n">
        <v>23</v>
      </c>
      <c r="R124" s="26" t="n">
        <v>184</v>
      </c>
      <c r="S124" s="26" t="n">
        <v>200.26</v>
      </c>
      <c r="T124" s="26" t="n">
        <v>198.4</v>
      </c>
      <c r="U124" s="26" t="n">
        <v>0</v>
      </c>
      <c r="V124" s="26" t="n">
        <v>0</v>
      </c>
    </row>
    <row r="125" ht="36" customHeight="1" s="87">
      <c r="A125" s="20" t="inlineStr">
        <is>
          <t>数据加密产品线</t>
        </is>
      </c>
      <c r="B125" s="99" t="n"/>
      <c r="C125" s="21" t="inlineStr">
        <is>
          <t>袁龙行</t>
        </is>
      </c>
      <c r="D125" s="21" t="inlineStr">
        <is>
          <t>1972</t>
        </is>
      </c>
      <c r="E125" s="21" t="inlineStr">
        <is>
          <t>T3</t>
        </is>
      </c>
      <c r="F125" s="26" t="n">
        <v>50</v>
      </c>
      <c r="G125" s="26" t="n">
        <v>26.4</v>
      </c>
      <c r="H125" s="26" t="n">
        <v>49.42</v>
      </c>
      <c r="I125" s="26" t="n">
        <v>38</v>
      </c>
      <c r="J125" s="26" t="n">
        <v>5</v>
      </c>
      <c r="K125" s="26" t="n">
        <v>1</v>
      </c>
      <c r="L125" s="26" t="n">
        <v>0</v>
      </c>
      <c r="M125" s="26" t="n">
        <v>0</v>
      </c>
      <c r="N125" s="21">
        <f>SUM(M125,L125,K125,J125,I125,F125)</f>
        <v/>
      </c>
      <c r="O125" s="26" t="inlineStr">
        <is>
          <t>C</t>
        </is>
      </c>
      <c r="P125" s="33" t="inlineStr">
        <is>
          <t>本月主要支持产品541版本bug修复，审批业务优化以及合规工作
产品510版本bom适配和mybatis-flex适配工作，工作态度认真踏实，
服从工作安排，综合绩效为C</t>
        </is>
      </c>
      <c r="Q125" s="26" t="n">
        <v>23</v>
      </c>
      <c r="R125" s="26" t="n">
        <v>184</v>
      </c>
      <c r="S125" s="26" t="n">
        <v>207.11</v>
      </c>
      <c r="T125" s="26" t="n">
        <v>223</v>
      </c>
      <c r="U125" s="26" t="n">
        <v>0</v>
      </c>
      <c r="V125" s="26" t="n">
        <v>0</v>
      </c>
    </row>
    <row r="126" ht="36" customHeight="1" s="87">
      <c r="A126" s="20" t="inlineStr">
        <is>
          <t>数据加密产品线</t>
        </is>
      </c>
      <c r="B126" s="99" t="n"/>
      <c r="C126" s="21" t="inlineStr">
        <is>
          <t>杨瑞馨</t>
        </is>
      </c>
      <c r="D126" s="21" t="inlineStr">
        <is>
          <t>1961</t>
        </is>
      </c>
      <c r="E126" s="21" t="inlineStr">
        <is>
          <t>T4</t>
        </is>
      </c>
      <c r="F126" s="26" t="n">
        <v>50</v>
      </c>
      <c r="G126" s="26" t="n">
        <v>11.2</v>
      </c>
      <c r="H126" s="26" t="n">
        <v>2.13</v>
      </c>
      <c r="I126" s="26" t="n">
        <v>0</v>
      </c>
      <c r="J126" s="26" t="n">
        <v>5</v>
      </c>
      <c r="K126" s="26" t="n">
        <v>0</v>
      </c>
      <c r="L126" s="26" t="n">
        <v>0</v>
      </c>
      <c r="M126" s="26" t="n">
        <v>0</v>
      </c>
      <c r="N126" s="21">
        <f>SUM(M126,L126,K126,J126,I126,F126)</f>
        <v/>
      </c>
      <c r="O126" s="32" t="inlineStr">
        <is>
          <t>D</t>
        </is>
      </c>
      <c r="P126" s="33" t="inlineStr">
        <is>
          <t>本月主要为请假和离职工作交接，主要为合规工具前端及产品v5版本
前端工作交接，本月基本无工作内容产出，并且任务分未达标，
综合绩效为D；</t>
        </is>
      </c>
      <c r="Q126" s="26" t="n">
        <v>8</v>
      </c>
      <c r="R126" s="26" t="n">
        <v>56</v>
      </c>
      <c r="S126" s="26" t="n">
        <v>17.68</v>
      </c>
      <c r="T126" s="26" t="n">
        <v>65</v>
      </c>
      <c r="U126" s="26" t="n">
        <v>15</v>
      </c>
      <c r="V126" s="26" t="n">
        <v>0</v>
      </c>
    </row>
    <row r="127" ht="36" customHeight="1" s="87">
      <c r="A127" s="20" t="inlineStr">
        <is>
          <t>数据加密产品线</t>
        </is>
      </c>
      <c r="B127" s="99" t="n"/>
      <c r="C127" s="21" t="inlineStr">
        <is>
          <t>张迪</t>
        </is>
      </c>
      <c r="D127" s="21" t="inlineStr">
        <is>
          <t>1919</t>
        </is>
      </c>
      <c r="E127" s="21" t="inlineStr">
        <is>
          <t>T7</t>
        </is>
      </c>
      <c r="F127" s="26" t="n">
        <v>43</v>
      </c>
      <c r="G127" s="26" t="n">
        <v>50.6</v>
      </c>
      <c r="H127" s="26" t="n">
        <v>55.05</v>
      </c>
      <c r="I127" s="26" t="n">
        <v>30</v>
      </c>
      <c r="J127" s="26" t="n">
        <v>5</v>
      </c>
      <c r="K127" s="26" t="n">
        <v>1</v>
      </c>
      <c r="L127" s="26" t="n">
        <v>0</v>
      </c>
      <c r="M127" s="26" t="n">
        <v>0</v>
      </c>
      <c r="N127" s="21">
        <f>SUM(M127,L127,K127,J127,I127,F127)</f>
        <v/>
      </c>
      <c r="O127" s="26" t="inlineStr">
        <is>
          <t>C</t>
        </is>
      </c>
      <c r="P127" s="33" t="inlineStr">
        <is>
          <t>本月主要支持产品541版本性能压测，平滑升级适配，bug修复及
授权功能优化，后续工作中还需认真做好自测，工作态度端正，
服从工作安排，综合绩效为C</t>
        </is>
      </c>
      <c r="Q127" s="26" t="n">
        <v>23</v>
      </c>
      <c r="R127" s="26" t="n">
        <v>184</v>
      </c>
      <c r="S127" s="26" t="n">
        <v>227.2</v>
      </c>
      <c r="T127" s="26" t="n">
        <v>220</v>
      </c>
      <c r="U127" s="26" t="n">
        <v>0</v>
      </c>
      <c r="V127" s="26" t="n">
        <v>0</v>
      </c>
    </row>
    <row r="128" ht="36" customHeight="1" s="87">
      <c r="A128" s="20" t="inlineStr">
        <is>
          <t>数据加密产品线</t>
        </is>
      </c>
      <c r="B128" s="99" t="n"/>
      <c r="C128" s="21" t="inlineStr">
        <is>
          <t>崔行</t>
        </is>
      </c>
      <c r="D128" s="21" t="inlineStr">
        <is>
          <t>2171</t>
        </is>
      </c>
      <c r="E128" s="21" t="inlineStr">
        <is>
          <t>T2</t>
        </is>
      </c>
      <c r="F128" s="26" t="n">
        <v>50</v>
      </c>
      <c r="G128" s="26" t="n">
        <v>23</v>
      </c>
      <c r="H128" s="26" t="n">
        <v>46.78</v>
      </c>
      <c r="I128" s="26" t="n">
        <v>40</v>
      </c>
      <c r="J128" s="26" t="n">
        <v>5</v>
      </c>
      <c r="K128" s="26" t="n">
        <v>0</v>
      </c>
      <c r="L128" s="26" t="n">
        <v>0</v>
      </c>
      <c r="M128" s="26" t="n">
        <v>0</v>
      </c>
      <c r="N128" s="21">
        <f>SUM(M128,L128,K128,J128,I128,F128)</f>
        <v/>
      </c>
      <c r="O128" s="32" t="inlineStr">
        <is>
          <t>C+</t>
        </is>
      </c>
      <c r="P128" s="33" t="inlineStr">
        <is>
          <t>本月主要支持产品541版本前端bug修复及增量需求开发，以及中信
等项目前端功能开发，在团队前端纷纷离职的情况下，一个人负责终端产品及项目所有bug修复及功能开发，很好地顶住了压力，工作认真负责，能保质保量完成终端前端工作，工作态度端正，整体表现较好，综合绩效为C+，以示鼓励</t>
        </is>
      </c>
      <c r="Q128" s="26" t="n">
        <v>23</v>
      </c>
      <c r="R128" s="26" t="n">
        <v>184</v>
      </c>
      <c r="S128" s="26" t="n">
        <v>209.78</v>
      </c>
      <c r="T128" s="26" t="n">
        <v>205</v>
      </c>
      <c r="U128" s="26" t="n">
        <v>0</v>
      </c>
      <c r="V128" s="26" t="n">
        <v>0</v>
      </c>
    </row>
    <row r="129" ht="36" customHeight="1" s="87">
      <c r="A129" s="20" t="inlineStr">
        <is>
          <t>数据加密产品线</t>
        </is>
      </c>
      <c r="B129" s="99" t="n"/>
      <c r="C129" s="21" t="inlineStr">
        <is>
          <t>秦江维</t>
        </is>
      </c>
      <c r="D129" s="21" t="inlineStr">
        <is>
          <t>1531</t>
        </is>
      </c>
      <c r="E129" s="21" t="inlineStr">
        <is>
          <t>T8</t>
        </is>
      </c>
      <c r="F129" s="26" t="n">
        <v>48</v>
      </c>
      <c r="G129" s="26" t="n">
        <v>52.8</v>
      </c>
      <c r="H129" s="26" t="n">
        <v>55.1</v>
      </c>
      <c r="I129" s="26" t="n">
        <v>30</v>
      </c>
      <c r="J129" s="26" t="n">
        <v>5</v>
      </c>
      <c r="K129" s="26" t="n">
        <v>1</v>
      </c>
      <c r="L129" s="26" t="n">
        <v>0</v>
      </c>
      <c r="M129" s="26" t="n">
        <v>0</v>
      </c>
      <c r="N129" s="21">
        <f>SUM(M129,L129,K129,J129,I129,F129)</f>
        <v/>
      </c>
      <c r="O129" s="26" t="inlineStr">
        <is>
          <t>C</t>
        </is>
      </c>
      <c r="P129" s="33" t="inlineStr">
        <is>
          <t>本月主要支持产品541版本bug修复及文件相关性能问题处理，以及
产品统一异常码适配和性能10w/20w方案输出，第二轮性能测试存在一个验证不通过，后续需加强自测，总体表现良好，综合绩效为C</t>
        </is>
      </c>
      <c r="Q129" s="26" t="n">
        <v>23</v>
      </c>
      <c r="R129" s="26" t="n">
        <v>184</v>
      </c>
      <c r="S129" s="26" t="n">
        <v>220.85</v>
      </c>
      <c r="T129" s="26" t="n">
        <v>220.4</v>
      </c>
      <c r="U129" s="26" t="n">
        <v>0</v>
      </c>
      <c r="V129" s="26" t="n">
        <v>1</v>
      </c>
    </row>
    <row r="130" ht="36" customHeight="1" s="87">
      <c r="A130" s="20" t="inlineStr">
        <is>
          <t>数据加密产品线</t>
        </is>
      </c>
      <c r="B130" s="99" t="n"/>
      <c r="C130" s="21" t="inlineStr">
        <is>
          <t>刘彦龙</t>
        </is>
      </c>
      <c r="D130" s="21" t="inlineStr">
        <is>
          <t>1122</t>
        </is>
      </c>
      <c r="E130" s="21" t="inlineStr">
        <is>
          <t>T7</t>
        </is>
      </c>
      <c r="F130" s="26" t="inlineStr">
        <is>
          <t>C-</t>
        </is>
      </c>
      <c r="G130" s="26" t="n">
        <v>50.6</v>
      </c>
      <c r="H130" s="26" t="n">
        <v>62.19</v>
      </c>
      <c r="I130" s="26" t="n">
        <v>32</v>
      </c>
      <c r="J130" s="26" t="n">
        <v>5</v>
      </c>
      <c r="K130" s="26" t="n">
        <v>3</v>
      </c>
      <c r="L130" s="26" t="n">
        <v>0</v>
      </c>
      <c r="M130" s="26" t="n">
        <v>0</v>
      </c>
      <c r="N130" s="21">
        <f>SUM(M130,L130,K130,J130,I130,F130)</f>
        <v/>
      </c>
      <c r="O130" s="32" t="inlineStr">
        <is>
          <t>C-</t>
        </is>
      </c>
      <c r="P130" s="33" t="inlineStr">
        <is>
          <t>本月主要支持产品541第一轮提测bug修复，第二轮提测及bug修复，
产品和项目方案设计及进度把控和提测，因邮储项目平滑升级触发
提测退回和产品一个议题验证不通过，故综合绩效为C-</t>
        </is>
      </c>
      <c r="Q130" s="26" t="n">
        <v>23</v>
      </c>
      <c r="R130" s="26" t="n">
        <v>184</v>
      </c>
      <c r="S130" s="26" t="n">
        <v>216.93</v>
      </c>
      <c r="T130" s="26" t="n">
        <v>248.6</v>
      </c>
      <c r="U130" s="26" t="n">
        <v>0</v>
      </c>
      <c r="V130" s="26" t="n">
        <v>2</v>
      </c>
    </row>
    <row r="131" ht="48" customHeight="1" s="87">
      <c r="A131" s="20" t="inlineStr">
        <is>
          <t>数据加密产品线</t>
        </is>
      </c>
      <c r="B131" s="99" t="n"/>
      <c r="C131" s="21" t="inlineStr">
        <is>
          <t>龚升俊</t>
        </is>
      </c>
      <c r="D131" s="21" t="inlineStr">
        <is>
          <t>0555</t>
        </is>
      </c>
      <c r="E131" s="21" t="inlineStr">
        <is>
          <t>T8</t>
        </is>
      </c>
      <c r="F131" s="26" t="n">
        <v>50</v>
      </c>
      <c r="G131" s="26" t="n">
        <v>55.2</v>
      </c>
      <c r="H131" s="26" t="n">
        <v>72.33</v>
      </c>
      <c r="I131" s="26" t="n">
        <v>33</v>
      </c>
      <c r="J131" s="26" t="n">
        <v>5</v>
      </c>
      <c r="K131" s="26" t="n">
        <v>3</v>
      </c>
      <c r="L131" s="26" t="n">
        <v>5</v>
      </c>
      <c r="M131" s="26" t="n">
        <v>0</v>
      </c>
      <c r="N131" s="21">
        <f>SUM(M131,L131,K131,J131,I131,F131)</f>
        <v/>
      </c>
      <c r="O131" s="32" t="inlineStr">
        <is>
          <t>C+</t>
        </is>
      </c>
      <c r="P131" s="33" t="inlineStr">
        <is>
          <t>本月主要负责加密线客户端研发人员的任务管理、代码质量管理，负责终端V541版本需求的沟通、设计评审、产品开发、问题处理及项目支持等安排，负责V5所有项目的技术支撑。同时带领团队攻克信创权限管，完成绝大部分的权限管控适配，完成15个项目的技术方案设计及工作量评估，v541版本均按期提测且出冒烟不通过的情况。在团队离职人员较多的情况下，抗住压力，保障终端产品与项目的稳步推进，周末加班完成浙商银行的信创权限管控需求，工作积极主动性高</t>
        </is>
      </c>
      <c r="Q131" s="26" t="n">
        <v>23</v>
      </c>
      <c r="R131" s="26" t="n">
        <v>184</v>
      </c>
      <c r="S131" s="26" t="n">
        <v>231</v>
      </c>
      <c r="T131" s="26" t="n">
        <v>247</v>
      </c>
      <c r="U131" s="26" t="n">
        <v>0</v>
      </c>
      <c r="V131" s="26" t="n">
        <v>4</v>
      </c>
    </row>
    <row r="132" ht="24" customHeight="1" s="87">
      <c r="A132" s="20" t="inlineStr">
        <is>
          <t>数据加密产品线</t>
        </is>
      </c>
      <c r="B132" s="99" t="n"/>
      <c r="C132" s="21" t="inlineStr">
        <is>
          <t>杨毅</t>
        </is>
      </c>
      <c r="D132" s="21" t="inlineStr">
        <is>
          <t>1376</t>
        </is>
      </c>
      <c r="E132" s="21" t="inlineStr">
        <is>
          <t>T6</t>
        </is>
      </c>
      <c r="F132" s="26" t="n">
        <v>50</v>
      </c>
      <c r="G132" s="26" t="n">
        <v>41.4</v>
      </c>
      <c r="H132" s="26" t="n">
        <v>57.4</v>
      </c>
      <c r="I132" s="26" t="n">
        <v>33</v>
      </c>
      <c r="J132" s="26" t="n">
        <v>5</v>
      </c>
      <c r="K132" s="26" t="n">
        <v>1</v>
      </c>
      <c r="L132" s="26" t="n">
        <v>2</v>
      </c>
      <c r="M132" s="26" t="n">
        <v>0</v>
      </c>
      <c r="N132" s="21">
        <f>SUM(M132,L132,K132,J132,I132,F132)</f>
        <v/>
      </c>
      <c r="O132" s="26" t="inlineStr">
        <is>
          <t>C</t>
        </is>
      </c>
      <c r="P132" s="33" t="inlineStr">
        <is>
          <t>本月主要完成541产品问题跟进处理、项目问题跟进处理、项目需求评估及代码上传管控技术调研，windows明文剪切板hook屏蔽及基础功能测试验证，能按期完成所分配任务</t>
        </is>
      </c>
      <c r="Q132" s="26" t="n">
        <v>23</v>
      </c>
      <c r="R132" s="26" t="n">
        <v>184</v>
      </c>
      <c r="S132" s="26" t="n">
        <v>216.58</v>
      </c>
      <c r="T132" s="26" t="n">
        <v>208</v>
      </c>
      <c r="U132" s="26" t="n">
        <v>0</v>
      </c>
      <c r="V132" s="26" t="n">
        <v>1</v>
      </c>
    </row>
    <row r="133" ht="48" customHeight="1" s="87">
      <c r="A133" s="20" t="inlineStr">
        <is>
          <t>数据加密产品线</t>
        </is>
      </c>
      <c r="B133" s="99" t="n"/>
      <c r="C133" s="21" t="inlineStr">
        <is>
          <t>余经猷</t>
        </is>
      </c>
      <c r="D133" s="21" t="inlineStr">
        <is>
          <t>1588</t>
        </is>
      </c>
      <c r="E133" s="21" t="inlineStr">
        <is>
          <t>T6</t>
        </is>
      </c>
      <c r="F133" s="26" t="n">
        <v>50</v>
      </c>
      <c r="G133" s="26" t="n">
        <v>41.4</v>
      </c>
      <c r="H133" s="26" t="n">
        <v>63</v>
      </c>
      <c r="I133" s="26" t="n">
        <v>35</v>
      </c>
      <c r="J133" s="26" t="n">
        <v>5</v>
      </c>
      <c r="K133" s="26" t="n">
        <v>0</v>
      </c>
      <c r="L133" s="26" t="n">
        <v>3</v>
      </c>
      <c r="M133" s="26" t="n">
        <v>1</v>
      </c>
      <c r="N133" s="21">
        <f>SUM(M133,L133,K133,J133,I133,F133)</f>
        <v/>
      </c>
      <c r="O133" s="32" t="inlineStr">
        <is>
          <t>C+</t>
        </is>
      </c>
      <c r="P133" s="33" t="inlineStr">
        <is>
          <t>本月主要完成541产品敏感文件访问审计功能完善及问题处理，信创系统透明加解密兼容SM4算法适配开发&amp;信创及mac系统移动存储加解密兼容SM4算法开发适配；首创担保项目，不仅完成ecryptfs源码在内核3.10.0版本上的迁移，同时解决编译及解密适配问题，并提前完成需求功能开发，解决了该项目数据存储安全的核心问题，任务完成质量及效率均非常高，本月综合表现优秀，绩效C+。</t>
        </is>
      </c>
      <c r="Q133" s="26" t="n">
        <v>23</v>
      </c>
      <c r="R133" s="26" t="n">
        <v>184</v>
      </c>
      <c r="S133" s="26" t="n">
        <v>211.48</v>
      </c>
      <c r="T133" s="26" t="n">
        <v>184</v>
      </c>
      <c r="U133" s="26" t="n">
        <v>0</v>
      </c>
      <c r="V133" s="26" t="n">
        <v>0</v>
      </c>
    </row>
    <row r="134" ht="36" customHeight="1" s="87">
      <c r="A134" s="20" t="inlineStr">
        <is>
          <t>数据加密产品线</t>
        </is>
      </c>
      <c r="B134" s="99" t="n"/>
      <c r="C134" s="21" t="inlineStr">
        <is>
          <t>邓钲澎</t>
        </is>
      </c>
      <c r="D134" s="21" t="inlineStr">
        <is>
          <t>1688</t>
        </is>
      </c>
      <c r="E134" s="21" t="inlineStr">
        <is>
          <t>T3</t>
        </is>
      </c>
      <c r="F134" s="26" t="n">
        <v>50</v>
      </c>
      <c r="G134" s="26" t="n">
        <v>27.6</v>
      </c>
      <c r="H134" s="26" t="n">
        <v>34.75</v>
      </c>
      <c r="I134" s="26" t="n">
        <v>32</v>
      </c>
      <c r="J134" s="26" t="n">
        <v>5</v>
      </c>
      <c r="K134" s="26" t="n">
        <v>0</v>
      </c>
      <c r="L134" s="26" t="n">
        <v>0</v>
      </c>
      <c r="M134" s="26" t="n">
        <v>0</v>
      </c>
      <c r="N134" s="21">
        <f>SUM(M134,L134,K134,J134,I134,F134)</f>
        <v/>
      </c>
      <c r="O134" s="32" t="inlineStr">
        <is>
          <t>C-</t>
        </is>
      </c>
      <c r="P134" s="33" t="inlineStr">
        <is>
          <t>本月主要完成541产品问题修复及测试等，kylin20240430版本及uos1070版本测试及有问题功能适配，541测试反馈问题修复处理，兴业消费金融奇安信安全u盘适配任务，问题修复质量比较差，mac系统黑暗模式bug修复，会存在两个验证不通过，内部代码评审及时纠正，本月已离职</t>
        </is>
      </c>
      <c r="Q134" s="26" t="n">
        <v>23</v>
      </c>
      <c r="R134" s="26" t="n">
        <v>184</v>
      </c>
      <c r="S134" s="26" t="n">
        <v>153.55</v>
      </c>
      <c r="T134" s="26" t="n">
        <v>197</v>
      </c>
      <c r="U134" s="26" t="n">
        <v>0</v>
      </c>
      <c r="V134" s="26" t="n">
        <v>0</v>
      </c>
    </row>
    <row r="135" ht="24" customHeight="1" s="87">
      <c r="A135" s="20" t="inlineStr">
        <is>
          <t>数据加密产品线</t>
        </is>
      </c>
      <c r="B135" s="99" t="n"/>
      <c r="C135" s="21" t="inlineStr">
        <is>
          <t>黄杰超</t>
        </is>
      </c>
      <c r="D135" s="21" t="inlineStr">
        <is>
          <t>1766</t>
        </is>
      </c>
      <c r="E135" s="21" t="inlineStr">
        <is>
          <t>T7</t>
        </is>
      </c>
      <c r="F135" s="26" t="n">
        <v>50</v>
      </c>
      <c r="G135" s="26" t="n">
        <v>50.6</v>
      </c>
      <c r="H135" s="26" t="n">
        <v>56.76</v>
      </c>
      <c r="I135" s="26" t="n">
        <v>31</v>
      </c>
      <c r="J135" s="26" t="n">
        <v>5</v>
      </c>
      <c r="K135" s="26" t="n">
        <v>0</v>
      </c>
      <c r="L135" s="26" t="n">
        <v>0</v>
      </c>
      <c r="M135" s="26" t="n">
        <v>0</v>
      </c>
      <c r="N135" s="21">
        <f>SUM(M135,L135,K135,J135,I135,F135)</f>
        <v/>
      </c>
      <c r="O135" s="26" t="inlineStr">
        <is>
          <t>C</t>
        </is>
      </c>
      <c r="P135" s="33" t="inlineStr">
        <is>
          <t>本月主要完成541产品mac系统通用应用程序外发功能完善及问题处理，信创系统去水印打印业务功能实现，文件接收管控功能调研，能按期完成所分配任务，该员工预计8月离职</t>
        </is>
      </c>
      <c r="Q135" s="26" t="n">
        <v>23</v>
      </c>
      <c r="R135" s="26" t="n">
        <v>184</v>
      </c>
      <c r="S135" s="26" t="n">
        <v>215.8</v>
      </c>
      <c r="T135" s="26" t="n">
        <v>197.5</v>
      </c>
      <c r="U135" s="26" t="n">
        <v>0</v>
      </c>
      <c r="V135" s="26" t="n">
        <v>0</v>
      </c>
    </row>
    <row r="136" ht="24" customHeight="1" s="87">
      <c r="A136" s="20" t="inlineStr">
        <is>
          <t>数据加密产品线</t>
        </is>
      </c>
      <c r="B136" s="99" t="n"/>
      <c r="C136" s="21" t="inlineStr">
        <is>
          <t>劳伟文</t>
        </is>
      </c>
      <c r="D136" s="21" t="inlineStr">
        <is>
          <t>1772</t>
        </is>
      </c>
      <c r="E136" s="21" t="inlineStr">
        <is>
          <t>T6</t>
        </is>
      </c>
      <c r="F136" s="26" t="n">
        <v>50</v>
      </c>
      <c r="G136" s="26" t="n">
        <v>41.4</v>
      </c>
      <c r="H136" s="26" t="n">
        <v>56.63</v>
      </c>
      <c r="I136" s="26" t="n">
        <v>33</v>
      </c>
      <c r="J136" s="26" t="n">
        <v>5</v>
      </c>
      <c r="K136" s="26" t="n">
        <v>0</v>
      </c>
      <c r="L136" s="26" t="n">
        <v>0</v>
      </c>
      <c r="M136" s="26" t="n">
        <v>0</v>
      </c>
      <c r="N136" s="21">
        <f>SUM(M136,L136,K136,J136,I136,F136)</f>
        <v/>
      </c>
      <c r="O136" s="26" t="inlineStr">
        <is>
          <t>C</t>
        </is>
      </c>
      <c r="P136" s="33" t="inlineStr">
        <is>
          <t>本月主要完成541版本客户端问题修复及测试等，信创系统下打印作业管控，打印管控策略、密文打印水印、密文去水印打印总体方案设计及框架代码实现，能按期完成所分配任务，该员工预计8月离职</t>
        </is>
      </c>
      <c r="Q136" s="26" t="n">
        <v>23</v>
      </c>
      <c r="R136" s="26" t="n">
        <v>184</v>
      </c>
      <c r="S136" s="26" t="n">
        <v>204.5</v>
      </c>
      <c r="T136" s="26" t="n">
        <v>198</v>
      </c>
      <c r="U136" s="26" t="n">
        <v>0</v>
      </c>
      <c r="V136" s="26" t="n">
        <v>0</v>
      </c>
    </row>
    <row r="137" ht="24" customHeight="1" s="87">
      <c r="A137" s="20" t="inlineStr">
        <is>
          <t>数据加密产品线</t>
        </is>
      </c>
      <c r="B137" s="99" t="n"/>
      <c r="C137" s="21" t="inlineStr">
        <is>
          <t>吴子灏</t>
        </is>
      </c>
      <c r="D137" s="21" t="inlineStr">
        <is>
          <t>2119</t>
        </is>
      </c>
      <c r="E137" s="21" t="inlineStr">
        <is>
          <t>T6</t>
        </is>
      </c>
      <c r="F137" s="26" t="n">
        <v>50</v>
      </c>
      <c r="G137" s="26" t="n">
        <v>41.4</v>
      </c>
      <c r="H137" s="26" t="n">
        <v>58</v>
      </c>
      <c r="I137" s="26" t="n">
        <v>34</v>
      </c>
      <c r="J137" s="26" t="n">
        <v>5</v>
      </c>
      <c r="K137" s="26" t="n">
        <v>0</v>
      </c>
      <c r="L137" s="26" t="n">
        <v>0</v>
      </c>
      <c r="M137" s="26" t="n">
        <v>0</v>
      </c>
      <c r="N137" s="21">
        <f>SUM(M137,L137,K137,J137,I137,F137)</f>
        <v/>
      </c>
      <c r="O137" s="26" t="inlineStr">
        <is>
          <t>C</t>
        </is>
      </c>
      <c r="P137" s="33" t="inlineStr">
        <is>
          <t>本月主要完成信创密文文档水印，水印模块重构实现及自测，调研office系列隐藏水印技术实现方式、技术方向、技术demo及调研文档，浙商银行文档安全管理（保险箱）功能开发，按期完成所分配任务，该员工预计8月离职</t>
        </is>
      </c>
      <c r="Q137" s="26" t="n">
        <v>23</v>
      </c>
      <c r="R137" s="26" t="n">
        <v>184</v>
      </c>
      <c r="S137" s="26" t="n">
        <v>194.05</v>
      </c>
      <c r="T137" s="26" t="n">
        <v>176</v>
      </c>
      <c r="U137" s="26" t="n">
        <v>0</v>
      </c>
      <c r="V137" s="26" t="n">
        <v>0</v>
      </c>
    </row>
    <row r="138" ht="24" customHeight="1" s="87">
      <c r="A138" s="20" t="inlineStr">
        <is>
          <t>数据加密产品线</t>
        </is>
      </c>
      <c r="B138" s="99" t="n"/>
      <c r="C138" s="21" t="inlineStr">
        <is>
          <t>熊阳</t>
        </is>
      </c>
      <c r="D138" s="21" t="n">
        <v>2232</v>
      </c>
      <c r="E138" s="21" t="inlineStr">
        <is>
          <t>T2</t>
        </is>
      </c>
      <c r="F138" s="26" t="n">
        <v>50</v>
      </c>
      <c r="G138" s="26" t="n">
        <v>20</v>
      </c>
      <c r="H138" s="26" t="n">
        <v>49.29</v>
      </c>
      <c r="I138" s="26" t="n">
        <v>40</v>
      </c>
      <c r="J138" s="26" t="n">
        <v>5</v>
      </c>
      <c r="K138" s="26" t="n">
        <v>0</v>
      </c>
      <c r="L138" s="26" t="n">
        <v>0</v>
      </c>
      <c r="M138" s="26" t="n">
        <v>0</v>
      </c>
      <c r="N138" s="21">
        <f>SUM(M138,L138,K138,J138,I138,F138)</f>
        <v/>
      </c>
      <c r="O138" s="26" t="inlineStr">
        <is>
          <t>C</t>
        </is>
      </c>
      <c r="P138" s="33" t="inlineStr">
        <is>
          <t>本月主要完成入职相关流程办理，公司制度及产品业务功能了解学习，开发环境搭建，win11系统右键菜单技术调研，以及信创系统密文角标功能开发适配，数据水印技术调研报告撰写，能按期完成所分配任务</t>
        </is>
      </c>
      <c r="Q138" s="26" t="n">
        <v>20</v>
      </c>
      <c r="R138" s="26" t="n">
        <v>160</v>
      </c>
      <c r="S138" s="26" t="n">
        <v>202.35</v>
      </c>
      <c r="T138" s="26" t="n">
        <v>195</v>
      </c>
      <c r="U138" s="26" t="n">
        <v>3</v>
      </c>
      <c r="V138" s="26" t="n">
        <v>0</v>
      </c>
    </row>
    <row r="139" ht="24" customHeight="1" s="87">
      <c r="A139" s="20" t="inlineStr">
        <is>
          <t>数据加密产品线</t>
        </is>
      </c>
      <c r="B139" s="99" t="n"/>
      <c r="C139" s="21" t="inlineStr">
        <is>
          <t>何铭杨</t>
        </is>
      </c>
      <c r="D139" s="21" t="n">
        <v>2231</v>
      </c>
      <c r="E139" s="21" t="inlineStr">
        <is>
          <t>T2</t>
        </is>
      </c>
      <c r="F139" s="26" t="n">
        <v>50</v>
      </c>
      <c r="G139" s="26" t="n">
        <v>20</v>
      </c>
      <c r="H139" s="26" t="n">
        <v>50.31</v>
      </c>
      <c r="I139" s="26" t="n">
        <v>40</v>
      </c>
      <c r="J139" s="26" t="n">
        <v>5</v>
      </c>
      <c r="K139" s="26" t="n">
        <v>0</v>
      </c>
      <c r="L139" s="26" t="n">
        <v>0</v>
      </c>
      <c r="M139" s="26" t="n">
        <v>0</v>
      </c>
      <c r="N139" s="21">
        <f>SUM(M139,L139,K139,J139,I139,F139)</f>
        <v/>
      </c>
      <c r="O139" s="26" t="inlineStr">
        <is>
          <t>C</t>
        </is>
      </c>
      <c r="P139" s="33" t="inlineStr">
        <is>
          <t>本月主要完成入职相关流程办理，公司制度及产品业务功能了解学习，开发环境搭建，win11系统右键菜单技术调研，以及信创系统密文角标功能开发适配，按期完成所分配任务</t>
        </is>
      </c>
      <c r="Q139" s="26" t="n">
        <v>20</v>
      </c>
      <c r="R139" s="26" t="n">
        <v>160</v>
      </c>
      <c r="S139" s="26" t="n">
        <v>188.7</v>
      </c>
      <c r="T139" s="26" t="n">
        <v>181.5</v>
      </c>
      <c r="U139" s="26" t="n">
        <v>3</v>
      </c>
      <c r="V139" s="26" t="n">
        <v>0</v>
      </c>
    </row>
    <row r="140" ht="24" customHeight="1" s="87">
      <c r="A140" s="20" t="inlineStr">
        <is>
          <t>数据加密产品线</t>
        </is>
      </c>
      <c r="B140" s="99" t="n"/>
      <c r="C140" s="21" t="inlineStr">
        <is>
          <t>高佳伟</t>
        </is>
      </c>
      <c r="D140" s="21" t="inlineStr">
        <is>
          <t>1285</t>
        </is>
      </c>
      <c r="E140" s="21" t="inlineStr">
        <is>
          <t>T6</t>
        </is>
      </c>
      <c r="F140" s="26" t="n">
        <v>50</v>
      </c>
      <c r="G140" s="26" t="n">
        <v>41.4</v>
      </c>
      <c r="H140" s="26" t="n">
        <v>51.01</v>
      </c>
      <c r="I140" s="26" t="n">
        <v>32</v>
      </c>
      <c r="J140" s="26" t="n">
        <v>5</v>
      </c>
      <c r="K140" s="26" t="n">
        <v>0</v>
      </c>
      <c r="L140" s="26" t="n">
        <v>0</v>
      </c>
      <c r="M140" s="26" t="n">
        <v>0</v>
      </c>
      <c r="N140" s="21">
        <f>SUM(M140,L140,K140,J140,I140,F140)</f>
        <v/>
      </c>
      <c r="O140" s="26" t="inlineStr">
        <is>
          <t>C</t>
        </is>
      </c>
      <c r="P140" s="33" t="inlineStr">
        <is>
          <t>本月主要精力投入在脱敏引擎的编码实现工作中，认真负责的完成了既定设计和计划。并在任务紧急时支援合规工具调研usb历史记录的方案，支援ndlp新的关于大量文件类型的备注信息解析。在时间紧张任务重的情况下高效且加班保证任务交付。</t>
        </is>
      </c>
      <c r="Q140" s="26" t="n">
        <v>23</v>
      </c>
      <c r="R140" s="26" t="n">
        <v>184</v>
      </c>
      <c r="S140" s="26" t="n">
        <v>209.23</v>
      </c>
      <c r="T140" s="26" t="n">
        <v>200</v>
      </c>
      <c r="U140" s="26" t="n">
        <v>0</v>
      </c>
      <c r="V140" s="26" t="n">
        <v>1</v>
      </c>
    </row>
    <row r="141" ht="36" customHeight="1" s="87">
      <c r="A141" s="20" t="inlineStr">
        <is>
          <t>数据加密产品线</t>
        </is>
      </c>
      <c r="B141" s="99" t="n"/>
      <c r="C141" s="21" t="inlineStr">
        <is>
          <t>罗西兴</t>
        </is>
      </c>
      <c r="D141" s="21" t="inlineStr">
        <is>
          <t>1323</t>
        </is>
      </c>
      <c r="E141" s="21" t="inlineStr">
        <is>
          <t>T7</t>
        </is>
      </c>
      <c r="F141" s="26" t="n">
        <v>48</v>
      </c>
      <c r="G141" s="26" t="n">
        <v>50.6</v>
      </c>
      <c r="H141" s="26" t="n">
        <v>58.26</v>
      </c>
      <c r="I141" s="26" t="n">
        <v>31</v>
      </c>
      <c r="J141" s="26" t="n">
        <v>5</v>
      </c>
      <c r="K141" s="26" t="n">
        <v>1</v>
      </c>
      <c r="L141" s="26" t="n">
        <v>0</v>
      </c>
      <c r="M141" s="26" t="n">
        <v>2</v>
      </c>
      <c r="N141" s="21">
        <f>SUM(M141,L141,K141,J141,I141,F141)</f>
        <v/>
      </c>
      <c r="O141" s="26" t="inlineStr">
        <is>
          <t>C</t>
        </is>
      </c>
      <c r="P141" s="33" t="inlineStr">
        <is>
          <t>本月在合规工具中调研完成两个中等难度任务，并应对突发的v500_f01版本的临时加入完美完成任务提测发版无重大问题。并在月底承担十安公司关于加密组件审核的问题，提供技术支持和方案设计。作为加密组件中坚力量提供核心技术支持。整月工作认真负责，产出优秀。</t>
        </is>
      </c>
      <c r="Q141" s="26" t="n">
        <v>23</v>
      </c>
      <c r="R141" s="26" t="n">
        <v>184</v>
      </c>
      <c r="S141" s="26" t="n">
        <v>213.53</v>
      </c>
      <c r="T141" s="26" t="n">
        <v>209</v>
      </c>
      <c r="U141" s="26" t="n">
        <v>0</v>
      </c>
      <c r="V141" s="26" t="n">
        <v>1</v>
      </c>
    </row>
    <row r="142" ht="48" customHeight="1" s="87">
      <c r="A142" s="20" t="inlineStr">
        <is>
          <t>数据加密产品线</t>
        </is>
      </c>
      <c r="B142" s="99" t="n"/>
      <c r="C142" s="21" t="inlineStr">
        <is>
          <t>李隆基</t>
        </is>
      </c>
      <c r="D142" s="21" t="inlineStr">
        <is>
          <t>1388</t>
        </is>
      </c>
      <c r="E142" s="21" t="inlineStr">
        <is>
          <t>T8</t>
        </is>
      </c>
      <c r="F142" s="26" t="n">
        <v>50</v>
      </c>
      <c r="G142" s="26" t="n">
        <v>55.2</v>
      </c>
      <c r="H142" s="26" t="n">
        <v>56.93</v>
      </c>
      <c r="I142" s="26" t="n">
        <v>30</v>
      </c>
      <c r="J142" s="26" t="n">
        <v>5</v>
      </c>
      <c r="K142" s="26" t="n">
        <v>1</v>
      </c>
      <c r="L142" s="26" t="n">
        <v>1</v>
      </c>
      <c r="M142" s="26" t="n">
        <v>0</v>
      </c>
      <c r="N142" s="21">
        <f>SUM(M142,L142,K142,J142,I142,F142)</f>
        <v/>
      </c>
      <c r="O142" s="26" t="inlineStr">
        <is>
          <t>C</t>
        </is>
      </c>
      <c r="P142" s="33" t="inlineStr">
        <is>
          <t>本月面对人员重大变动，合规工具全部人员撤换的前提下，负责设计和细节任务安排，指导客户端服务器研发工作和代码细节。保证合规v510研发进度稳定，临时紧急插入的合规v500_f01版本按期交付。另外在脱敏引擎的开发过程中提供设计思路指导员工克服ole/xml/文件脱敏的困难。目前人力不足新增多项工作情况下，鼓励员工加班加点尽量保证各项任务风险可控，包括十安项目，合规工具2个版本，扫描引擎，脱敏引擎。目前进度可控。总体表现优秀</t>
        </is>
      </c>
      <c r="Q142" s="26" t="n">
        <v>22</v>
      </c>
      <c r="R142" s="26" t="n">
        <v>176</v>
      </c>
      <c r="S142" s="26" t="n">
        <v>215.33</v>
      </c>
      <c r="T142" s="26" t="n">
        <v>206.5</v>
      </c>
      <c r="U142" s="26" t="n">
        <v>0</v>
      </c>
      <c r="V142" s="26" t="n">
        <v>1</v>
      </c>
    </row>
    <row r="143">
      <c r="A143" s="20" t="inlineStr">
        <is>
          <t>数据加密产品线</t>
        </is>
      </c>
      <c r="B143" s="99" t="n"/>
      <c r="C143" s="21" t="inlineStr">
        <is>
          <t>韩雨欣</t>
        </is>
      </c>
      <c r="D143" s="21" t="inlineStr">
        <is>
          <t>2170</t>
        </is>
      </c>
      <c r="E143" s="21" t="inlineStr">
        <is>
          <t>T2</t>
        </is>
      </c>
      <c r="F143" s="26" t="n">
        <v>50</v>
      </c>
      <c r="G143" s="26" t="n">
        <v>5</v>
      </c>
      <c r="H143" s="26" t="n">
        <v>5.57</v>
      </c>
      <c r="I143" s="26" t="n">
        <v>31</v>
      </c>
      <c r="J143" s="26" t="n">
        <v>5</v>
      </c>
      <c r="K143" s="26" t="n">
        <v>0</v>
      </c>
      <c r="L143" s="26" t="n">
        <v>0</v>
      </c>
      <c r="M143" s="26" t="n">
        <v>0</v>
      </c>
      <c r="N143" s="21">
        <f>SUM(M143,L143,K143,J143,I143,F143)</f>
        <v/>
      </c>
      <c r="O143" s="32" t="inlineStr">
        <is>
          <t>D</t>
        </is>
      </c>
      <c r="P143" s="33" t="inlineStr">
        <is>
          <t>该员工离职，本月初完成交接任务，无实际任务产出</t>
        </is>
      </c>
      <c r="Q143" s="26" t="n">
        <v>5</v>
      </c>
      <c r="R143" s="26" t="n">
        <v>32</v>
      </c>
      <c r="S143" s="26" t="n">
        <v>25.63</v>
      </c>
      <c r="T143" s="26" t="n">
        <v>33</v>
      </c>
      <c r="U143" s="26" t="n">
        <v>18</v>
      </c>
      <c r="V143" s="26" t="n">
        <v>0</v>
      </c>
    </row>
    <row r="144" ht="36" customHeight="1" s="87">
      <c r="A144" s="20" t="inlineStr">
        <is>
          <t>数据加密产品线</t>
        </is>
      </c>
      <c r="B144" s="99" t="n"/>
      <c r="C144" s="21" t="inlineStr">
        <is>
          <t>张建东</t>
        </is>
      </c>
      <c r="D144" s="21" t="inlineStr">
        <is>
          <t>2226</t>
        </is>
      </c>
      <c r="E144" s="21" t="inlineStr">
        <is>
          <t>T2</t>
        </is>
      </c>
      <c r="F144" s="26" t="n">
        <v>50</v>
      </c>
      <c r="G144" s="26" t="n">
        <v>23</v>
      </c>
      <c r="H144" s="26" t="n">
        <v>41.41</v>
      </c>
      <c r="I144" s="26" t="n">
        <v>38</v>
      </c>
      <c r="J144" s="26" t="n">
        <v>5</v>
      </c>
      <c r="K144" s="26" t="n">
        <v>2</v>
      </c>
      <c r="L144" s="26" t="n">
        <v>0</v>
      </c>
      <c r="M144" s="26" t="n">
        <v>0</v>
      </c>
      <c r="N144" s="21">
        <f>SUM(M144,L144,K144,J144,I144,F144)</f>
        <v/>
      </c>
      <c r="O144" s="26" t="inlineStr">
        <is>
          <t>C</t>
        </is>
      </c>
      <c r="P144" s="33" t="inlineStr">
        <is>
          <t>作为新人本月承担部分合规工具界面和基线检测开发任务。目前仍有新手通病编码质量不高，但是贵在性格坚强肯吃苦。在任务压力大交付时间紧的情况下经常加班尝试解决问题。在组内老员工带领下稳定进步，虽然目前交付物效率低下但是态度端正，未来可期。</t>
        </is>
      </c>
      <c r="Q144" s="26" t="n">
        <v>23</v>
      </c>
      <c r="R144" s="26" t="n">
        <v>184</v>
      </c>
      <c r="S144" s="26" t="n">
        <v>229.73</v>
      </c>
      <c r="T144" s="26" t="n">
        <v>226</v>
      </c>
      <c r="U144" s="26" t="n">
        <v>0</v>
      </c>
      <c r="V144" s="26" t="n">
        <v>1</v>
      </c>
    </row>
    <row r="145" ht="36" customHeight="1" s="87">
      <c r="A145" s="39" t="inlineStr">
        <is>
          <t>数据安全治理产品线</t>
        </is>
      </c>
      <c r="B145" s="79" t="inlineStr">
        <is>
          <t>张毅</t>
        </is>
      </c>
      <c r="C145" s="42" t="inlineStr">
        <is>
          <t>夏冰冰</t>
        </is>
      </c>
      <c r="D145" s="21" t="inlineStr">
        <is>
          <t>1896</t>
        </is>
      </c>
      <c r="E145" s="21" t="inlineStr">
        <is>
          <t>T6</t>
        </is>
      </c>
      <c r="F145" s="26" t="n">
        <v>48</v>
      </c>
      <c r="G145" s="26" t="n">
        <v>41.4</v>
      </c>
      <c r="H145" s="26" t="n">
        <v>56.17</v>
      </c>
      <c r="I145" s="26" t="n">
        <v>33</v>
      </c>
      <c r="J145" s="26" t="n">
        <v>7</v>
      </c>
      <c r="K145" s="26" t="n">
        <v>4</v>
      </c>
      <c r="L145" s="26" t="n">
        <v>0</v>
      </c>
      <c r="M145" s="26" t="n">
        <v>2</v>
      </c>
      <c r="N145" s="26" t="n">
        <v>94</v>
      </c>
      <c r="O145" s="32" t="inlineStr">
        <is>
          <t>B</t>
        </is>
      </c>
      <c r="P145" s="46" t="inlineStr">
        <is>
          <t>负责并完成治理平台533版本、存储522版本测试支撑；完成治理532国防科大项目需、治理532华瑞银行项目支撑；完成治理以及存储的性能问题解决；整体业务设计能力突出，工作认真负责，代码质量好，思维敏捷；产品时间和研发资源紧张的情况下加班加点保证了产品和项目的按时交付，日均加班时长3小时。综合评定B。</t>
        </is>
      </c>
      <c r="Q145" s="26" t="n">
        <v>23</v>
      </c>
      <c r="R145" s="26" t="n">
        <v>184</v>
      </c>
      <c r="S145" s="26" t="n">
        <v>255.93</v>
      </c>
      <c r="T145" s="26" t="n">
        <v>242.5</v>
      </c>
      <c r="U145" s="26" t="n">
        <v>0</v>
      </c>
      <c r="V145" s="26" t="n">
        <v>5</v>
      </c>
    </row>
    <row r="146" ht="24" customHeight="1" s="87">
      <c r="A146" s="39" t="inlineStr">
        <is>
          <t>数据安全治理产品线</t>
        </is>
      </c>
      <c r="B146" s="100" t="n"/>
      <c r="C146" s="42" t="inlineStr">
        <is>
          <t>常锦锋</t>
        </is>
      </c>
      <c r="D146" s="21" t="inlineStr">
        <is>
          <t>1908</t>
        </is>
      </c>
      <c r="E146" s="21" t="inlineStr">
        <is>
          <t>T5</t>
        </is>
      </c>
      <c r="F146" s="26" t="n">
        <v>50</v>
      </c>
      <c r="G146" s="26" t="n">
        <v>34.4</v>
      </c>
      <c r="H146" s="26" t="n">
        <v>18.76</v>
      </c>
      <c r="I146" s="26" t="n">
        <v>15</v>
      </c>
      <c r="J146" s="26" t="n">
        <v>0</v>
      </c>
      <c r="K146" s="26" t="n">
        <v>0</v>
      </c>
      <c r="L146" s="26" t="n">
        <v>0</v>
      </c>
      <c r="M146" s="26" t="n">
        <v>0</v>
      </c>
      <c r="N146" s="26" t="n">
        <v>65</v>
      </c>
      <c r="O146" s="32" t="inlineStr">
        <is>
          <t>D</t>
        </is>
      </c>
      <c r="P146" s="46" t="inlineStr">
        <is>
          <t>产品上存储522版本的测试支撑。本月主要做工作交接，完成报表管理，平滑升级等逻辑的工作交接，月底完成离职手续办理。效率较低，成长较慢，综合评价D。</t>
        </is>
      </c>
      <c r="Q146" s="26" t="n">
        <v>21.5</v>
      </c>
      <c r="R146" s="26" t="n">
        <v>184</v>
      </c>
      <c r="S146" s="26" t="n">
        <v>156.61</v>
      </c>
      <c r="T146" s="26" t="n">
        <v>156</v>
      </c>
      <c r="U146" s="26" t="n">
        <v>0</v>
      </c>
      <c r="V146" s="26" t="n">
        <v>0</v>
      </c>
    </row>
    <row r="147" ht="36" customHeight="1" s="87">
      <c r="A147" s="39" t="inlineStr">
        <is>
          <t>数据安全治理产品线</t>
        </is>
      </c>
      <c r="B147" s="100" t="n"/>
      <c r="C147" s="42" t="inlineStr">
        <is>
          <t>路晓梦</t>
        </is>
      </c>
      <c r="D147" s="21" t="inlineStr">
        <is>
          <t>1865</t>
        </is>
      </c>
      <c r="E147" s="21" t="inlineStr">
        <is>
          <t>T6</t>
        </is>
      </c>
      <c r="F147" s="26" t="n">
        <v>46</v>
      </c>
      <c r="G147" s="26" t="n">
        <v>39.6</v>
      </c>
      <c r="H147" s="26" t="n">
        <v>54.9</v>
      </c>
      <c r="I147" s="26" t="n">
        <v>33</v>
      </c>
      <c r="J147" s="26" t="n">
        <v>5</v>
      </c>
      <c r="K147" s="26" t="n">
        <v>1</v>
      </c>
      <c r="L147" s="26" t="n">
        <v>0</v>
      </c>
      <c r="M147" s="26" t="n">
        <v>2</v>
      </c>
      <c r="N147" s="26" t="n">
        <v>87</v>
      </c>
      <c r="O147" s="26" t="inlineStr">
        <is>
          <t>C</t>
        </is>
      </c>
      <c r="P147" s="46" t="inlineStr">
        <is>
          <t>产品上负责治理533版本测试及性能测试支撑，解决结构化分类分级，非结构化分类分级性能问题。项目上完成治理532国防科大项目dm大小写适配需求；完成Cryptomator磁盘空间加密技术调研；整体设计能力突出，代码质量好，自测认真负责，解决bug迅速；</t>
        </is>
      </c>
      <c r="Q147" s="26" t="n">
        <v>22</v>
      </c>
      <c r="R147" s="26" t="n">
        <v>184</v>
      </c>
      <c r="S147" s="26" t="n">
        <v>218.01</v>
      </c>
      <c r="T147" s="26" t="n">
        <v>206.5</v>
      </c>
      <c r="U147" s="26" t="n">
        <v>1</v>
      </c>
      <c r="V147" s="26" t="n">
        <v>3</v>
      </c>
    </row>
    <row r="148" ht="24" customHeight="1" s="87">
      <c r="A148" s="39" t="inlineStr">
        <is>
          <t>数据安全治理产品线</t>
        </is>
      </c>
      <c r="B148" s="100" t="n"/>
      <c r="C148" s="42" t="inlineStr">
        <is>
          <t>王耀波</t>
        </is>
      </c>
      <c r="D148" s="21" t="inlineStr">
        <is>
          <t>1973</t>
        </is>
      </c>
      <c r="E148" s="21" t="inlineStr">
        <is>
          <t>T3</t>
        </is>
      </c>
      <c r="F148" s="26" t="n">
        <v>50</v>
      </c>
      <c r="G148" s="26" t="n">
        <v>27</v>
      </c>
      <c r="H148" s="26" t="n">
        <v>34.87</v>
      </c>
      <c r="I148" s="26" t="n">
        <v>32</v>
      </c>
      <c r="J148" s="26" t="n">
        <v>3</v>
      </c>
      <c r="K148" s="26" t="n">
        <v>0</v>
      </c>
      <c r="L148" s="26" t="n">
        <v>0</v>
      </c>
      <c r="M148" s="26" t="n">
        <v>0</v>
      </c>
      <c r="N148" s="26" t="n">
        <v>85</v>
      </c>
      <c r="O148" s="26" t="inlineStr">
        <is>
          <t>C</t>
        </is>
      </c>
      <c r="P148" s="46" t="inlineStr">
        <is>
          <t>产品上负责治理533版本测试支撑，bug修复等工作。完成治理532国防科大项目xmind导出需求研发，以及dm大小写适配；完出差国防科大项目现场，支撑项目现场测试以及问题解决；工作积极负责，进步迅速，学习能力强，功能自测时仔细认真。</t>
        </is>
      </c>
      <c r="Q148" s="26" t="n">
        <v>22.5</v>
      </c>
      <c r="R148" s="26" t="n">
        <v>184</v>
      </c>
      <c r="S148" s="26" t="n">
        <v>138.71</v>
      </c>
      <c r="T148" s="26" t="n">
        <v>247</v>
      </c>
      <c r="U148" s="26" t="n">
        <v>0</v>
      </c>
      <c r="V148" s="26" t="n">
        <v>1</v>
      </c>
    </row>
    <row r="149" ht="36" customHeight="1" s="87">
      <c r="A149" s="39" t="inlineStr">
        <is>
          <t>数据安全治理产品线</t>
        </is>
      </c>
      <c r="B149" s="100" t="n"/>
      <c r="C149" s="42" t="inlineStr">
        <is>
          <t>刘珣</t>
        </is>
      </c>
      <c r="D149" s="21" t="inlineStr">
        <is>
          <t>2200</t>
        </is>
      </c>
      <c r="E149" s="21" t="inlineStr">
        <is>
          <t>T6</t>
        </is>
      </c>
      <c r="F149" s="26" t="n">
        <v>50</v>
      </c>
      <c r="G149" s="26" t="n">
        <v>41.4</v>
      </c>
      <c r="H149" s="26" t="n">
        <v>55.23</v>
      </c>
      <c r="I149" s="26" t="n">
        <v>33</v>
      </c>
      <c r="J149" s="26" t="n">
        <v>5</v>
      </c>
      <c r="K149" s="26" t="n">
        <v>2</v>
      </c>
      <c r="L149" s="26" t="n">
        <v>0</v>
      </c>
      <c r="M149" s="26" t="n">
        <v>0</v>
      </c>
      <c r="N149" s="26" t="n">
        <v>90</v>
      </c>
      <c r="O149" s="32" t="inlineStr">
        <is>
          <t>C+</t>
        </is>
      </c>
      <c r="P149" s="46" t="inlineStr">
        <is>
          <t>产品上负责存储522版本的测试支撑。完成存储522版本的测试支撑，主要解决病毒扫描，全表扫描等逻辑的bug修复；以及承接离职员工的遗留工作；加班加点主动承担大部分bug修复，辅助完成打标等疑难bug处理；完成结构化syslog外发需求；整体思维敏捷，设计能力强，学习能力突出，bug处理快速，代码质量好，工作效率高。综合评定C+。</t>
        </is>
      </c>
      <c r="Q149" s="26" t="n">
        <v>23</v>
      </c>
      <c r="R149" s="26" t="n">
        <v>184</v>
      </c>
      <c r="S149" s="26" t="n">
        <v>226.86</v>
      </c>
      <c r="T149" s="26" t="n">
        <v>221</v>
      </c>
      <c r="U149" s="26" t="n">
        <v>0</v>
      </c>
      <c r="V149" s="26" t="n">
        <v>1</v>
      </c>
    </row>
    <row r="150" ht="24" customHeight="1" s="87">
      <c r="A150" s="39" t="inlineStr">
        <is>
          <t>数据安全治理产品线</t>
        </is>
      </c>
      <c r="B150" s="100" t="n"/>
      <c r="C150" s="42" t="inlineStr">
        <is>
          <t>姬向奇</t>
        </is>
      </c>
      <c r="D150" s="21" t="inlineStr">
        <is>
          <t>2211</t>
        </is>
      </c>
      <c r="E150" s="21" t="inlineStr">
        <is>
          <t>T8</t>
        </is>
      </c>
      <c r="F150" s="26" t="n">
        <v>40</v>
      </c>
      <c r="G150" s="26" t="n">
        <v>52.8</v>
      </c>
      <c r="H150" s="26" t="n">
        <v>54.9</v>
      </c>
      <c r="I150" s="26" t="n">
        <v>30</v>
      </c>
      <c r="J150" s="26" t="n">
        <v>0</v>
      </c>
      <c r="K150" s="26" t="n">
        <v>1.5</v>
      </c>
      <c r="L150" s="26" t="n">
        <v>0</v>
      </c>
      <c r="M150" s="26" t="n">
        <v>0</v>
      </c>
      <c r="N150" s="26" t="n">
        <v>71.5</v>
      </c>
      <c r="O150" s="32" t="inlineStr">
        <is>
          <t>D</t>
        </is>
      </c>
      <c r="P150" s="46" t="inlineStr">
        <is>
          <t>产品上负责存储522版缓慢防泄漏，文件打标等功能的bug处理；负责存储以及治理平台的整体性能问题解决；解决性能问题，思路不够清晰，问题定位解决速度慢；分析解决问题的能力较差；存储522版本自测不充分导致提测冒烟不通过。综合评定D。</t>
        </is>
      </c>
      <c r="Q150" s="26" t="n">
        <v>22</v>
      </c>
      <c r="R150" s="26" t="n">
        <v>184</v>
      </c>
      <c r="S150" s="26" t="n">
        <v>234.85</v>
      </c>
      <c r="T150" s="26" t="n">
        <v>219.4</v>
      </c>
      <c r="U150" s="26" t="n">
        <v>0</v>
      </c>
      <c r="V150" s="26" t="n">
        <v>3</v>
      </c>
    </row>
    <row r="151" ht="36" customHeight="1" s="87">
      <c r="A151" s="39" t="inlineStr">
        <is>
          <t>数据安全治理产品线</t>
        </is>
      </c>
      <c r="B151" s="100" t="n"/>
      <c r="C151" s="42" t="inlineStr">
        <is>
          <t>王永山</t>
        </is>
      </c>
      <c r="D151" s="21" t="inlineStr">
        <is>
          <t>10209</t>
        </is>
      </c>
      <c r="E151" s="21" t="inlineStr">
        <is>
          <t>T1</t>
        </is>
      </c>
      <c r="F151" s="26" t="n">
        <v>50</v>
      </c>
      <c r="G151" s="26" t="n">
        <v>22</v>
      </c>
      <c r="H151" s="26" t="n">
        <v>24.7</v>
      </c>
      <c r="I151" s="26" t="n">
        <v>31</v>
      </c>
      <c r="J151" s="26" t="n">
        <v>7</v>
      </c>
      <c r="K151" s="26" t="n">
        <v>0</v>
      </c>
      <c r="L151" s="26" t="n">
        <v>0</v>
      </c>
      <c r="M151" s="26" t="n">
        <v>0</v>
      </c>
      <c r="N151" s="26" t="n">
        <v>88</v>
      </c>
      <c r="O151" s="26" t="inlineStr">
        <is>
          <t>C</t>
        </is>
      </c>
      <c r="P151" s="46" t="inlineStr">
        <is>
          <t>产品上负责治理平台533版本测试、础功能bug修复，能够快速解决相关问题；出差华瑞银行项目现场，解决odps数据库连接拉取问题；支撑国防科大项目，解决多个dm数据库适配问题；工作整体认真负责，工作积极，业务学习能力强，可以进行重点培养。</t>
        </is>
      </c>
      <c r="Q151" s="26" t="n">
        <v>22</v>
      </c>
      <c r="R151" s="26" t="n">
        <v>184</v>
      </c>
      <c r="S151" s="26" t="n">
        <v>198.75</v>
      </c>
      <c r="T151" s="26" t="n">
        <v>144.5</v>
      </c>
      <c r="U151" s="26" t="n">
        <v>8</v>
      </c>
      <c r="V151" s="26" t="n">
        <v>1</v>
      </c>
    </row>
    <row r="152" ht="48" customHeight="1" s="87">
      <c r="A152" s="39" t="inlineStr">
        <is>
          <t>数据安全治理产品线</t>
        </is>
      </c>
      <c r="B152" s="100" t="n"/>
      <c r="C152" s="42" t="inlineStr">
        <is>
          <t>卫鹏</t>
        </is>
      </c>
      <c r="D152" s="21" t="inlineStr">
        <is>
          <t>1941</t>
        </is>
      </c>
      <c r="E152" s="21" t="inlineStr">
        <is>
          <t>T6</t>
        </is>
      </c>
      <c r="F152" s="26" t="n">
        <v>50</v>
      </c>
      <c r="G152" s="26" t="n">
        <v>41.17</v>
      </c>
      <c r="H152" s="26" t="n">
        <v>47.03</v>
      </c>
      <c r="I152" s="26" t="n">
        <v>31</v>
      </c>
      <c r="J152" s="26" t="n">
        <v>7</v>
      </c>
      <c r="K152" s="26" t="n">
        <v>1</v>
      </c>
      <c r="L152" s="26" t="n">
        <v>0</v>
      </c>
      <c r="M152" s="26" t="n">
        <v>2</v>
      </c>
      <c r="N152" s="26" t="n">
        <v>91</v>
      </c>
      <c r="O152" s="32" t="inlineStr">
        <is>
          <t>C+</t>
        </is>
      </c>
      <c r="P152" s="46" t="inlineStr">
        <is>
          <t>完成了成都中移、廊坊银行、中交一公、泰州农商行泛、人保插件研发适配、国防科大、湖北银行等项目研发及支持，其中湖北银行以及国防科大项目在极短的周期内完成了设计研发满足了项目要求。尤其在国防科大项目上，使用反射的方式修改了mybtisflex框架的静态校验字段，完成了mybtisflex框架实体映射不允许引号符号的解决，编写了功能组件减少了国防科大达梦适配工作量。综合评定C+。</t>
        </is>
      </c>
      <c r="Q152" s="26" t="n">
        <v>22.88</v>
      </c>
      <c r="R152" s="26" t="n">
        <v>184</v>
      </c>
      <c r="S152" s="26" t="n">
        <v>218.68</v>
      </c>
      <c r="T152" s="26" t="n">
        <v>216</v>
      </c>
      <c r="U152" s="26" t="n">
        <v>0</v>
      </c>
      <c r="V152" s="26" t="n">
        <v>2</v>
      </c>
    </row>
    <row r="153" ht="24" customHeight="1" s="87">
      <c r="A153" s="39" t="inlineStr">
        <is>
          <t>数据安全治理产品线</t>
        </is>
      </c>
      <c r="B153" s="100" t="n"/>
      <c r="C153" s="42" t="inlineStr">
        <is>
          <t>闫飞飞</t>
        </is>
      </c>
      <c r="D153" s="21" t="inlineStr">
        <is>
          <t>1837</t>
        </is>
      </c>
      <c r="E153" s="21" t="inlineStr">
        <is>
          <t>T4</t>
        </is>
      </c>
      <c r="F153" s="26" t="n">
        <v>50</v>
      </c>
      <c r="G153" s="26" t="n">
        <v>7</v>
      </c>
      <c r="H153" s="26" t="n">
        <v>4</v>
      </c>
      <c r="I153" s="26" t="n">
        <v>15</v>
      </c>
      <c r="J153" s="26" t="n">
        <v>0</v>
      </c>
      <c r="K153" s="26" t="n">
        <v>0</v>
      </c>
      <c r="L153" s="26" t="n">
        <v>0</v>
      </c>
      <c r="M153" s="26" t="n">
        <v>0</v>
      </c>
      <c r="N153" s="26" t="n">
        <v>65</v>
      </c>
      <c r="O153" s="32" t="inlineStr">
        <is>
          <t>D</t>
        </is>
      </c>
      <c r="P153" s="46" t="inlineStr">
        <is>
          <t>完成了统一办公平台中项目模块的交接工作以及任务分计算的功能研发以及项目预支资源提醒功能研发，研发的功能bug率较多，质量较差。综合评价D。</t>
        </is>
      </c>
      <c r="Q153" s="26" t="n">
        <v>5</v>
      </c>
      <c r="R153" s="26" t="n">
        <v>184</v>
      </c>
      <c r="S153" s="26" t="n">
        <v>24.05</v>
      </c>
      <c r="T153" s="26" t="n">
        <v>40</v>
      </c>
      <c r="U153" s="26" t="n">
        <v>18</v>
      </c>
      <c r="V153" s="26" t="n">
        <v>0</v>
      </c>
    </row>
    <row r="154" ht="36" customHeight="1" s="87">
      <c r="A154" s="39" t="inlineStr">
        <is>
          <t>数据安全治理产品线</t>
        </is>
      </c>
      <c r="B154" s="100" t="n"/>
      <c r="C154" s="42" t="inlineStr">
        <is>
          <t>靖哲</t>
        </is>
      </c>
      <c r="D154" s="21" t="inlineStr">
        <is>
          <t>1438</t>
        </is>
      </c>
      <c r="E154" s="21" t="inlineStr">
        <is>
          <t>T6</t>
        </is>
      </c>
      <c r="F154" s="26" t="n">
        <v>50</v>
      </c>
      <c r="G154" s="26" t="n">
        <v>39.6</v>
      </c>
      <c r="H154" s="26" t="n">
        <v>53.52</v>
      </c>
      <c r="I154" s="26" t="n">
        <v>33</v>
      </c>
      <c r="J154" s="26" t="n">
        <v>7</v>
      </c>
      <c r="K154" s="26" t="n">
        <v>0</v>
      </c>
      <c r="L154" s="26" t="n">
        <v>0</v>
      </c>
      <c r="M154" s="26" t="n">
        <v>0</v>
      </c>
      <c r="N154" s="26" t="n">
        <v>90</v>
      </c>
      <c r="O154" s="32" t="inlineStr">
        <is>
          <t>C+</t>
        </is>
      </c>
      <c r="P154" s="46" t="inlineStr">
        <is>
          <t>完成了统一办公平台流程引擎的权限管理设计以及待办动态分配设计，协调处理了国防科技大学中部署、达梦适配的各类现场问题以及各个产线的环境问题处理支持临海项目跨三个版本的升级以及问题定位，排查解决了中国建筑项目生产内存泄漏问题，以及邮储、人保、中信跨版本升级的方案设计讨论，产品数据迁移方案解决以及脚本设计。综合评定C+。</t>
        </is>
      </c>
      <c r="Q154" s="26" t="n">
        <v>22</v>
      </c>
      <c r="R154" s="26" t="n">
        <v>184</v>
      </c>
      <c r="S154" s="26" t="n">
        <v>211.15</v>
      </c>
      <c r="T154" s="26" t="n">
        <v>92.59999999999999</v>
      </c>
      <c r="U154" s="26" t="n">
        <v>7</v>
      </c>
      <c r="V154" s="26" t="n">
        <v>3</v>
      </c>
    </row>
    <row r="155" ht="36" customHeight="1" s="87">
      <c r="A155" s="39" t="inlineStr">
        <is>
          <t>数据安全治理产品线</t>
        </is>
      </c>
      <c r="B155" s="100" t="n"/>
      <c r="C155" s="42" t="inlineStr">
        <is>
          <t>孙浩</t>
        </is>
      </c>
      <c r="D155" s="21" t="inlineStr">
        <is>
          <t>1998</t>
        </is>
      </c>
      <c r="E155" s="21" t="inlineStr">
        <is>
          <t>T5</t>
        </is>
      </c>
      <c r="F155" s="26" t="n">
        <v>50</v>
      </c>
      <c r="G155" s="26" t="n">
        <v>36.8</v>
      </c>
      <c r="H155" s="26" t="n">
        <v>51.16</v>
      </c>
      <c r="I155" s="26" t="n">
        <v>33</v>
      </c>
      <c r="J155" s="26" t="n">
        <v>5</v>
      </c>
      <c r="K155" s="26" t="n">
        <v>0</v>
      </c>
      <c r="L155" s="26" t="n">
        <v>0</v>
      </c>
      <c r="M155" s="26" t="n">
        <v>0</v>
      </c>
      <c r="N155" s="26" t="n">
        <v>88</v>
      </c>
      <c r="O155" s="26" t="inlineStr">
        <is>
          <t>C</t>
        </is>
      </c>
      <c r="P155" s="46" t="inlineStr">
        <is>
          <t>项目上完成了苏州银行、南海农商行、广西公安、溧水银行等项目的支持。完成浦银理财插件审批超时功能开发、银联项目redis端口修改、权限修改方案编写及输出，科敏项目数据迁移脚本研发，其中在邮储项目插件中完成了复杂依赖加载的调研以及实现。工作认真负责，技术扎实，效率高。</t>
        </is>
      </c>
      <c r="Q155" s="26" t="n">
        <v>23</v>
      </c>
      <c r="R155" s="26" t="n">
        <v>184</v>
      </c>
      <c r="S155" s="26" t="n">
        <v>214.51</v>
      </c>
      <c r="T155" s="26" t="n">
        <v>210.5</v>
      </c>
      <c r="U155" s="26" t="n">
        <v>0</v>
      </c>
      <c r="V155" s="26" t="n">
        <v>0</v>
      </c>
    </row>
    <row r="156" ht="36" customHeight="1" s="87">
      <c r="A156" s="39" t="inlineStr">
        <is>
          <t>数据安全治理产品线</t>
        </is>
      </c>
      <c r="B156" s="100" t="n"/>
      <c r="C156" s="42" t="inlineStr">
        <is>
          <t>李欣宇</t>
        </is>
      </c>
      <c r="D156" s="21" t="inlineStr">
        <is>
          <t>2003</t>
        </is>
      </c>
      <c r="E156" s="21" t="inlineStr">
        <is>
          <t>T6</t>
        </is>
      </c>
      <c r="F156" s="26" t="n">
        <v>46</v>
      </c>
      <c r="G156" s="26" t="n">
        <v>40.72</v>
      </c>
      <c r="H156" s="26" t="n">
        <v>58.25</v>
      </c>
      <c r="I156" s="26" t="n">
        <v>34</v>
      </c>
      <c r="J156" s="26" t="n">
        <v>7</v>
      </c>
      <c r="K156" s="26" t="n">
        <v>2.5</v>
      </c>
      <c r="L156" s="26" t="n">
        <v>0</v>
      </c>
      <c r="M156" s="26" t="n">
        <v>2</v>
      </c>
      <c r="N156" s="26" t="n">
        <v>91.5</v>
      </c>
      <c r="O156" s="32" t="inlineStr">
        <is>
          <t>C+</t>
        </is>
      </c>
      <c r="P156" s="46" t="inlineStr">
        <is>
          <t>产品上完成跨网f01、终端541、治理533、存储522需求沟通、研发及测试支撑，同时完成ndlp541新需求设计联调测试支持，负责智能语义适配达梦Flex中间件设计和代码开发，同时进行了较好的代码封装，大大提高了智能语义适配大梦的效率和进度。工作积极主动，bug处理快速，代码质量好，工作效率高。综合评价C+。</t>
        </is>
      </c>
      <c r="Q156" s="26" t="n">
        <v>22.63</v>
      </c>
      <c r="R156" s="26" t="n">
        <v>184</v>
      </c>
      <c r="S156" s="26" t="n">
        <v>239.02</v>
      </c>
      <c r="T156" s="26" t="n">
        <v>233</v>
      </c>
      <c r="U156" s="26" t="n">
        <v>0</v>
      </c>
      <c r="V156" s="26" t="n">
        <v>2</v>
      </c>
    </row>
    <row r="157" ht="24" customHeight="1" s="87">
      <c r="A157" s="39" t="inlineStr">
        <is>
          <t>数据安全治理产品线</t>
        </is>
      </c>
      <c r="B157" s="100" t="n"/>
      <c r="C157" s="42" t="inlineStr">
        <is>
          <t>范飞飞</t>
        </is>
      </c>
      <c r="D157" s="21" t="inlineStr">
        <is>
          <t>1503</t>
        </is>
      </c>
      <c r="E157" s="21" t="inlineStr">
        <is>
          <t>T7</t>
        </is>
      </c>
      <c r="F157" s="26" t="n">
        <v>50</v>
      </c>
      <c r="G157" s="26" t="n">
        <v>0</v>
      </c>
      <c r="H157" s="26" t="n">
        <v>0</v>
      </c>
      <c r="I157" s="26" t="n">
        <v>0</v>
      </c>
      <c r="J157" s="26" t="n">
        <v>0</v>
      </c>
      <c r="K157" s="26" t="n">
        <v>0</v>
      </c>
      <c r="L157" s="26" t="n">
        <v>0</v>
      </c>
      <c r="M157" s="26" t="n">
        <v>0</v>
      </c>
      <c r="N157" s="26" t="n">
        <v>50</v>
      </c>
      <c r="O157" s="26" t="inlineStr">
        <is>
          <t>C</t>
        </is>
      </c>
      <c r="P157" s="46" t="inlineStr">
        <is>
          <t>车祸受伤在家中休养</t>
        </is>
      </c>
      <c r="Q157" s="26" t="n">
        <v>0</v>
      </c>
      <c r="R157" s="26" t="n">
        <v>184</v>
      </c>
      <c r="S157" s="26" t="n">
        <v>0</v>
      </c>
      <c r="T157" s="26" t="n">
        <v>0</v>
      </c>
      <c r="U157" s="26" t="n">
        <v>0</v>
      </c>
      <c r="V157" s="26" t="n">
        <v>0</v>
      </c>
    </row>
    <row r="158" ht="24" customHeight="1" s="87">
      <c r="A158" s="39" t="inlineStr">
        <is>
          <t>数据安全治理产品线</t>
        </is>
      </c>
      <c r="B158" s="100" t="n"/>
      <c r="C158" s="42" t="inlineStr">
        <is>
          <t>杜志恒</t>
        </is>
      </c>
      <c r="D158" s="21" t="inlineStr">
        <is>
          <t>2167</t>
        </is>
      </c>
      <c r="E158" s="21" t="inlineStr">
        <is>
          <t>T2</t>
        </is>
      </c>
      <c r="F158" s="26" t="n">
        <v>50</v>
      </c>
      <c r="G158" s="26" t="n">
        <v>23</v>
      </c>
      <c r="H158" s="26" t="n">
        <v>30.64</v>
      </c>
      <c r="I158" s="26" t="n">
        <v>33</v>
      </c>
      <c r="J158" s="26" t="n">
        <v>5</v>
      </c>
      <c r="K158" s="26" t="n">
        <v>1</v>
      </c>
      <c r="L158" s="26" t="n">
        <v>0</v>
      </c>
      <c r="M158" s="26" t="n">
        <v>0</v>
      </c>
      <c r="N158" s="26" t="n">
        <v>89</v>
      </c>
      <c r="O158" s="26" t="inlineStr">
        <is>
          <t>C</t>
        </is>
      </c>
      <c r="P158" s="46" t="inlineStr">
        <is>
          <t>完成数审测试支撑；完成存储管理员同步、ndlp企微登录等功能代码开发；完成宁夏银行项目代码开发及支撑；完成阳光电源钉钉相关代码开发及测试支撑；工作积极认真，工作效率还需提升。</t>
        </is>
      </c>
      <c r="Q158" s="26" t="n">
        <v>23</v>
      </c>
      <c r="R158" s="26" t="n">
        <v>184</v>
      </c>
      <c r="S158" s="26" t="n">
        <v>218.68</v>
      </c>
      <c r="T158" s="26" t="n">
        <v>208.1</v>
      </c>
      <c r="U158" s="26" t="n">
        <v>0</v>
      </c>
      <c r="V158" s="26" t="n">
        <v>0</v>
      </c>
    </row>
    <row r="159" ht="36" customHeight="1" s="87">
      <c r="A159" s="39" t="inlineStr">
        <is>
          <t>数据安全治理产品线</t>
        </is>
      </c>
      <c r="B159" s="100" t="n"/>
      <c r="C159" s="42" t="inlineStr">
        <is>
          <t>李谦</t>
        </is>
      </c>
      <c r="D159" s="21" t="inlineStr">
        <is>
          <t>2110</t>
        </is>
      </c>
      <c r="E159" s="21" t="inlineStr">
        <is>
          <t>T7</t>
        </is>
      </c>
      <c r="F159" s="26" t="n">
        <v>42</v>
      </c>
      <c r="G159" s="26" t="n">
        <v>48.4</v>
      </c>
      <c r="H159" s="26" t="n">
        <v>50.4</v>
      </c>
      <c r="I159" s="26" t="n">
        <v>30</v>
      </c>
      <c r="J159" s="26" t="n">
        <v>7</v>
      </c>
      <c r="K159" s="26" t="n">
        <v>1</v>
      </c>
      <c r="L159" s="26" t="n">
        <v>0</v>
      </c>
      <c r="M159" s="26" t="n">
        <v>0</v>
      </c>
      <c r="N159" s="26" t="n">
        <v>80</v>
      </c>
      <c r="O159" s="32" t="inlineStr">
        <is>
          <t>C-</t>
        </is>
      </c>
      <c r="P159" s="46" t="inlineStr">
        <is>
          <t>产品上负责并完成统一平台es快照备份的技术调研、设计及研发。负责终端541版本测试支撑，问题排查及解决。项目上负责邮储项目统一平台平滑升级、湖州宁夏银行的问题支撑；工作积极认真，工作效率高。在邮储项目中由于文档编写不细致导致接入mysql代理服务修改启动报错触发质量红线，综合评价C-。</t>
        </is>
      </c>
      <c r="Q159" s="26" t="n">
        <v>22</v>
      </c>
      <c r="R159" s="26" t="n">
        <v>184</v>
      </c>
      <c r="S159" s="26" t="n">
        <v>212.09</v>
      </c>
      <c r="T159" s="26" t="n">
        <v>208.5</v>
      </c>
      <c r="U159" s="26" t="n">
        <v>0</v>
      </c>
      <c r="V159" s="26" t="n">
        <v>1</v>
      </c>
    </row>
    <row r="160" ht="24" customHeight="1" s="87">
      <c r="A160" s="39" t="inlineStr">
        <is>
          <t>数据安全治理产品线</t>
        </is>
      </c>
      <c r="B160" s="100" t="n"/>
      <c r="C160" s="42" t="inlineStr">
        <is>
          <t>杨帅</t>
        </is>
      </c>
      <c r="D160" s="21" t="inlineStr">
        <is>
          <t>1963</t>
        </is>
      </c>
      <c r="E160" s="21" t="inlineStr">
        <is>
          <t>T3</t>
        </is>
      </c>
      <c r="F160" s="26" t="n">
        <v>50</v>
      </c>
      <c r="G160" s="26" t="n">
        <v>22.8</v>
      </c>
      <c r="H160" s="26" t="n">
        <v>44.5</v>
      </c>
      <c r="I160" s="26" t="n">
        <v>30</v>
      </c>
      <c r="J160" s="26" t="n">
        <v>5</v>
      </c>
      <c r="K160" s="26" t="n">
        <v>0</v>
      </c>
      <c r="L160" s="26" t="n">
        <v>0</v>
      </c>
      <c r="M160" s="26" t="n">
        <v>2</v>
      </c>
      <c r="N160" s="26" t="n">
        <v>87</v>
      </c>
      <c r="O160" s="26" t="inlineStr">
        <is>
          <t>C</t>
        </is>
      </c>
      <c r="P160" s="46" t="inlineStr">
        <is>
          <t>完成了28s项目现场对接，快速的熟悉了内控的代码结构以及部署架构和打包流程，负责设计研发动态流程引擎的后台流程走向和联调上线支持以及日常的bug解决，调研完成了企微存档sdk的代码编写，完成任务效率高，代码质量高，现场沟通能力强。</t>
        </is>
      </c>
      <c r="Q160" s="26" t="n">
        <v>19</v>
      </c>
      <c r="R160" s="26" t="n">
        <v>184</v>
      </c>
      <c r="S160" s="26" t="n">
        <v>132.51</v>
      </c>
      <c r="T160" s="26" t="n">
        <v>178</v>
      </c>
      <c r="U160" s="26" t="n">
        <v>0</v>
      </c>
      <c r="V160" s="26" t="n">
        <v>0</v>
      </c>
    </row>
    <row r="161" ht="24" customHeight="1" s="87">
      <c r="A161" s="39" t="inlineStr">
        <is>
          <t>数据安全治理产品线</t>
        </is>
      </c>
      <c r="B161" s="100" t="n"/>
      <c r="C161" s="42" t="inlineStr">
        <is>
          <t>李刚</t>
        </is>
      </c>
      <c r="D161" s="21" t="inlineStr">
        <is>
          <t>1567</t>
        </is>
      </c>
      <c r="E161" s="21" t="inlineStr">
        <is>
          <t>T5</t>
        </is>
      </c>
      <c r="F161" s="26" t="n">
        <v>46</v>
      </c>
      <c r="G161" s="26" t="n">
        <v>36.8</v>
      </c>
      <c r="H161" s="26" t="n">
        <v>56.67</v>
      </c>
      <c r="I161" s="26" t="n">
        <v>35</v>
      </c>
      <c r="J161" s="26" t="n">
        <v>3</v>
      </c>
      <c r="K161" s="26" t="n">
        <v>1.5</v>
      </c>
      <c r="L161" s="26" t="n">
        <v>0</v>
      </c>
      <c r="M161" s="26" t="n">
        <v>0</v>
      </c>
      <c r="N161" s="26" t="n">
        <v>85.5</v>
      </c>
      <c r="O161" s="26" t="inlineStr">
        <is>
          <t>C</t>
        </is>
      </c>
      <c r="P161" s="46" t="inlineStr">
        <is>
          <t>负责运维平台运维V3.1版本的需求设计、开发以及测试工作。主要完成平滑升级、部署相关问题修复、集群keeplaive切换慢问题、docker漏洞升级测试。项目中支持人保、中信等项目现场问题支撑解决。工作整体认真负责，工作积极，完成度较高。</t>
        </is>
      </c>
      <c r="Q161" s="26" t="n">
        <v>23</v>
      </c>
      <c r="R161" s="26" t="n">
        <v>184</v>
      </c>
      <c r="S161" s="26" t="n">
        <v>237</v>
      </c>
      <c r="T161" s="26" t="n">
        <v>225.5</v>
      </c>
      <c r="U161" s="26" t="n">
        <v>0</v>
      </c>
      <c r="V161" s="26" t="n">
        <v>3</v>
      </c>
    </row>
    <row r="162" ht="36" customHeight="1" s="87">
      <c r="A162" s="43" t="inlineStr">
        <is>
          <t>数据安全治理产品线</t>
        </is>
      </c>
      <c r="B162" s="100" t="n"/>
      <c r="C162" s="42" t="inlineStr">
        <is>
          <t>李凡</t>
        </is>
      </c>
      <c r="D162" s="21" t="inlineStr">
        <is>
          <t>1775</t>
        </is>
      </c>
      <c r="E162" s="21" t="inlineStr">
        <is>
          <t>T7</t>
        </is>
      </c>
      <c r="F162" s="26" t="n">
        <v>46</v>
      </c>
      <c r="G162" s="26" t="n">
        <v>50.6</v>
      </c>
      <c r="H162" s="26" t="n">
        <v>59.01</v>
      </c>
      <c r="I162" s="26" t="n">
        <v>31</v>
      </c>
      <c r="J162" s="26" t="n">
        <v>7</v>
      </c>
      <c r="K162" s="26" t="n">
        <v>1</v>
      </c>
      <c r="L162" s="26" t="n">
        <v>0</v>
      </c>
      <c r="M162" s="26" t="n">
        <v>2</v>
      </c>
      <c r="N162" s="26" t="n">
        <v>87</v>
      </c>
      <c r="O162" s="26" t="inlineStr">
        <is>
          <t>C</t>
        </is>
      </c>
      <c r="P162" s="46" t="inlineStr">
        <is>
          <t>产品方面负责运维平台V3.1/V3.0版需求进度把控以及测试支持整体管理。完成ndlp双机和接入去数据库、docker漏洞升级、适配gbase、改多接入等内容。项目上完成信息中心、中科网安、阳光电源、南海农商行、国防科大、中信等项目支持。工作认真，整体质量好。</t>
        </is>
      </c>
      <c r="Q162" s="26" t="n">
        <v>23</v>
      </c>
      <c r="R162" s="26" t="n">
        <v>184</v>
      </c>
      <c r="S162" s="26" t="n">
        <v>225.96</v>
      </c>
      <c r="T162" s="26" t="n">
        <v>229.3</v>
      </c>
      <c r="U162" s="26" t="n">
        <v>0</v>
      </c>
      <c r="V162" s="26" t="n">
        <v>3</v>
      </c>
    </row>
    <row r="163" ht="24" customHeight="1" s="87">
      <c r="A163" s="79" t="inlineStr">
        <is>
          <t>数据安全治理产品线</t>
        </is>
      </c>
      <c r="B163" s="101" t="n"/>
      <c r="C163" s="44" t="inlineStr">
        <is>
          <t>刘慧东</t>
        </is>
      </c>
      <c r="D163" s="26" t="inlineStr">
        <is>
          <t>1326</t>
        </is>
      </c>
      <c r="E163" s="26" t="inlineStr">
        <is>
          <t>T7</t>
        </is>
      </c>
      <c r="F163" s="26" t="n">
        <v>50</v>
      </c>
      <c r="G163" s="26" t="n">
        <v>50.6</v>
      </c>
      <c r="H163" s="26" t="n">
        <v>55.44</v>
      </c>
      <c r="I163" s="26" t="n">
        <v>30</v>
      </c>
      <c r="J163" s="26" t="n">
        <v>5</v>
      </c>
      <c r="K163" s="26" t="n">
        <v>0</v>
      </c>
      <c r="L163" s="26" t="n">
        <v>0</v>
      </c>
      <c r="M163" s="26" t="n">
        <v>2</v>
      </c>
      <c r="N163" s="26" t="n">
        <v>87</v>
      </c>
      <c r="O163" s="26" t="inlineStr">
        <is>
          <t>C</t>
        </is>
      </c>
      <c r="P163" s="33" t="inlineStr">
        <is>
          <t>产品上负责运维平台运维V3.1版本的测试问题支持以及修改、volume挂载方式文件启动慢问题。智能语义组件中实现智能语义mysql切换java代理服务设计开发、平滑升级开发测试。工作细致，思路敏捷，代码质量好、工作效率高。</t>
        </is>
      </c>
      <c r="Q163" s="26" t="n">
        <v>23</v>
      </c>
      <c r="R163" s="26" t="n">
        <v>184</v>
      </c>
      <c r="S163" s="26" t="n">
        <v>208.45</v>
      </c>
      <c r="T163" s="26" t="n">
        <v>204</v>
      </c>
      <c r="U163" s="26" t="n">
        <v>0</v>
      </c>
      <c r="V163" s="26" t="n">
        <v>0</v>
      </c>
    </row>
    <row r="164">
      <c r="A164" s="45" t="n"/>
      <c r="C164" s="45" t="n"/>
      <c r="D164" s="45" t="n"/>
      <c r="E164" s="45" t="n"/>
    </row>
    <row r="165">
      <c r="A165" s="45" t="n"/>
      <c r="C165" s="45" t="n"/>
      <c r="D165" s="45" t="n"/>
      <c r="E165" s="45" t="n"/>
    </row>
    <row r="166">
      <c r="A166" s="45" t="n"/>
      <c r="C166" s="45" t="n"/>
      <c r="D166" s="45" t="n"/>
      <c r="E166" s="45" t="n"/>
    </row>
    <row r="167">
      <c r="A167" s="45" t="n"/>
      <c r="C167" s="45" t="n"/>
      <c r="D167" s="45" t="n"/>
      <c r="E167" s="45" t="n"/>
    </row>
    <row r="168">
      <c r="A168" s="45" t="n"/>
      <c r="C168" s="45" t="n"/>
      <c r="D168" s="45" t="n"/>
      <c r="E168" s="45" t="n"/>
    </row>
    <row r="169">
      <c r="A169" s="45" t="n"/>
      <c r="C169" s="45" t="n"/>
      <c r="D169" s="45" t="n"/>
      <c r="E169" s="45" t="n"/>
    </row>
    <row r="170">
      <c r="A170" s="45" t="n"/>
      <c r="C170" s="45" t="n"/>
      <c r="D170" s="45" t="n"/>
      <c r="E170" s="45" t="n"/>
    </row>
    <row r="171">
      <c r="A171" s="45" t="n"/>
      <c r="C171" s="45" t="n"/>
      <c r="D171" s="45" t="n"/>
      <c r="E171" s="45" t="n"/>
    </row>
    <row r="172">
      <c r="A172" s="45" t="n"/>
      <c r="C172" s="45" t="n"/>
      <c r="D172" s="45" t="n"/>
      <c r="E172" s="45" t="n"/>
    </row>
  </sheetData>
  <mergeCells count="22">
    <mergeCell ref="B84:B88"/>
    <mergeCell ref="B100:B107"/>
    <mergeCell ref="B76:B83"/>
    <mergeCell ref="J1:K1"/>
    <mergeCell ref="C1:C2"/>
    <mergeCell ref="E1:E2"/>
    <mergeCell ref="B16:B45"/>
    <mergeCell ref="O1:O2"/>
    <mergeCell ref="B46:B75"/>
    <mergeCell ref="Q1:V1"/>
    <mergeCell ref="B1:B2"/>
    <mergeCell ref="B145:B163"/>
    <mergeCell ref="G1:I1"/>
    <mergeCell ref="N1:N2"/>
    <mergeCell ref="B89:B99"/>
    <mergeCell ref="L1:M1"/>
    <mergeCell ref="B108:B144"/>
    <mergeCell ref="D1:D2"/>
    <mergeCell ref="B3:B15"/>
    <mergeCell ref="F1:F2"/>
    <mergeCell ref="P1:P2"/>
    <mergeCell ref="A1:A2"/>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D168"/>
  <sheetViews>
    <sheetView workbookViewId="0">
      <pane ySplit="2" topLeftCell="A3" activePane="bottomLeft" state="frozen"/>
      <selection pane="bottomLeft" activeCell="F19" sqref="F19"/>
    </sheetView>
  </sheetViews>
  <sheetFormatPr baseColWidth="8" defaultColWidth="14.5" defaultRowHeight="13.5"/>
  <cols>
    <col width="20.75" customWidth="1" style="87" min="1" max="1"/>
    <col width="119.625" customWidth="1" style="87" min="6" max="6"/>
  </cols>
  <sheetData>
    <row r="1">
      <c r="A1" s="86" t="inlineStr">
        <is>
          <t>一级部门</t>
        </is>
      </c>
      <c r="B1" s="86" t="inlineStr">
        <is>
          <t>负责人</t>
        </is>
      </c>
      <c r="C1" s="86" t="inlineStr">
        <is>
          <t>姓名</t>
        </is>
      </c>
      <c r="D1" s="86" t="inlineStr">
        <is>
          <t>工号</t>
        </is>
      </c>
      <c r="E1" s="89" t="inlineStr">
        <is>
          <t>质量分（50）</t>
        </is>
      </c>
      <c r="F1" s="90" t="inlineStr">
        <is>
          <t>备注</t>
        </is>
      </c>
      <c r="G1" s="4" t="n"/>
      <c r="H1" s="5" t="n"/>
      <c r="I1" s="5" t="n"/>
      <c r="J1" s="5" t="n"/>
      <c r="K1" s="5" t="n"/>
      <c r="L1" s="5" t="n"/>
      <c r="M1" s="5" t="n"/>
      <c r="N1" s="5" t="n"/>
      <c r="O1" s="5" t="n"/>
      <c r="P1" s="5" t="n"/>
      <c r="Q1" s="5" t="n"/>
      <c r="R1" s="5" t="n"/>
      <c r="S1" s="5" t="n"/>
      <c r="T1" s="5" t="n"/>
      <c r="U1" s="5" t="n"/>
      <c r="V1" s="5" t="n"/>
      <c r="W1" s="5" t="n"/>
      <c r="X1" s="5" t="n"/>
      <c r="Y1" s="5" t="n"/>
      <c r="Z1" s="5" t="n"/>
      <c r="AA1" s="5" t="n"/>
      <c r="AB1" s="5" t="n"/>
      <c r="AC1" s="5" t="n"/>
      <c r="AD1" s="5" t="n"/>
    </row>
    <row r="2">
      <c r="A2" s="96" t="n"/>
      <c r="B2" s="96" t="n"/>
      <c r="C2" s="96" t="n"/>
      <c r="D2" s="96" t="n"/>
      <c r="E2" s="96" t="n"/>
      <c r="F2" s="96" t="n"/>
      <c r="G2" s="4" t="n"/>
      <c r="H2" s="5" t="n"/>
      <c r="I2" s="5" t="n"/>
      <c r="J2" s="5" t="n"/>
      <c r="K2" s="5" t="n"/>
      <c r="L2" s="5" t="n"/>
      <c r="M2" s="5" t="n"/>
      <c r="N2" s="5" t="n"/>
      <c r="O2" s="5" t="n"/>
      <c r="P2" s="5" t="n"/>
      <c r="Q2" s="5" t="n"/>
      <c r="R2" s="5" t="n"/>
      <c r="S2" s="5" t="n"/>
      <c r="T2" s="5" t="n"/>
      <c r="U2" s="5" t="n"/>
      <c r="V2" s="5" t="n"/>
      <c r="W2" s="5" t="n"/>
      <c r="X2" s="5" t="n"/>
      <c r="Y2" s="5" t="n"/>
      <c r="Z2" s="5" t="n"/>
      <c r="AA2" s="5" t="n"/>
      <c r="AB2" s="5" t="n"/>
      <c r="AC2" s="5" t="n"/>
      <c r="AD2" s="5" t="n"/>
    </row>
    <row r="3" ht="15" customHeight="1" s="87">
      <c r="A3" s="88" t="inlineStr">
        <is>
          <t>集中管控产品线</t>
        </is>
      </c>
      <c r="B3" s="88" t="inlineStr">
        <is>
          <t>付少波</t>
        </is>
      </c>
      <c r="C3" s="88" t="inlineStr">
        <is>
          <t>潘东</t>
        </is>
      </c>
      <c r="D3" s="88" t="n">
        <v>1437</v>
      </c>
      <c r="E3" s="88" t="n">
        <v>50</v>
      </c>
      <c r="F3" s="6" t="n"/>
      <c r="G3" s="4" t="n"/>
      <c r="H3" s="5" t="n"/>
      <c r="I3" s="5" t="n"/>
      <c r="J3" s="5" t="n"/>
      <c r="K3" s="5" t="n"/>
      <c r="L3" s="5" t="n"/>
      <c r="M3" s="5" t="n"/>
      <c r="N3" s="5" t="n"/>
      <c r="O3" s="5" t="n"/>
      <c r="P3" s="5" t="n"/>
      <c r="Q3" s="5" t="n"/>
      <c r="R3" s="5" t="n"/>
      <c r="S3" s="5" t="n"/>
      <c r="T3" s="5" t="n"/>
      <c r="U3" s="5" t="n"/>
      <c r="V3" s="5" t="n"/>
      <c r="W3" s="5" t="n"/>
      <c r="X3" s="5" t="n"/>
      <c r="Y3" s="5" t="n"/>
      <c r="Z3" s="5" t="n"/>
      <c r="AA3" s="5" t="n"/>
      <c r="AB3" s="5" t="n"/>
      <c r="AC3" s="5" t="n"/>
      <c r="AD3" s="5" t="n"/>
    </row>
    <row r="4" ht="15" customHeight="1" s="87">
      <c r="A4" s="88" t="inlineStr">
        <is>
          <t>集中管控产品线</t>
        </is>
      </c>
      <c r="B4" s="99" t="n"/>
      <c r="C4" s="88" t="inlineStr">
        <is>
          <t>李延</t>
        </is>
      </c>
      <c r="D4" s="88" t="n">
        <v>1727</v>
      </c>
      <c r="E4" s="88" t="n">
        <v>50</v>
      </c>
      <c r="F4" s="6" t="n"/>
      <c r="G4" s="4" t="n"/>
      <c r="H4" s="5" t="n"/>
      <c r="I4" s="5" t="n"/>
      <c r="J4" s="5" t="n"/>
      <c r="K4" s="5" t="n"/>
      <c r="L4" s="5" t="n"/>
      <c r="M4" s="5" t="n"/>
      <c r="N4" s="5" t="n"/>
      <c r="O4" s="5" t="n"/>
      <c r="P4" s="5" t="n"/>
      <c r="Q4" s="5" t="n"/>
      <c r="R4" s="5" t="n"/>
      <c r="S4" s="5" t="n"/>
      <c r="T4" s="5" t="n"/>
      <c r="U4" s="5" t="n"/>
      <c r="V4" s="5" t="n"/>
      <c r="W4" s="5" t="n"/>
      <c r="X4" s="5" t="n"/>
      <c r="Y4" s="5" t="n"/>
      <c r="Z4" s="5" t="n"/>
      <c r="AA4" s="5" t="n"/>
      <c r="AB4" s="5" t="n"/>
      <c r="AC4" s="5" t="n"/>
      <c r="AD4" s="5" t="n"/>
    </row>
    <row r="5" ht="15" customHeight="1" s="87">
      <c r="A5" s="88" t="inlineStr">
        <is>
          <t>集中管控产品线</t>
        </is>
      </c>
      <c r="B5" s="99" t="n"/>
      <c r="C5" s="88" t="inlineStr">
        <is>
          <t>郝文涛</t>
        </is>
      </c>
      <c r="D5" s="88" t="n">
        <v>1806</v>
      </c>
      <c r="E5" s="88" t="n">
        <v>50</v>
      </c>
      <c r="F5" s="6" t="n"/>
      <c r="G5" s="4" t="n"/>
      <c r="H5" s="5" t="n"/>
      <c r="I5" s="5" t="n"/>
      <c r="J5" s="5" t="n"/>
      <c r="K5" s="5" t="n"/>
      <c r="L5" s="5" t="n"/>
      <c r="M5" s="5" t="n"/>
      <c r="N5" s="5" t="n"/>
      <c r="O5" s="5" t="n"/>
      <c r="P5" s="5" t="n"/>
      <c r="Q5" s="5" t="n"/>
      <c r="R5" s="5" t="n"/>
      <c r="S5" s="5" t="n"/>
      <c r="T5" s="5" t="n"/>
      <c r="U5" s="5" t="n"/>
      <c r="V5" s="5" t="n"/>
      <c r="W5" s="5" t="n"/>
      <c r="X5" s="5" t="n"/>
      <c r="Y5" s="5" t="n"/>
      <c r="Z5" s="5" t="n"/>
      <c r="AA5" s="5" t="n"/>
      <c r="AB5" s="5" t="n"/>
      <c r="AC5" s="5" t="n"/>
      <c r="AD5" s="5" t="n"/>
    </row>
    <row r="6" ht="15" customHeight="1" s="87">
      <c r="A6" s="88" t="inlineStr">
        <is>
          <t>集中管控产品线</t>
        </is>
      </c>
      <c r="B6" s="99" t="n"/>
      <c r="C6" s="88" t="inlineStr">
        <is>
          <t>王贤团</t>
        </is>
      </c>
      <c r="D6" s="88" t="n">
        <v>1927</v>
      </c>
      <c r="E6" s="88" t="n">
        <v>50</v>
      </c>
      <c r="F6" s="6" t="n"/>
      <c r="G6" s="4" t="n"/>
      <c r="H6" s="5" t="n"/>
      <c r="I6" s="5" t="n"/>
      <c r="J6" s="5" t="n"/>
      <c r="K6" s="5" t="n"/>
      <c r="L6" s="5" t="n"/>
      <c r="M6" s="5" t="n"/>
      <c r="N6" s="5" t="n"/>
      <c r="O6" s="5" t="n"/>
      <c r="P6" s="5" t="n"/>
      <c r="Q6" s="5" t="n"/>
      <c r="R6" s="5" t="n"/>
      <c r="S6" s="5" t="n"/>
      <c r="T6" s="5" t="n"/>
      <c r="U6" s="5" t="n"/>
      <c r="V6" s="5" t="n"/>
      <c r="W6" s="5" t="n"/>
      <c r="X6" s="5" t="n"/>
      <c r="Y6" s="5" t="n"/>
      <c r="Z6" s="5" t="n"/>
      <c r="AA6" s="5" t="n"/>
      <c r="AB6" s="5" t="n"/>
      <c r="AC6" s="5" t="n"/>
      <c r="AD6" s="5" t="n"/>
    </row>
    <row r="7" ht="15" customHeight="1" s="87">
      <c r="A7" s="88" t="inlineStr">
        <is>
          <t>集中管控产品线</t>
        </is>
      </c>
      <c r="B7" s="99" t="n"/>
      <c r="C7" s="88" t="inlineStr">
        <is>
          <t>曹霄龙</t>
        </is>
      </c>
      <c r="D7" s="88" t="n">
        <v>2161</v>
      </c>
      <c r="E7" s="88" t="n">
        <v>50</v>
      </c>
      <c r="F7" s="6" t="n"/>
      <c r="G7" s="4" t="n"/>
      <c r="H7" s="5" t="n"/>
      <c r="I7" s="5" t="n"/>
      <c r="J7" s="5" t="n"/>
      <c r="K7" s="5" t="n"/>
      <c r="L7" s="5" t="n"/>
      <c r="M7" s="5" t="n"/>
      <c r="N7" s="5" t="n"/>
      <c r="O7" s="5" t="n"/>
      <c r="P7" s="5" t="n"/>
      <c r="Q7" s="5" t="n"/>
      <c r="R7" s="5" t="n"/>
      <c r="S7" s="5" t="n"/>
      <c r="T7" s="5" t="n"/>
      <c r="U7" s="5" t="n"/>
      <c r="V7" s="5" t="n"/>
      <c r="W7" s="5" t="n"/>
      <c r="X7" s="5" t="n"/>
      <c r="Y7" s="5" t="n"/>
      <c r="Z7" s="5" t="n"/>
      <c r="AA7" s="5" t="n"/>
      <c r="AB7" s="5" t="n"/>
      <c r="AC7" s="5" t="n"/>
      <c r="AD7" s="5" t="n"/>
    </row>
    <row r="8" ht="15" customHeight="1" s="87">
      <c r="A8" s="88" t="inlineStr">
        <is>
          <t>集中管控产品线</t>
        </is>
      </c>
      <c r="B8" s="99" t="n"/>
      <c r="C8" s="88" t="inlineStr">
        <is>
          <t>王梦琦</t>
        </is>
      </c>
      <c r="D8" s="88" t="n">
        <v>2169</v>
      </c>
      <c r="E8" s="88" t="n">
        <v>48</v>
      </c>
      <c r="F8" s="6" t="inlineStr">
        <is>
          <t>1、终端V541第二轮新引入1个（19697）-扣减2分</t>
        </is>
      </c>
      <c r="G8" s="4" t="n"/>
      <c r="H8" s="5" t="n"/>
      <c r="I8" s="5" t="n"/>
      <c r="J8" s="5" t="n"/>
      <c r="K8" s="5" t="n"/>
      <c r="L8" s="5" t="n"/>
      <c r="M8" s="5" t="n"/>
      <c r="N8" s="5" t="n"/>
      <c r="O8" s="5" t="n"/>
      <c r="P8" s="5" t="n"/>
      <c r="Q8" s="5" t="n"/>
      <c r="R8" s="5" t="n"/>
      <c r="S8" s="5" t="n"/>
      <c r="T8" s="5" t="n"/>
      <c r="U8" s="5" t="n"/>
      <c r="V8" s="5" t="n"/>
      <c r="W8" s="5" t="n"/>
      <c r="X8" s="5" t="n"/>
      <c r="Y8" s="5" t="n"/>
      <c r="Z8" s="5" t="n"/>
      <c r="AA8" s="5" t="n"/>
      <c r="AB8" s="5" t="n"/>
      <c r="AC8" s="5" t="n"/>
      <c r="AD8" s="5" t="n"/>
    </row>
    <row r="9" ht="15" customHeight="1" s="87">
      <c r="A9" s="88" t="inlineStr">
        <is>
          <t>集中管控产品线</t>
        </is>
      </c>
      <c r="B9" s="99" t="n"/>
      <c r="C9" s="88" t="inlineStr">
        <is>
          <t>侯文广</t>
        </is>
      </c>
      <c r="D9" s="88" t="n">
        <v>1777</v>
      </c>
      <c r="E9" s="88" t="n">
        <v>50</v>
      </c>
      <c r="F9" s="6" t="inlineStr">
        <is>
          <t>1、苏州银行统一平台、管控系统漏洞修复第一轮-无异常</t>
        </is>
      </c>
      <c r="G9" s="4" t="n"/>
      <c r="H9" s="5" t="n"/>
      <c r="I9" s="5" t="n"/>
      <c r="J9" s="5" t="n"/>
      <c r="K9" s="5" t="n"/>
      <c r="L9" s="5" t="n"/>
      <c r="M9" s="5" t="n"/>
      <c r="N9" s="5" t="n"/>
      <c r="O9" s="5" t="n"/>
      <c r="P9" s="5" t="n"/>
      <c r="Q9" s="5" t="n"/>
      <c r="R9" s="5" t="n"/>
      <c r="S9" s="5" t="n"/>
      <c r="T9" s="5" t="n"/>
      <c r="U9" s="5" t="n"/>
      <c r="V9" s="5" t="n"/>
      <c r="W9" s="5" t="n"/>
      <c r="X9" s="5" t="n"/>
      <c r="Y9" s="5" t="n"/>
      <c r="Z9" s="5" t="n"/>
      <c r="AA9" s="5" t="n"/>
      <c r="AB9" s="5" t="n"/>
      <c r="AC9" s="5" t="n"/>
      <c r="AD9" s="5" t="n"/>
    </row>
    <row r="10" ht="105" customHeight="1" s="87">
      <c r="A10" s="88" t="inlineStr">
        <is>
          <t>集中管控产品线</t>
        </is>
      </c>
      <c r="B10" s="99" t="n"/>
      <c r="C10" s="2" t="inlineStr">
        <is>
          <t>王泽文</t>
        </is>
      </c>
      <c r="D10" s="2" t="n">
        <v>1974</v>
      </c>
      <c r="E10" s="2" t="inlineStr">
        <is>
          <t>D</t>
        </is>
      </c>
      <c r="F10" s="7" t="inlineStr">
        <is>
          <t>1、浦发敏感数据发现和浦发敏感数据报告通知需求功能-无异常
2、邮储银行数据防泄漏项目管控文件训练问题修复第一轮，无异常
3、邮储银行数据防泄漏项目管控文件训练问题修复第二轮，无异常
4、邮储银行数据防泄漏项目指纹训练服务Swap内存占用过高问题修复验证，无异常
5、邮储银行终端511版本平滑升级541版本第一轮，测试阻塞（升级finger服务报错，升级阻塞）--版本退回
6、邮储银行终端511版本平滑升级541版本二次提测第一轮验证，核心管控ueba服务起不来，经排查编排未更新，阻塞测试----版本达到退回标准</t>
        </is>
      </c>
      <c r="G10" s="4" t="n"/>
      <c r="H10" s="5" t="n"/>
      <c r="I10" s="5" t="n"/>
      <c r="J10" s="5" t="n"/>
      <c r="K10" s="5" t="n"/>
      <c r="L10" s="5" t="n"/>
      <c r="M10" s="5" t="n"/>
      <c r="N10" s="5" t="n"/>
      <c r="O10" s="5" t="n"/>
      <c r="P10" s="5" t="n"/>
      <c r="Q10" s="5" t="n"/>
      <c r="R10" s="5" t="n"/>
      <c r="S10" s="5" t="n"/>
      <c r="T10" s="5" t="n"/>
      <c r="U10" s="5" t="n"/>
      <c r="V10" s="5" t="n"/>
      <c r="W10" s="5" t="n"/>
      <c r="X10" s="5" t="n"/>
      <c r="Y10" s="5" t="n"/>
      <c r="Z10" s="5" t="n"/>
      <c r="AA10" s="5" t="n"/>
      <c r="AB10" s="5" t="n"/>
      <c r="AC10" s="5" t="n"/>
      <c r="AD10" s="5" t="n"/>
    </row>
    <row r="11" ht="15" customHeight="1" s="87">
      <c r="A11" s="88" t="inlineStr">
        <is>
          <t>集中管控产品线</t>
        </is>
      </c>
      <c r="B11" s="99" t="n"/>
      <c r="C11" s="88" t="inlineStr">
        <is>
          <t>曾谊涛</t>
        </is>
      </c>
      <c r="D11" s="88" t="n">
        <v>1834</v>
      </c>
      <c r="E11" s="88" t="n">
        <v>50</v>
      </c>
      <c r="F11" s="6" t="n"/>
      <c r="G11" s="4" t="n"/>
      <c r="H11" s="5" t="n"/>
      <c r="I11" s="5" t="n"/>
      <c r="J11" s="5" t="n"/>
      <c r="K11" s="5" t="n"/>
      <c r="L11" s="5" t="n"/>
      <c r="M11" s="5" t="n"/>
      <c r="N11" s="5" t="n"/>
      <c r="O11" s="5" t="n"/>
      <c r="P11" s="5" t="n"/>
      <c r="Q11" s="5" t="n"/>
      <c r="R11" s="5" t="n"/>
      <c r="S11" s="5" t="n"/>
      <c r="T11" s="5" t="n"/>
      <c r="U11" s="5" t="n"/>
      <c r="V11" s="5" t="n"/>
      <c r="W11" s="5" t="n"/>
      <c r="X11" s="5" t="n"/>
      <c r="Y11" s="5" t="n"/>
      <c r="Z11" s="5" t="n"/>
      <c r="AA11" s="5" t="n"/>
      <c r="AB11" s="5" t="n"/>
      <c r="AC11" s="5" t="n"/>
      <c r="AD11" s="5" t="n"/>
    </row>
    <row r="12" ht="15" customHeight="1" s="87">
      <c r="A12" s="88" t="inlineStr">
        <is>
          <t>集中管控产品线</t>
        </is>
      </c>
      <c r="B12" s="99" t="n"/>
      <c r="C12" s="88" t="inlineStr">
        <is>
          <t>白海洋</t>
        </is>
      </c>
      <c r="D12" s="88" t="n">
        <v>1065</v>
      </c>
      <c r="E12" s="88" t="n">
        <v>48</v>
      </c>
      <c r="F12" s="6" t="inlineStr">
        <is>
          <t>1、数审第三轮新引入1个，卸载失败（19555）-扣减2分</t>
        </is>
      </c>
      <c r="G12" s="4"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row>
    <row r="13" ht="30" customHeight="1" s="87">
      <c r="A13" s="88" t="inlineStr">
        <is>
          <t>集中管控产品线</t>
        </is>
      </c>
      <c r="B13" s="99" t="n"/>
      <c r="C13" s="88" t="inlineStr">
        <is>
          <t>刘蓬</t>
        </is>
      </c>
      <c r="D13" s="88" t="n">
        <v>1281</v>
      </c>
      <c r="E13" s="88" t="n">
        <v>46</v>
      </c>
      <c r="F13" s="8" t="inlineStr">
        <is>
          <t>1、运维平台V3.1.0功能：第一轮验证不通过1个（18379）-扣减2分
2、脱敏253预发布试用，上报bug1个（18551）-扣减2分</t>
        </is>
      </c>
      <c r="G13" s="4" t="n"/>
      <c r="H13" s="5" t="n"/>
      <c r="I13" s="5" t="n"/>
      <c r="J13" s="5" t="n"/>
      <c r="K13" s="5" t="n"/>
      <c r="L13" s="5" t="n"/>
      <c r="M13" s="5" t="n"/>
      <c r="N13" s="5" t="n"/>
      <c r="O13" s="5" t="n"/>
      <c r="P13" s="5" t="n"/>
      <c r="Q13" s="5" t="n"/>
      <c r="R13" s="5" t="n"/>
      <c r="S13" s="5" t="n"/>
      <c r="T13" s="5" t="n"/>
      <c r="U13" s="5" t="n"/>
      <c r="V13" s="5" t="n"/>
      <c r="W13" s="5" t="n"/>
      <c r="X13" s="5" t="n"/>
      <c r="Y13" s="5" t="n"/>
      <c r="Z13" s="5" t="n"/>
      <c r="AA13" s="5" t="n"/>
      <c r="AB13" s="5" t="n"/>
      <c r="AC13" s="5" t="n"/>
      <c r="AD13" s="5" t="n"/>
    </row>
    <row r="14" ht="30" customHeight="1" s="87">
      <c r="A14" s="88" t="inlineStr">
        <is>
          <t>集中管控产品线</t>
        </is>
      </c>
      <c r="B14" s="99" t="n"/>
      <c r="C14" s="88" t="inlineStr">
        <is>
          <t>樊英</t>
        </is>
      </c>
      <c r="D14" s="88" t="n">
        <v>1809</v>
      </c>
      <c r="E14" s="88" t="n">
        <v>46</v>
      </c>
      <c r="F14" s="8" t="inlineStr">
        <is>
          <t>1、治理533功能：第一轮验证不通过1个(18731)-扣减2分
2、运维平台V3.1.0功能：第一轮验证不通过1个（18383）-扣减2分</t>
        </is>
      </c>
      <c r="G14" s="4" t="n"/>
      <c r="H14" s="5" t="n"/>
      <c r="I14" s="5" t="n"/>
      <c r="J14" s="5" t="n"/>
      <c r="K14" s="5" t="n"/>
      <c r="L14" s="5" t="n"/>
      <c r="M14" s="5" t="n"/>
      <c r="N14" s="5" t="n"/>
      <c r="O14" s="5" t="n"/>
      <c r="P14" s="5" t="n"/>
      <c r="Q14" s="5" t="n"/>
      <c r="R14" s="5" t="n"/>
      <c r="S14" s="5" t="n"/>
      <c r="T14" s="5" t="n"/>
      <c r="U14" s="5" t="n"/>
      <c r="V14" s="5" t="n"/>
      <c r="W14" s="5" t="n"/>
      <c r="X14" s="5" t="n"/>
      <c r="Y14" s="5" t="n"/>
      <c r="Z14" s="5" t="n"/>
      <c r="AA14" s="5" t="n"/>
      <c r="AB14" s="5" t="n"/>
      <c r="AC14" s="5" t="n"/>
      <c r="AD14" s="5" t="n"/>
    </row>
    <row r="15" ht="15" customHeight="1" s="87">
      <c r="A15" s="88" t="inlineStr">
        <is>
          <t>集中管控产品线</t>
        </is>
      </c>
      <c r="B15" s="99" t="n"/>
      <c r="C15" s="88" t="inlineStr">
        <is>
          <t>张军</t>
        </is>
      </c>
      <c r="D15" s="88" t="n">
        <v>2175</v>
      </c>
      <c r="E15" s="88" t="n">
        <v>50</v>
      </c>
      <c r="F15" s="8" t="n"/>
      <c r="G15" s="4" t="n"/>
      <c r="H15" s="5" t="n"/>
      <c r="I15" s="5" t="n"/>
      <c r="J15" s="5" t="n"/>
      <c r="K15" s="5" t="n"/>
      <c r="L15" s="5" t="n"/>
      <c r="M15" s="5" t="n"/>
      <c r="N15" s="5" t="n"/>
      <c r="O15" s="5" t="n"/>
      <c r="P15" s="5" t="n"/>
      <c r="Q15" s="5" t="n"/>
      <c r="R15" s="5" t="n"/>
      <c r="S15" s="5" t="n"/>
      <c r="T15" s="5" t="n"/>
      <c r="U15" s="5" t="n"/>
      <c r="V15" s="5" t="n"/>
      <c r="W15" s="5" t="n"/>
      <c r="X15" s="5" t="n"/>
      <c r="Y15" s="5" t="n"/>
      <c r="Z15" s="5" t="n"/>
      <c r="AA15" s="5" t="n"/>
      <c r="AB15" s="5" t="n"/>
      <c r="AC15" s="5" t="n"/>
      <c r="AD15" s="5" t="n"/>
    </row>
    <row r="16" ht="15" customHeight="1" s="87">
      <c r="A16" s="88" t="inlineStr">
        <is>
          <t>集中管控产品线</t>
        </is>
      </c>
      <c r="B16" s="96" t="n"/>
      <c r="C16" s="88" t="inlineStr">
        <is>
          <t>任建强</t>
        </is>
      </c>
      <c r="D16" s="88" t="n">
        <v>2217</v>
      </c>
      <c r="E16" s="88" t="n">
        <v>50</v>
      </c>
      <c r="F16" s="8" t="n"/>
      <c r="G16" s="4" t="n"/>
      <c r="H16" s="5" t="n"/>
      <c r="I16" s="5" t="n"/>
      <c r="J16" s="5" t="n"/>
      <c r="K16" s="5" t="n"/>
      <c r="L16" s="5" t="n"/>
      <c r="M16" s="5" t="n"/>
      <c r="N16" s="5" t="n"/>
      <c r="O16" s="5" t="n"/>
      <c r="P16" s="5" t="n"/>
      <c r="Q16" s="5" t="n"/>
      <c r="R16" s="5" t="n"/>
      <c r="S16" s="5" t="n"/>
      <c r="T16" s="5" t="n"/>
      <c r="U16" s="5" t="n"/>
      <c r="V16" s="5" t="n"/>
      <c r="W16" s="5" t="n"/>
      <c r="X16" s="5" t="n"/>
      <c r="Y16" s="5" t="n"/>
      <c r="Z16" s="5" t="n"/>
      <c r="AA16" s="5" t="n"/>
      <c r="AB16" s="5" t="n"/>
      <c r="AC16" s="5" t="n"/>
      <c r="AD16" s="5" t="n"/>
    </row>
    <row r="17">
      <c r="A17" s="88" t="inlineStr">
        <is>
          <t>质量管理部</t>
        </is>
      </c>
      <c r="B17" s="88" t="inlineStr">
        <is>
          <t>闫箐</t>
        </is>
      </c>
      <c r="C17" s="88" t="inlineStr">
        <is>
          <t>权晓茹</t>
        </is>
      </c>
      <c r="D17" s="88" t="n">
        <v>1459</v>
      </c>
      <c r="E17" s="88" t="n">
        <v>0</v>
      </c>
      <c r="F17" s="9" t="inlineStr">
        <is>
          <t>请假</t>
        </is>
      </c>
      <c r="G17" s="4" t="n"/>
      <c r="H17" s="5" t="n"/>
      <c r="I17" s="5" t="n"/>
      <c r="J17" s="5" t="n"/>
      <c r="K17" s="5" t="n"/>
      <c r="L17" s="5" t="n"/>
      <c r="M17" s="5" t="n"/>
      <c r="N17" s="5" t="n"/>
      <c r="O17" s="5" t="n"/>
      <c r="P17" s="5" t="n"/>
      <c r="Q17" s="5" t="n"/>
      <c r="R17" s="5" t="n"/>
      <c r="S17" s="5" t="n"/>
      <c r="T17" s="5" t="n"/>
      <c r="U17" s="5" t="n"/>
      <c r="V17" s="5" t="n"/>
      <c r="W17" s="5" t="n"/>
      <c r="X17" s="5" t="n"/>
      <c r="Y17" s="5" t="n"/>
      <c r="Z17" s="5" t="n"/>
      <c r="AA17" s="5" t="n"/>
      <c r="AB17" s="5" t="n"/>
      <c r="AC17" s="5" t="n"/>
      <c r="AD17" s="5" t="n"/>
    </row>
    <row r="18" ht="45" customHeight="1" s="87">
      <c r="A18" s="88" t="inlineStr">
        <is>
          <t>质量管理部</t>
        </is>
      </c>
      <c r="B18" s="99" t="n"/>
      <c r="C18" s="88" t="inlineStr">
        <is>
          <t>郜洁</t>
        </is>
      </c>
      <c r="D18" s="88" t="n">
        <v>1486</v>
      </c>
      <c r="E18" s="88" t="n">
        <v>50</v>
      </c>
      <c r="F18" s="8" t="inlineStr">
        <is>
          <t>1、终端V541性能测试第一轮、第二轮：无异常
2、jenkins打包机升级：无异常
3、数审340性能测试跟踪：预发布延期</t>
        </is>
      </c>
      <c r="G18" s="4" t="n"/>
      <c r="H18" s="5" t="n"/>
      <c r="I18" s="5" t="n"/>
      <c r="J18" s="5" t="n"/>
      <c r="K18" s="5" t="n"/>
      <c r="L18" s="5" t="n"/>
      <c r="M18" s="5" t="n"/>
      <c r="N18" s="5" t="n"/>
      <c r="O18" s="5" t="n"/>
      <c r="P18" s="5" t="n"/>
      <c r="Q18" s="5" t="n"/>
      <c r="R18" s="5" t="n"/>
      <c r="S18" s="5" t="n"/>
      <c r="T18" s="5" t="n"/>
      <c r="U18" s="5" t="n"/>
      <c r="V18" s="5" t="n"/>
      <c r="W18" s="5" t="n"/>
      <c r="X18" s="5" t="n"/>
      <c r="Y18" s="5" t="n"/>
      <c r="Z18" s="5" t="n"/>
      <c r="AA18" s="5" t="n"/>
      <c r="AB18" s="5" t="n"/>
      <c r="AC18" s="5" t="n"/>
      <c r="AD18" s="5" t="n"/>
    </row>
    <row r="19" ht="45" customHeight="1" s="87">
      <c r="A19" s="88" t="inlineStr">
        <is>
          <t>质量管理部</t>
        </is>
      </c>
      <c r="B19" s="99" t="n"/>
      <c r="C19" s="88" t="inlineStr">
        <is>
          <t>郑烨</t>
        </is>
      </c>
      <c r="D19" s="88" t="n">
        <v>2025</v>
      </c>
      <c r="E19" s="88" t="n">
        <v>50</v>
      </c>
      <c r="F19" s="8" t="inlineStr">
        <is>
          <t>1、数审V3.4第一轮性能测试：预发布延期
2、存储V5.2.2第一轮性能测试：无异常
3、统战部设备生产：无异常</t>
        </is>
      </c>
      <c r="G19" s="4" t="n"/>
      <c r="H19" s="5" t="n"/>
      <c r="I19" s="5" t="n"/>
      <c r="J19" s="5" t="n"/>
      <c r="K19" s="5" t="n"/>
      <c r="L19" s="5" t="n"/>
      <c r="M19" s="5" t="n"/>
      <c r="N19" s="5" t="n"/>
      <c r="O19" s="5" t="n"/>
      <c r="P19" s="5" t="n"/>
      <c r="Q19" s="5" t="n"/>
      <c r="R19" s="5" t="n"/>
      <c r="S19" s="5" t="n"/>
      <c r="T19" s="5" t="n"/>
      <c r="U19" s="5" t="n"/>
      <c r="V19" s="5" t="n"/>
      <c r="W19" s="5" t="n"/>
      <c r="X19" s="5" t="n"/>
      <c r="Y19" s="5" t="n"/>
      <c r="Z19" s="5" t="n"/>
      <c r="AA19" s="5" t="n"/>
      <c r="AB19" s="5" t="n"/>
      <c r="AC19" s="5" t="n"/>
      <c r="AD19" s="5" t="n"/>
    </row>
    <row r="20" ht="15" customHeight="1" s="87">
      <c r="A20" s="88" t="inlineStr">
        <is>
          <t>质量管理部</t>
        </is>
      </c>
      <c r="B20" s="99" t="n"/>
      <c r="C20" s="88" t="inlineStr">
        <is>
          <t>唐磊</t>
        </is>
      </c>
      <c r="D20" s="88" t="n">
        <v>2209</v>
      </c>
      <c r="E20" s="88" t="n">
        <v>50</v>
      </c>
      <c r="F20" s="8" t="n"/>
      <c r="G20" s="4" t="n"/>
      <c r="H20" s="5" t="n"/>
      <c r="I20" s="5" t="n"/>
      <c r="J20" s="5" t="n"/>
      <c r="K20" s="5" t="n"/>
      <c r="L20" s="5" t="n"/>
      <c r="M20" s="5" t="n"/>
      <c r="N20" s="5" t="n"/>
      <c r="O20" s="5" t="n"/>
      <c r="P20" s="5" t="n"/>
      <c r="Q20" s="5" t="n"/>
      <c r="R20" s="5" t="n"/>
      <c r="S20" s="5" t="n"/>
      <c r="T20" s="5" t="n"/>
      <c r="U20" s="5" t="n"/>
      <c r="V20" s="5" t="n"/>
      <c r="W20" s="5" t="n"/>
      <c r="X20" s="5" t="n"/>
      <c r="Y20" s="5" t="n"/>
      <c r="Z20" s="5" t="n"/>
      <c r="AA20" s="5" t="n"/>
      <c r="AB20" s="5" t="n"/>
      <c r="AC20" s="5" t="n"/>
      <c r="AD20" s="5" t="n"/>
    </row>
    <row r="21" ht="75" customHeight="1" s="87">
      <c r="A21" s="88" t="inlineStr">
        <is>
          <t>质量管理部</t>
        </is>
      </c>
      <c r="B21" s="99" t="n"/>
      <c r="C21" s="88" t="inlineStr">
        <is>
          <t>王淑霞</t>
        </is>
      </c>
      <c r="D21" s="88" t="n">
        <v>1229</v>
      </c>
      <c r="E21" s="88" t="n">
        <v>50</v>
      </c>
      <c r="F21" s="8" t="inlineStr">
        <is>
          <t>1、数审V3.4第一轮功能测试：无异常
2、脱敏V2.5.3试用问题验证：无异常
3、脱敏V2.5.3F01版本第一轮功能测试：无异常
4、治理V5.3.3第一轮功能测试：无异常
5、数据脱敏送检录屏、手册修改、长江财险偶数动脱功能测试报告输出：无异常</t>
        </is>
      </c>
      <c r="G21" s="4" t="n"/>
      <c r="H21" s="5" t="n"/>
      <c r="I21" s="5" t="n"/>
      <c r="J21" s="5" t="n"/>
      <c r="K21" s="5" t="n"/>
      <c r="L21" s="5" t="n"/>
      <c r="M21" s="5" t="n"/>
      <c r="N21" s="5" t="n"/>
      <c r="O21" s="5" t="n"/>
      <c r="P21" s="5" t="n"/>
      <c r="Q21" s="5" t="n"/>
      <c r="R21" s="5" t="n"/>
      <c r="S21" s="5" t="n"/>
      <c r="T21" s="5" t="n"/>
      <c r="U21" s="5" t="n"/>
      <c r="V21" s="5" t="n"/>
      <c r="W21" s="5" t="n"/>
      <c r="X21" s="5" t="n"/>
      <c r="Y21" s="5" t="n"/>
      <c r="Z21" s="5" t="n"/>
      <c r="AA21" s="5" t="n"/>
      <c r="AB21" s="5" t="n"/>
      <c r="AC21" s="5" t="n"/>
      <c r="AD21" s="5" t="n"/>
    </row>
    <row r="22" ht="75" customHeight="1" s="87">
      <c r="A22" s="88" t="inlineStr">
        <is>
          <t>质量管理部</t>
        </is>
      </c>
      <c r="B22" s="99" t="n"/>
      <c r="C22" s="88" t="inlineStr">
        <is>
          <t>薛苗苗</t>
        </is>
      </c>
      <c r="D22" s="88" t="n">
        <v>1295</v>
      </c>
      <c r="E22" s="88" t="n">
        <v>48</v>
      </c>
      <c r="F22" s="8" t="inlineStr">
        <is>
          <t>1、「民泰银行项目提测」- 优化手机号优先从本地数据库用户表中查询：无异常
2、交行集中管控查询优化功能测试：无异常
3、苏宁金服升级文件测试：无异常
4、治理533性能测试：无异常
5、治理533第二轮功能测试：遗漏1个(19174)-扣减2分</t>
        </is>
      </c>
      <c r="G22" s="4" t="n"/>
      <c r="H22" s="5" t="n"/>
      <c r="I22" s="5" t="n"/>
      <c r="J22" s="5" t="n"/>
      <c r="K22" s="5" t="n"/>
      <c r="L22" s="5" t="n"/>
      <c r="M22" s="5" t="n"/>
      <c r="N22" s="5" t="n"/>
      <c r="O22" s="5" t="n"/>
      <c r="P22" s="5" t="n"/>
      <c r="Q22" s="5" t="n"/>
      <c r="R22" s="5" t="n"/>
      <c r="S22" s="5" t="n"/>
      <c r="T22" s="5" t="n"/>
      <c r="U22" s="5" t="n"/>
      <c r="V22" s="5" t="n"/>
      <c r="W22" s="5" t="n"/>
      <c r="X22" s="5" t="n"/>
      <c r="Y22" s="5" t="n"/>
      <c r="Z22" s="5" t="n"/>
      <c r="AA22" s="5" t="n"/>
      <c r="AB22" s="5" t="n"/>
      <c r="AC22" s="5" t="n"/>
      <c r="AD22" s="5" t="n"/>
    </row>
    <row r="23" ht="45" customHeight="1" s="87">
      <c r="A23" s="88" t="inlineStr">
        <is>
          <t>质量管理部</t>
        </is>
      </c>
      <c r="B23" s="99" t="n"/>
      <c r="C23" s="88" t="inlineStr">
        <is>
          <t>章权</t>
        </is>
      </c>
      <c r="D23" s="88" t="n">
        <v>1917</v>
      </c>
      <c r="E23" s="88" t="n">
        <v>44</v>
      </c>
      <c r="F23" s="8" t="inlineStr">
        <is>
          <t>1、治理533第三轮功能测试：遗漏1个(19777)-扣减2分
2、治理533第二轮功能测试：遗漏1个(19239)-扣减2分
3、脱敏253预发布试用问题2个（18254/18567，两个问题原因一致）-扣减2分</t>
        </is>
      </c>
      <c r="G23" s="4" t="n"/>
      <c r="H23" s="5" t="n"/>
      <c r="I23" s="5" t="n"/>
      <c r="J23" s="5" t="n"/>
      <c r="K23" s="5" t="n"/>
      <c r="L23" s="5" t="n"/>
      <c r="M23" s="5" t="n"/>
      <c r="N23" s="5" t="n"/>
      <c r="O23" s="5" t="n"/>
      <c r="P23" s="5" t="n"/>
      <c r="Q23" s="5" t="n"/>
      <c r="R23" s="5" t="n"/>
      <c r="S23" s="5" t="n"/>
      <c r="T23" s="5" t="n"/>
      <c r="U23" s="5" t="n"/>
      <c r="V23" s="5" t="n"/>
      <c r="W23" s="5" t="n"/>
      <c r="X23" s="5" t="n"/>
      <c r="Y23" s="5" t="n"/>
      <c r="Z23" s="5" t="n"/>
      <c r="AA23" s="5" t="n"/>
      <c r="AB23" s="5" t="n"/>
      <c r="AC23" s="5" t="n"/>
      <c r="AD23" s="5" t="n"/>
    </row>
    <row r="24" ht="30" customHeight="1" s="87">
      <c r="A24" s="88" t="inlineStr">
        <is>
          <t>质量管理部</t>
        </is>
      </c>
      <c r="B24" s="99" t="n"/>
      <c r="C24" s="88" t="inlineStr">
        <is>
          <t>张宁</t>
        </is>
      </c>
      <c r="D24" s="88" t="n">
        <v>2001</v>
      </c>
      <c r="E24" s="88" t="n">
        <v>48</v>
      </c>
      <c r="F24" s="8" t="inlineStr">
        <is>
          <t>1、运维V3.1.0第一轮功能测试正常
2、脱敏253预发布试用问题1个（18341）-扣减2分</t>
        </is>
      </c>
      <c r="G24" s="4" t="n"/>
      <c r="H24" s="5" t="n"/>
      <c r="I24" s="5" t="n"/>
      <c r="J24" s="5" t="n"/>
      <c r="K24" s="5" t="n"/>
      <c r="L24" s="5" t="n"/>
      <c r="M24" s="5" t="n"/>
      <c r="N24" s="5" t="n"/>
      <c r="O24" s="5" t="n"/>
      <c r="P24" s="5" t="n"/>
      <c r="Q24" s="5" t="n"/>
      <c r="R24" s="5" t="n"/>
      <c r="S24" s="5" t="n"/>
      <c r="T24" s="5" t="n"/>
      <c r="U24" s="5" t="n"/>
      <c r="V24" s="5" t="n"/>
      <c r="W24" s="5" t="n"/>
      <c r="X24" s="5" t="n"/>
      <c r="Y24" s="5" t="n"/>
      <c r="Z24" s="5" t="n"/>
      <c r="AA24" s="5" t="n"/>
      <c r="AB24" s="5" t="n"/>
      <c r="AC24" s="5" t="n"/>
      <c r="AD24" s="5" t="n"/>
    </row>
    <row r="25" ht="45" customHeight="1" s="87">
      <c r="A25" s="88" t="inlineStr">
        <is>
          <t>质量管理部</t>
        </is>
      </c>
      <c r="B25" s="99" t="n"/>
      <c r="C25" s="2" t="inlineStr">
        <is>
          <t>李松</t>
        </is>
      </c>
      <c r="D25" s="2" t="n">
        <v>1156</v>
      </c>
      <c r="E25" s="2" t="inlineStr">
        <is>
          <t>C-</t>
        </is>
      </c>
      <c r="F25" s="10" t="inlineStr">
        <is>
          <t>1、脱敏253版本预发布失败，重新测试
2、数审340测试跟踪
3、运维310测试跟踪，版本已暂停，合并至运维320版本后重新提交测试</t>
        </is>
      </c>
      <c r="G25" s="4" t="n"/>
      <c r="H25" s="5" t="n"/>
      <c r="I25" s="5" t="n"/>
      <c r="J25" s="5" t="n"/>
      <c r="K25" s="5" t="n"/>
      <c r="L25" s="5" t="n"/>
      <c r="M25" s="5" t="n"/>
      <c r="N25" s="5" t="n"/>
      <c r="O25" s="5" t="n"/>
      <c r="P25" s="5" t="n"/>
      <c r="Q25" s="5" t="n"/>
      <c r="R25" s="5" t="n"/>
      <c r="S25" s="5" t="n"/>
      <c r="T25" s="5" t="n"/>
      <c r="U25" s="5" t="n"/>
      <c r="V25" s="5" t="n"/>
      <c r="W25" s="5" t="n"/>
      <c r="X25" s="5" t="n"/>
      <c r="Y25" s="5" t="n"/>
      <c r="Z25" s="5" t="n"/>
      <c r="AA25" s="5" t="n"/>
      <c r="AB25" s="5" t="n"/>
      <c r="AC25" s="5" t="n"/>
      <c r="AD25" s="5" t="n"/>
    </row>
    <row r="26" ht="60" customHeight="1" s="87">
      <c r="A26" s="88" t="inlineStr">
        <is>
          <t>质量管理部</t>
        </is>
      </c>
      <c r="B26" s="99" t="n"/>
      <c r="C26" s="88" t="inlineStr">
        <is>
          <t>温雨柔</t>
        </is>
      </c>
      <c r="D26" s="88" t="n">
        <v>2032</v>
      </c>
      <c r="E26" s="88" t="n">
        <v>46</v>
      </c>
      <c r="F26" s="8" t="inlineStr">
        <is>
          <t>1、数审V3.4第一轮功能测试：无异常
2、数审V3.4第二轮功能测试：无异常
3、数审V3.4第三轮功能测试：遗漏1个（19324）-扣减2分
4、脱敏253预发布试用1个（19343）-扣减2分</t>
        </is>
      </c>
      <c r="G26" s="4" t="n"/>
      <c r="H26" s="5" t="n"/>
      <c r="I26" s="5" t="n"/>
      <c r="J26" s="5" t="n"/>
      <c r="K26" s="5" t="n"/>
      <c r="L26" s="5" t="n"/>
      <c r="M26" s="5" t="n"/>
      <c r="N26" s="5" t="n"/>
      <c r="O26" s="5" t="n"/>
      <c r="P26" s="5" t="n"/>
      <c r="Q26" s="5" t="n"/>
      <c r="R26" s="5" t="n"/>
      <c r="S26" s="5" t="n"/>
      <c r="T26" s="5" t="n"/>
      <c r="U26" s="5" t="n"/>
      <c r="V26" s="5" t="n"/>
      <c r="W26" s="5" t="n"/>
      <c r="X26" s="5" t="n"/>
      <c r="Y26" s="5" t="n"/>
      <c r="Z26" s="5" t="n"/>
      <c r="AA26" s="5" t="n"/>
      <c r="AB26" s="5" t="n"/>
      <c r="AC26" s="5" t="n"/>
      <c r="AD26" s="5" t="n"/>
    </row>
    <row r="27" ht="15" customHeight="1" s="87">
      <c r="A27" s="88" t="inlineStr">
        <is>
          <t>质量管理部</t>
        </is>
      </c>
      <c r="B27" s="99" t="n"/>
      <c r="C27" s="88" t="inlineStr">
        <is>
          <t>李倩</t>
        </is>
      </c>
      <c r="D27" s="88" t="n">
        <v>1869</v>
      </c>
      <c r="E27" s="88" t="n">
        <v>50</v>
      </c>
      <c r="F27" s="8" t="inlineStr">
        <is>
          <t>1、运维V3.1.0第一轮功能测试正常</t>
        </is>
      </c>
      <c r="G27" s="4" t="n"/>
      <c r="H27" s="5" t="n"/>
      <c r="I27" s="5" t="n"/>
      <c r="J27" s="5" t="n"/>
      <c r="K27" s="5" t="n"/>
      <c r="L27" s="5" t="n"/>
      <c r="M27" s="5" t="n"/>
      <c r="N27" s="5" t="n"/>
      <c r="O27" s="5" t="n"/>
      <c r="P27" s="5" t="n"/>
      <c r="Q27" s="5" t="n"/>
      <c r="R27" s="5" t="n"/>
      <c r="S27" s="5" t="n"/>
      <c r="T27" s="5" t="n"/>
      <c r="U27" s="5" t="n"/>
      <c r="V27" s="5" t="n"/>
      <c r="W27" s="5" t="n"/>
      <c r="X27" s="5" t="n"/>
      <c r="Y27" s="5" t="n"/>
      <c r="Z27" s="5" t="n"/>
      <c r="AA27" s="5" t="n"/>
      <c r="AB27" s="5" t="n"/>
      <c r="AC27" s="5" t="n"/>
      <c r="AD27" s="5" t="n"/>
    </row>
    <row r="28" ht="60" customHeight="1" s="87">
      <c r="A28" s="88" t="inlineStr">
        <is>
          <t>质量管理部</t>
        </is>
      </c>
      <c r="B28" s="99" t="n"/>
      <c r="C28" s="88" t="inlineStr">
        <is>
          <t>刘馨</t>
        </is>
      </c>
      <c r="D28" s="88" t="n">
        <v>2165</v>
      </c>
      <c r="E28" s="88" t="n">
        <v>50</v>
      </c>
      <c r="F28" s="8" t="inlineStr">
        <is>
          <t>1、数审V3.4第一轮功能测试：无异常
2、数审V3.4第二轮功能测试：无异常
2、数审V3.4第三轮功能测试：无异常
4、治理533第三轮测试：无异常</t>
        </is>
      </c>
      <c r="G28" s="4" t="n"/>
      <c r="H28" s="5" t="n"/>
      <c r="I28" s="5" t="n"/>
      <c r="J28" s="5" t="n"/>
      <c r="K28" s="5" t="n"/>
      <c r="L28" s="5" t="n"/>
      <c r="M28" s="5" t="n"/>
      <c r="N28" s="5" t="n"/>
      <c r="O28" s="5" t="n"/>
      <c r="P28" s="5" t="n"/>
      <c r="Q28" s="5" t="n"/>
      <c r="R28" s="5" t="n"/>
      <c r="S28" s="5" t="n"/>
      <c r="T28" s="5" t="n"/>
      <c r="U28" s="5" t="n"/>
      <c r="V28" s="5" t="n"/>
      <c r="W28" s="5" t="n"/>
      <c r="X28" s="5" t="n"/>
      <c r="Y28" s="5" t="n"/>
      <c r="Z28" s="5" t="n"/>
      <c r="AA28" s="5" t="n"/>
      <c r="AB28" s="5" t="n"/>
      <c r="AC28" s="5" t="n"/>
      <c r="AD28" s="5" t="n"/>
    </row>
    <row r="29" ht="15" customHeight="1" s="87">
      <c r="A29" s="88" t="inlineStr">
        <is>
          <t>质量管理部</t>
        </is>
      </c>
      <c r="B29" s="99" t="n"/>
      <c r="C29" s="88" t="inlineStr">
        <is>
          <t>陈昆钰</t>
        </is>
      </c>
      <c r="D29" s="88" t="n">
        <v>2219</v>
      </c>
      <c r="E29" s="88" t="n">
        <v>46</v>
      </c>
      <c r="F29" s="8" t="inlineStr">
        <is>
          <t>1、治理533第二轮功能测试：遗漏2个(19170、19437)-扣减4分</t>
        </is>
      </c>
      <c r="G29" s="4" t="n"/>
      <c r="H29" s="5" t="n"/>
      <c r="I29" s="5" t="n"/>
      <c r="J29" s="5" t="n"/>
      <c r="K29" s="5" t="n"/>
      <c r="L29" s="5" t="n"/>
      <c r="M29" s="5" t="n"/>
      <c r="N29" s="5" t="n"/>
      <c r="O29" s="5" t="n"/>
      <c r="P29" s="5" t="n"/>
      <c r="Q29" s="5" t="n"/>
      <c r="R29" s="5" t="n"/>
      <c r="S29" s="5" t="n"/>
      <c r="T29" s="5" t="n"/>
      <c r="U29" s="5" t="n"/>
      <c r="V29" s="5" t="n"/>
      <c r="W29" s="5" t="n"/>
      <c r="X29" s="5" t="n"/>
      <c r="Y29" s="5" t="n"/>
      <c r="Z29" s="5" t="n"/>
      <c r="AA29" s="5" t="n"/>
      <c r="AB29" s="5" t="n"/>
      <c r="AC29" s="5" t="n"/>
      <c r="AD29" s="5" t="n"/>
    </row>
    <row r="30" ht="60" customHeight="1" s="87">
      <c r="A30" s="88" t="inlineStr">
        <is>
          <t>质量管理部</t>
        </is>
      </c>
      <c r="B30" s="99" t="n"/>
      <c r="C30" s="88" t="inlineStr">
        <is>
          <t>王柳杰</t>
        </is>
      </c>
      <c r="D30" s="88" t="n">
        <v>1236</v>
      </c>
      <c r="E30" s="88" t="n">
        <v>50</v>
      </c>
      <c r="F30" s="8" t="inlineStr">
        <is>
          <t>1、终端v541版本测试、进度跟进调整---无异常
2、终端、跨网质量分析---无异常
3、内测问题的跟踪、处理---无异常
4、V5问题处理</t>
        </is>
      </c>
      <c r="G30" s="4" t="n"/>
      <c r="H30" s="5" t="n"/>
      <c r="I30" s="5" t="n"/>
      <c r="J30" s="5" t="n"/>
      <c r="K30" s="5" t="n"/>
      <c r="L30" s="5" t="n"/>
      <c r="M30" s="5" t="n"/>
      <c r="N30" s="5" t="n"/>
      <c r="O30" s="5" t="n"/>
      <c r="P30" s="5" t="n"/>
      <c r="Q30" s="5" t="n"/>
      <c r="R30" s="5" t="n"/>
      <c r="S30" s="5" t="n"/>
      <c r="T30" s="5" t="n"/>
      <c r="U30" s="5" t="n"/>
      <c r="V30" s="5" t="n"/>
      <c r="W30" s="5" t="n"/>
      <c r="X30" s="5" t="n"/>
      <c r="Y30" s="5" t="n"/>
      <c r="Z30" s="5" t="n"/>
      <c r="AA30" s="5" t="n"/>
      <c r="AB30" s="5" t="n"/>
      <c r="AC30" s="5" t="n"/>
      <c r="AD30" s="5" t="n"/>
    </row>
    <row r="31" ht="30" customHeight="1" s="87">
      <c r="A31" s="88" t="inlineStr">
        <is>
          <t>质量管理部</t>
        </is>
      </c>
      <c r="B31" s="99" t="n"/>
      <c r="C31" s="88" t="inlineStr">
        <is>
          <t>严飞</t>
        </is>
      </c>
      <c r="D31" s="88" t="n">
        <v>1850</v>
      </c>
      <c r="E31" s="88" t="n">
        <v>46</v>
      </c>
      <c r="F31" s="8" t="inlineStr">
        <is>
          <t>1、终端V541第一轮功能测试--无异常
2、终端V541第二轮功能测试--遗漏1个（19281、19640）-扣减4分</t>
        </is>
      </c>
      <c r="G31" s="4" t="n"/>
      <c r="H31" s="5" t="n"/>
      <c r="I31" s="5" t="n"/>
      <c r="J31" s="5" t="n"/>
      <c r="K31" s="5" t="n"/>
      <c r="L31" s="5" t="n"/>
      <c r="M31" s="5" t="n"/>
      <c r="N31" s="5" t="n"/>
      <c r="O31" s="5" t="n"/>
      <c r="P31" s="5" t="n"/>
      <c r="Q31" s="5" t="n"/>
      <c r="R31" s="5" t="n"/>
      <c r="S31" s="5" t="n"/>
      <c r="T31" s="5" t="n"/>
      <c r="U31" s="5" t="n"/>
      <c r="V31" s="5" t="n"/>
      <c r="W31" s="5" t="n"/>
      <c r="X31" s="5" t="n"/>
      <c r="Y31" s="5" t="n"/>
      <c r="Z31" s="5" t="n"/>
      <c r="AA31" s="5" t="n"/>
      <c r="AB31" s="5" t="n"/>
      <c r="AC31" s="5" t="n"/>
      <c r="AD31" s="5" t="n"/>
    </row>
    <row r="32" ht="45" customHeight="1" s="87">
      <c r="A32" s="88" t="inlineStr">
        <is>
          <t>质量管理部</t>
        </is>
      </c>
      <c r="B32" s="99" t="n"/>
      <c r="C32" s="88" t="inlineStr">
        <is>
          <t>吴乐</t>
        </is>
      </c>
      <c r="D32" s="88" t="n">
        <v>1936</v>
      </c>
      <c r="E32" s="88" t="n">
        <v>48</v>
      </c>
      <c r="F32" s="8" t="inlineStr">
        <is>
          <t>1、终端V541第一轮功能测试--无异常
2、终端V541第二轮功能测试--遗漏1个（19650）-扣减2分
3、终端V541用户手册整理--无异常</t>
        </is>
      </c>
      <c r="G32" s="4" t="n"/>
      <c r="H32" s="5" t="n"/>
      <c r="I32" s="5" t="n"/>
      <c r="J32" s="5" t="n"/>
      <c r="K32" s="5" t="n"/>
      <c r="L32" s="5" t="n"/>
      <c r="M32" s="5" t="n"/>
      <c r="N32" s="5" t="n"/>
      <c r="O32" s="5" t="n"/>
      <c r="P32" s="5" t="n"/>
      <c r="Q32" s="5" t="n"/>
      <c r="R32" s="5" t="n"/>
      <c r="S32" s="5" t="n"/>
      <c r="T32" s="5" t="n"/>
      <c r="U32" s="5" t="n"/>
      <c r="V32" s="5" t="n"/>
      <c r="W32" s="5" t="n"/>
      <c r="X32" s="5" t="n"/>
      <c r="Y32" s="5" t="n"/>
      <c r="Z32" s="5" t="n"/>
      <c r="AA32" s="5" t="n"/>
      <c r="AB32" s="5" t="n"/>
      <c r="AC32" s="5" t="n"/>
      <c r="AD32" s="5" t="n"/>
    </row>
    <row r="33" ht="45" customHeight="1" s="87">
      <c r="A33" s="88" t="inlineStr">
        <is>
          <t>质量管理部</t>
        </is>
      </c>
      <c r="B33" s="99" t="n"/>
      <c r="C33" s="88" t="inlineStr">
        <is>
          <t>詹诗博</t>
        </is>
      </c>
      <c r="D33" s="88" t="n">
        <v>2005</v>
      </c>
      <c r="E33" s="88" t="n">
        <v>48</v>
      </c>
      <c r="F33" s="8" t="inlineStr">
        <is>
          <t>1、终端V541第一轮功能测试正常
2、终端V541第二轮功能测试--遗漏1个（19787）-扣减2分
3、合规V510功能、性能编写正常</t>
        </is>
      </c>
      <c r="G33" s="4" t="n"/>
      <c r="H33" s="5" t="n"/>
      <c r="I33" s="5" t="n"/>
      <c r="J33" s="5" t="n"/>
      <c r="K33" s="5" t="n"/>
      <c r="L33" s="5" t="n"/>
      <c r="M33" s="5" t="n"/>
      <c r="N33" s="5" t="n"/>
      <c r="O33" s="5" t="n"/>
      <c r="P33" s="5" t="n"/>
      <c r="Q33" s="5" t="n"/>
      <c r="R33" s="5" t="n"/>
      <c r="S33" s="5" t="n"/>
      <c r="T33" s="5" t="n"/>
      <c r="U33" s="5" t="n"/>
      <c r="V33" s="5" t="n"/>
      <c r="W33" s="5" t="n"/>
      <c r="X33" s="5" t="n"/>
      <c r="Y33" s="5" t="n"/>
      <c r="Z33" s="5" t="n"/>
      <c r="AA33" s="5" t="n"/>
      <c r="AB33" s="5" t="n"/>
      <c r="AC33" s="5" t="n"/>
      <c r="AD33" s="5" t="n"/>
    </row>
    <row r="34" ht="15" customHeight="1" s="87">
      <c r="A34" s="88" t="inlineStr">
        <is>
          <t>质量管理部</t>
        </is>
      </c>
      <c r="B34" s="99" t="n"/>
      <c r="C34" s="88" t="inlineStr">
        <is>
          <t>山梦娜</t>
        </is>
      </c>
      <c r="D34" s="88" t="n">
        <v>1433</v>
      </c>
      <c r="E34" s="88" t="n">
        <v>0</v>
      </c>
      <c r="F34" s="8" t="inlineStr">
        <is>
          <t>产假</t>
        </is>
      </c>
      <c r="G34" s="4" t="n"/>
      <c r="H34" s="5" t="n"/>
      <c r="I34" s="5" t="n"/>
      <c r="J34" s="5" t="n"/>
      <c r="K34" s="5" t="n"/>
      <c r="L34" s="5" t="n"/>
      <c r="M34" s="5" t="n"/>
      <c r="N34" s="5" t="n"/>
      <c r="O34" s="5" t="n"/>
      <c r="P34" s="5" t="n"/>
      <c r="Q34" s="5" t="n"/>
      <c r="R34" s="5" t="n"/>
      <c r="S34" s="5" t="n"/>
      <c r="T34" s="5" t="n"/>
      <c r="U34" s="5" t="n"/>
      <c r="V34" s="5" t="n"/>
      <c r="W34" s="5" t="n"/>
      <c r="X34" s="5" t="n"/>
      <c r="Y34" s="5" t="n"/>
      <c r="Z34" s="5" t="n"/>
      <c r="AA34" s="5" t="n"/>
      <c r="AB34" s="5" t="n"/>
      <c r="AC34" s="5" t="n"/>
      <c r="AD34" s="5" t="n"/>
    </row>
    <row r="35" ht="60" customHeight="1" s="87">
      <c r="A35" s="88" t="inlineStr">
        <is>
          <t>质量管理部</t>
        </is>
      </c>
      <c r="B35" s="99" t="n"/>
      <c r="C35" s="88" t="inlineStr">
        <is>
          <t>罗景林</t>
        </is>
      </c>
      <c r="D35" s="88" t="n">
        <v>2129</v>
      </c>
      <c r="E35" s="88" t="n">
        <v>48</v>
      </c>
      <c r="F35" s="8" t="inlineStr">
        <is>
          <t>1、终端V541第一轮功能测试正常
2、终端V541第二轮功能测试、bug回归---遗漏一个#19405-扣减2分
3、终端V541增量功能加密算法切换、加密压缩文件透明解密测试用例编写正常
4、终端541用户手册敏感文档、主动扫描、主动扫描管理编写正常</t>
        </is>
      </c>
      <c r="G35" s="4" t="n"/>
      <c r="H35" s="5" t="n"/>
      <c r="I35" s="5" t="n"/>
      <c r="J35" s="5" t="n"/>
      <c r="K35" s="5" t="n"/>
      <c r="L35" s="5" t="n"/>
      <c r="M35" s="5" t="n"/>
      <c r="N35" s="5" t="n"/>
      <c r="O35" s="5" t="n"/>
      <c r="P35" s="5" t="n"/>
      <c r="Q35" s="5" t="n"/>
      <c r="R35" s="5" t="n"/>
      <c r="S35" s="5" t="n"/>
      <c r="T35" s="5" t="n"/>
      <c r="U35" s="5" t="n"/>
      <c r="V35" s="5" t="n"/>
      <c r="W35" s="5" t="n"/>
      <c r="X35" s="5" t="n"/>
      <c r="Y35" s="5" t="n"/>
      <c r="Z35" s="5" t="n"/>
      <c r="AA35" s="5" t="n"/>
      <c r="AB35" s="5" t="n"/>
      <c r="AC35" s="5" t="n"/>
      <c r="AD35" s="5" t="n"/>
    </row>
    <row r="36" ht="45" customHeight="1" s="87">
      <c r="A36" s="88" t="inlineStr">
        <is>
          <t>质量管理部</t>
        </is>
      </c>
      <c r="B36" s="99" t="n"/>
      <c r="C36" s="88" t="inlineStr">
        <is>
          <t>张仪</t>
        </is>
      </c>
      <c r="D36" s="88" t="n">
        <v>1895</v>
      </c>
      <c r="E36" s="88" t="n">
        <v>48</v>
      </c>
      <c r="F36" s="8" t="inlineStr">
        <is>
          <t>1、终端V541第一轮功能测试、升级正常
2、终端V541第二轮功能测试、bug回归、冒烟正常
3、终端V541第二轮功能测试遗漏一个（19701）-扣减2分</t>
        </is>
      </c>
      <c r="G36" s="4" t="n"/>
      <c r="H36" s="5" t="n"/>
      <c r="I36" s="5" t="n"/>
      <c r="J36" s="5" t="n"/>
      <c r="K36" s="5" t="n"/>
      <c r="L36" s="5" t="n"/>
      <c r="M36" s="5" t="n"/>
      <c r="N36" s="5" t="n"/>
      <c r="O36" s="5" t="n"/>
      <c r="P36" s="5" t="n"/>
      <c r="Q36" s="5" t="n"/>
      <c r="R36" s="5" t="n"/>
      <c r="S36" s="5" t="n"/>
      <c r="T36" s="5" t="n"/>
      <c r="U36" s="5" t="n"/>
      <c r="V36" s="5" t="n"/>
      <c r="W36" s="5" t="n"/>
      <c r="X36" s="5" t="n"/>
      <c r="Y36" s="5" t="n"/>
      <c r="Z36" s="5" t="n"/>
      <c r="AA36" s="5" t="n"/>
      <c r="AB36" s="5" t="n"/>
      <c r="AC36" s="5" t="n"/>
      <c r="AD36" s="5" t="n"/>
    </row>
    <row r="37" ht="15" customHeight="1" s="87">
      <c r="A37" s="88" t="inlineStr">
        <is>
          <t>质量管理部</t>
        </is>
      </c>
      <c r="B37" s="99" t="n"/>
      <c r="C37" s="88" t="inlineStr">
        <is>
          <t>刘栋</t>
        </is>
      </c>
      <c r="D37" s="88" t="n">
        <v>2210</v>
      </c>
      <c r="E37" s="88" t="n">
        <v>50</v>
      </c>
      <c r="F37" s="8" t="n"/>
      <c r="G37" s="4" t="n"/>
      <c r="H37" s="5" t="n"/>
      <c r="I37" s="5" t="n"/>
      <c r="J37" s="5" t="n"/>
      <c r="K37" s="5" t="n"/>
      <c r="L37" s="5" t="n"/>
      <c r="M37" s="5" t="n"/>
      <c r="N37" s="5" t="n"/>
      <c r="O37" s="5" t="n"/>
      <c r="P37" s="5" t="n"/>
      <c r="Q37" s="5" t="n"/>
      <c r="R37" s="5" t="n"/>
      <c r="S37" s="5" t="n"/>
      <c r="T37" s="5" t="n"/>
      <c r="U37" s="5" t="n"/>
      <c r="V37" s="5" t="n"/>
      <c r="W37" s="5" t="n"/>
      <c r="X37" s="5" t="n"/>
      <c r="Y37" s="5" t="n"/>
      <c r="Z37" s="5" t="n"/>
      <c r="AA37" s="5" t="n"/>
      <c r="AB37" s="5" t="n"/>
      <c r="AC37" s="5" t="n"/>
      <c r="AD37" s="5" t="n"/>
    </row>
    <row r="38" ht="15" customHeight="1" s="87">
      <c r="A38" s="88" t="inlineStr">
        <is>
          <t>质量管理部</t>
        </is>
      </c>
      <c r="B38" s="99" t="n"/>
      <c r="C38" s="88" t="inlineStr">
        <is>
          <t>张仓</t>
        </is>
      </c>
      <c r="D38" s="88" t="n">
        <v>2120</v>
      </c>
      <c r="E38" s="88" t="n">
        <v>50</v>
      </c>
      <c r="F38" s="8" t="n"/>
      <c r="G38" s="4" t="n"/>
      <c r="H38" s="5" t="n"/>
      <c r="I38" s="5" t="n"/>
      <c r="J38" s="5" t="n"/>
      <c r="K38" s="5" t="n"/>
      <c r="L38" s="5" t="n"/>
      <c r="M38" s="5" t="n"/>
      <c r="N38" s="5" t="n"/>
      <c r="O38" s="5" t="n"/>
      <c r="P38" s="5" t="n"/>
      <c r="Q38" s="5" t="n"/>
      <c r="R38" s="5" t="n"/>
      <c r="S38" s="5" t="n"/>
      <c r="T38" s="5" t="n"/>
      <c r="U38" s="5" t="n"/>
      <c r="V38" s="5" t="n"/>
      <c r="W38" s="5" t="n"/>
      <c r="X38" s="5" t="n"/>
      <c r="Y38" s="5" t="n"/>
      <c r="Z38" s="5" t="n"/>
      <c r="AA38" s="5" t="n"/>
      <c r="AB38" s="5" t="n"/>
      <c r="AC38" s="5" t="n"/>
      <c r="AD38" s="5" t="n"/>
    </row>
    <row r="39" ht="30" customHeight="1" s="87">
      <c r="A39" s="88" t="inlineStr">
        <is>
          <t>质量管理部</t>
        </is>
      </c>
      <c r="B39" s="99" t="n"/>
      <c r="C39" s="88" t="inlineStr">
        <is>
          <t>刘琼霄</t>
        </is>
      </c>
      <c r="D39" s="88" t="n">
        <v>1186</v>
      </c>
      <c r="E39" s="88" t="n">
        <v>42</v>
      </c>
      <c r="F39" s="8" t="inlineStr">
        <is>
          <t>1、ndlp540试用问题#18796，#18797，#19613-扣减6分
2、ndlp540测试报告核查有误--扣减2分</t>
        </is>
      </c>
      <c r="G39" s="4" t="n"/>
      <c r="H39" s="5" t="n"/>
      <c r="I39" s="5" t="n"/>
      <c r="J39" s="5" t="n"/>
      <c r="K39" s="5" t="n"/>
      <c r="L39" s="5" t="n"/>
      <c r="M39" s="5" t="n"/>
      <c r="N39" s="5" t="n"/>
      <c r="O39" s="5" t="n"/>
      <c r="P39" s="5" t="n"/>
      <c r="Q39" s="5" t="n"/>
      <c r="R39" s="5" t="n"/>
      <c r="S39" s="5" t="n"/>
      <c r="T39" s="5" t="n"/>
      <c r="U39" s="5" t="n"/>
      <c r="V39" s="5" t="n"/>
      <c r="W39" s="5" t="n"/>
      <c r="X39" s="5" t="n"/>
      <c r="Y39" s="5" t="n"/>
      <c r="Z39" s="5" t="n"/>
      <c r="AA39" s="5" t="n"/>
      <c r="AB39" s="5" t="n"/>
      <c r="AC39" s="5" t="n"/>
      <c r="AD39" s="5" t="n"/>
    </row>
    <row r="40" ht="45" customHeight="1" s="87">
      <c r="A40" s="88" t="inlineStr">
        <is>
          <t>质量管理部</t>
        </is>
      </c>
      <c r="B40" s="99" t="n"/>
      <c r="C40" s="88" t="inlineStr">
        <is>
          <t>张雪</t>
        </is>
      </c>
      <c r="D40" s="88" t="n">
        <v>1231</v>
      </c>
      <c r="E40" s="88" t="n">
        <v>50</v>
      </c>
      <c r="F40" s="8" t="inlineStr">
        <is>
          <t>1、终端V541第一轮功能测试-无异常
2、存储V522第一轮功能测试-无异常
3、NDLP540F01人保项目升级第一轮测试-无异常</t>
        </is>
      </c>
      <c r="G40" s="4" t="n"/>
      <c r="H40" s="5" t="n"/>
      <c r="I40" s="5" t="n"/>
      <c r="J40" s="5" t="n"/>
      <c r="K40" s="5" t="n"/>
      <c r="L40" s="5" t="n"/>
      <c r="M40" s="5" t="n"/>
      <c r="N40" s="5" t="n"/>
      <c r="O40" s="5" t="n"/>
      <c r="P40" s="5" t="n"/>
      <c r="Q40" s="5" t="n"/>
      <c r="R40" s="5" t="n"/>
      <c r="S40" s="5" t="n"/>
      <c r="T40" s="5" t="n"/>
      <c r="U40" s="5" t="n"/>
      <c r="V40" s="5" t="n"/>
      <c r="W40" s="5" t="n"/>
      <c r="X40" s="5" t="n"/>
      <c r="Y40" s="5" t="n"/>
      <c r="Z40" s="5" t="n"/>
      <c r="AA40" s="5" t="n"/>
      <c r="AB40" s="5" t="n"/>
      <c r="AC40" s="5" t="n"/>
      <c r="AD40" s="5" t="n"/>
    </row>
    <row r="41" ht="45" customHeight="1" s="87">
      <c r="A41" s="88" t="inlineStr">
        <is>
          <t>质量管理部</t>
        </is>
      </c>
      <c r="B41" s="99" t="n"/>
      <c r="C41" s="88" t="inlineStr">
        <is>
          <t>刘展波</t>
        </is>
      </c>
      <c r="D41" s="88" t="n">
        <v>1479</v>
      </c>
      <c r="E41" s="88" t="n">
        <v>50</v>
      </c>
      <c r="F41" s="8" t="inlineStr">
        <is>
          <t>1、NDLP-V540试用问题修复验证-无异常
2、存储522第一轮功能测试-无异常
3、存储522第一轮性能测试-无异常</t>
        </is>
      </c>
      <c r="G41" s="4" t="n"/>
      <c r="H41" s="5" t="n"/>
      <c r="I41" s="5" t="n"/>
      <c r="J41" s="5" t="n"/>
      <c r="K41" s="5" t="n"/>
      <c r="L41" s="5" t="n"/>
      <c r="M41" s="5" t="n"/>
      <c r="N41" s="5" t="n"/>
      <c r="O41" s="5" t="n"/>
      <c r="P41" s="5" t="n"/>
      <c r="Q41" s="5" t="n"/>
      <c r="R41" s="5" t="n"/>
      <c r="S41" s="5" t="n"/>
      <c r="T41" s="5" t="n"/>
      <c r="U41" s="5" t="n"/>
      <c r="V41" s="5" t="n"/>
      <c r="W41" s="5" t="n"/>
      <c r="X41" s="5" t="n"/>
      <c r="Y41" s="5" t="n"/>
      <c r="Z41" s="5" t="n"/>
      <c r="AA41" s="5" t="n"/>
      <c r="AB41" s="5" t="n"/>
      <c r="AC41" s="5" t="n"/>
      <c r="AD41" s="5" t="n"/>
    </row>
    <row r="42" ht="75" customHeight="1" s="87">
      <c r="A42" s="88" t="inlineStr">
        <is>
          <t>质量管理部</t>
        </is>
      </c>
      <c r="B42" s="99" t="n"/>
      <c r="C42" s="88" t="inlineStr">
        <is>
          <t>段晶晶</t>
        </is>
      </c>
      <c r="D42" s="88" t="n">
        <v>1990</v>
      </c>
      <c r="E42" s="88" t="n">
        <v>50</v>
      </c>
      <c r="F42" s="8" t="inlineStr">
        <is>
          <t>1、NDLP V541测试用例编写-无异常
2、CASB V3.2第一轮、第二轮性能测试-无异常
3、NDLP V540预发布问题修复验证-无异常
4、CASB V3.1ARM适配验证-无异常
5、存储V5.2.2第一轮功能测试-无异常</t>
        </is>
      </c>
      <c r="G42" s="4" t="n"/>
      <c r="H42" s="5" t="n"/>
      <c r="I42" s="5" t="n"/>
      <c r="J42" s="5" t="n"/>
      <c r="K42" s="5" t="n"/>
      <c r="L42" s="5" t="n"/>
      <c r="M42" s="5" t="n"/>
      <c r="N42" s="5" t="n"/>
      <c r="O42" s="5" t="n"/>
      <c r="P42" s="5" t="n"/>
      <c r="Q42" s="5" t="n"/>
      <c r="R42" s="5" t="n"/>
      <c r="S42" s="5" t="n"/>
      <c r="T42" s="5" t="n"/>
      <c r="U42" s="5" t="n"/>
      <c r="V42" s="5" t="n"/>
      <c r="W42" s="5" t="n"/>
      <c r="X42" s="5" t="n"/>
      <c r="Y42" s="5" t="n"/>
      <c r="Z42" s="5" t="n"/>
      <c r="AA42" s="5" t="n"/>
      <c r="AB42" s="5" t="n"/>
      <c r="AC42" s="5" t="n"/>
      <c r="AD42" s="5" t="n"/>
    </row>
    <row r="43" ht="75" customHeight="1" s="87">
      <c r="A43" s="88" t="inlineStr">
        <is>
          <t>质量管理部</t>
        </is>
      </c>
      <c r="B43" s="99" t="n"/>
      <c r="C43" s="88" t="inlineStr">
        <is>
          <t>王卓祺</t>
        </is>
      </c>
      <c r="D43" s="88" t="n">
        <v>2015</v>
      </c>
      <c r="E43" s="88" t="n">
        <v>50</v>
      </c>
      <c r="F43" s="8" t="inlineStr">
        <is>
          <t>1.跨网V520预发布问题修复验证-无异常
2.NDLP541测试用例编写-无异常
3.casbV3.2第一轮、第二轮功能测试-无异常
4.江西统计局NDLP350补丁版本生产验证-无异常
5.casbV3.1arm适配验证-无异常</t>
        </is>
      </c>
      <c r="G43" s="4" t="n"/>
      <c r="H43" s="5" t="n"/>
      <c r="I43" s="5" t="n"/>
      <c r="J43" s="5" t="n"/>
      <c r="K43" s="5" t="n"/>
      <c r="L43" s="5" t="n"/>
      <c r="M43" s="5" t="n"/>
      <c r="N43" s="5" t="n"/>
      <c r="O43" s="5" t="n"/>
      <c r="P43" s="5" t="n"/>
      <c r="Q43" s="5" t="n"/>
      <c r="R43" s="5" t="n"/>
      <c r="S43" s="5" t="n"/>
      <c r="T43" s="5" t="n"/>
      <c r="U43" s="5" t="n"/>
      <c r="V43" s="5" t="n"/>
      <c r="W43" s="5" t="n"/>
      <c r="X43" s="5" t="n"/>
      <c r="Y43" s="5" t="n"/>
      <c r="Z43" s="5" t="n"/>
      <c r="AA43" s="5" t="n"/>
      <c r="AB43" s="5" t="n"/>
      <c r="AC43" s="5" t="n"/>
      <c r="AD43" s="5" t="n"/>
    </row>
    <row r="44" ht="105" customHeight="1" s="87">
      <c r="A44" s="88" t="inlineStr">
        <is>
          <t>质量管理部</t>
        </is>
      </c>
      <c r="B44" s="99" t="n"/>
      <c r="C44" s="88" t="inlineStr">
        <is>
          <t>桑文静</t>
        </is>
      </c>
      <c r="D44" s="88" t="n">
        <v>2173</v>
      </c>
      <c r="E44" s="88" t="n">
        <v>50</v>
      </c>
      <c r="F44" s="8" t="inlineStr">
        <is>
          <t>1.浙商银行NDLP-md5提示优化、OA审批对接特殊文件处理优化功能测试---无异常
2.浙商银行NDLP用户同步处理逻辑优化功能测试---无异常
3.浙商银行NDLPpdf矢量图处理功能测试---无异常
4.中国银联项目提测fileparser重启以及审批工单无法生成功能测试---无异常
5.ndlp541测试用例编写---无异常
6.存储522第一轮功能测试---无异常
7.国防科技大学项目出差现场测试---无异常</t>
        </is>
      </c>
      <c r="G44" s="4" t="n"/>
      <c r="H44" s="5" t="n"/>
      <c r="I44" s="5" t="n"/>
      <c r="J44" s="5" t="n"/>
      <c r="K44" s="5" t="n"/>
      <c r="L44" s="5" t="n"/>
      <c r="M44" s="5" t="n"/>
      <c r="N44" s="5" t="n"/>
      <c r="O44" s="5" t="n"/>
      <c r="P44" s="5" t="n"/>
      <c r="Q44" s="5" t="n"/>
      <c r="R44" s="5" t="n"/>
      <c r="S44" s="5" t="n"/>
      <c r="T44" s="5" t="n"/>
      <c r="U44" s="5" t="n"/>
      <c r="V44" s="5" t="n"/>
      <c r="W44" s="5" t="n"/>
      <c r="X44" s="5" t="n"/>
      <c r="Y44" s="5" t="n"/>
      <c r="Z44" s="5" t="n"/>
      <c r="AA44" s="5" t="n"/>
      <c r="AB44" s="5" t="n"/>
      <c r="AC44" s="5" t="n"/>
      <c r="AD44" s="5" t="n"/>
    </row>
    <row r="45" ht="15" customHeight="1" s="87">
      <c r="A45" s="88" t="inlineStr">
        <is>
          <t>质量管理部</t>
        </is>
      </c>
      <c r="B45" s="99" t="n"/>
      <c r="C45" s="88" t="inlineStr">
        <is>
          <t>任月尧</t>
        </is>
      </c>
      <c r="D45" s="88" t="n">
        <v>2174</v>
      </c>
      <c r="E45" s="88" t="n">
        <v>50</v>
      </c>
      <c r="F45" s="8" t="n"/>
      <c r="G45" s="4" t="n"/>
      <c r="H45" s="5" t="n"/>
      <c r="I45" s="5" t="n"/>
      <c r="J45" s="5" t="n"/>
      <c r="K45" s="5" t="n"/>
      <c r="L45" s="5" t="n"/>
      <c r="M45" s="5" t="n"/>
      <c r="N45" s="5" t="n"/>
      <c r="O45" s="5" t="n"/>
      <c r="P45" s="5" t="n"/>
      <c r="Q45" s="5" t="n"/>
      <c r="R45" s="5" t="n"/>
      <c r="S45" s="5" t="n"/>
      <c r="T45" s="5" t="n"/>
      <c r="U45" s="5" t="n"/>
      <c r="V45" s="5" t="n"/>
      <c r="W45" s="5" t="n"/>
      <c r="X45" s="5" t="n"/>
      <c r="Y45" s="5" t="n"/>
      <c r="Z45" s="5" t="n"/>
      <c r="AA45" s="5" t="n"/>
      <c r="AB45" s="5" t="n"/>
      <c r="AC45" s="5" t="n"/>
      <c r="AD45" s="5" t="n"/>
    </row>
    <row r="46" ht="15" customHeight="1" s="87">
      <c r="A46" s="88" t="inlineStr">
        <is>
          <t>质量管理部</t>
        </is>
      </c>
      <c r="B46" s="99" t="n"/>
      <c r="C46" s="3" t="inlineStr">
        <is>
          <t>李增怡</t>
        </is>
      </c>
      <c r="D46" s="3" t="n">
        <v>10227</v>
      </c>
      <c r="E46" s="3" t="n">
        <v>0</v>
      </c>
      <c r="F46" s="8" t="n"/>
      <c r="G46" s="4" t="n"/>
      <c r="H46" s="5" t="n"/>
      <c r="I46" s="5" t="n"/>
      <c r="J46" s="5" t="n"/>
      <c r="K46" s="5" t="n"/>
      <c r="L46" s="5" t="n"/>
      <c r="M46" s="5" t="n"/>
      <c r="N46" s="5" t="n"/>
      <c r="O46" s="5" t="n"/>
      <c r="P46" s="5" t="n"/>
      <c r="Q46" s="5" t="n"/>
      <c r="R46" s="5" t="n"/>
      <c r="S46" s="5" t="n"/>
      <c r="T46" s="5" t="n"/>
      <c r="U46" s="5" t="n"/>
      <c r="V46" s="5" t="n"/>
      <c r="W46" s="5" t="n"/>
      <c r="X46" s="5" t="n"/>
      <c r="Y46" s="5" t="n"/>
      <c r="Z46" s="5" t="n"/>
      <c r="AA46" s="5" t="n"/>
      <c r="AB46" s="5" t="n"/>
      <c r="AC46" s="5" t="n"/>
      <c r="AD46" s="5" t="n"/>
    </row>
    <row r="47" ht="150" customHeight="1" s="87">
      <c r="A47" s="88" t="inlineStr">
        <is>
          <t>质量管理部</t>
        </is>
      </c>
      <c r="B47" s="99" t="n"/>
      <c r="C47" s="88" t="inlineStr">
        <is>
          <t>张旺宁</t>
        </is>
      </c>
      <c r="D47" s="88" t="n">
        <v>1235</v>
      </c>
      <c r="E47" s="88" t="n">
        <v>50</v>
      </c>
      <c r="F47" s="8" t="inlineStr">
        <is>
          <t>1、邮储银行数据防泄漏项目管控文件训练问题修复第一轮，无异常
2、邮储银行数据防泄漏项目管控文件训练问题修复第二轮，无异常
3、安全接入网关漏洞修复，无异常
4、邮储银行数据防泄漏项目指纹训练服务Swap内存占用过高问题修复验证，无异常
5、邮储银行终端511版本平滑升级541版本第一轮，
6、浙商银行DLP光驱功能优化验证第一、二轮，无异常
7、邮储银行终端511版本平滑升级541版本二次提测第一轮验证，无异常
8、四川银行终端数据防泄漏项目mysql迁移dm8历史方案整理输出
9、无锡农商银行数据库备份0kb问题及mysql弱密码提测验证，无异常
10、邮储银行终端511版本平滑升级541版本新方案第一轮验证，无异常</t>
        </is>
      </c>
      <c r="G47" s="4" t="n"/>
      <c r="H47" s="5" t="n"/>
      <c r="I47" s="5" t="n"/>
      <c r="J47" s="5" t="n"/>
      <c r="K47" s="5" t="n"/>
      <c r="L47" s="5" t="n"/>
      <c r="M47" s="5" t="n"/>
      <c r="N47" s="5" t="n"/>
      <c r="O47" s="5" t="n"/>
      <c r="P47" s="5" t="n"/>
      <c r="Q47" s="5" t="n"/>
      <c r="R47" s="5" t="n"/>
      <c r="S47" s="5" t="n"/>
      <c r="T47" s="5" t="n"/>
      <c r="U47" s="5" t="n"/>
      <c r="V47" s="5" t="n"/>
      <c r="W47" s="5" t="n"/>
      <c r="X47" s="5" t="n"/>
      <c r="Y47" s="5" t="n"/>
      <c r="Z47" s="5" t="n"/>
      <c r="AA47" s="5" t="n"/>
      <c r="AB47" s="5" t="n"/>
      <c r="AC47" s="5" t="n"/>
      <c r="AD47" s="5" t="n"/>
    </row>
    <row r="48" ht="75" customHeight="1" s="87">
      <c r="A48" s="88" t="inlineStr">
        <is>
          <t>质量管理部</t>
        </is>
      </c>
      <c r="B48" s="99" t="n"/>
      <c r="C48" s="88" t="inlineStr">
        <is>
          <t>雷红涛</t>
        </is>
      </c>
      <c r="D48" s="88" t="n">
        <v>1863</v>
      </c>
      <c r="E48" s="88" t="n">
        <v>50</v>
      </c>
      <c r="F48" s="8" t="inlineStr">
        <is>
          <t>1、跨网文件管理与交换系统V5.2.0试用问题-无异常
2、兴化农商项目问题-无异常
3、鄞州银行终端DLP增加U盘未命中日志记录-无异常
4、浦发敏感数据发现和浦发敏感数据报告通知需求功能-无异常
5、江苏兴化农村商业银行跨网文件管理与交换系统项目-无异常</t>
        </is>
      </c>
      <c r="G48" s="4" t="n"/>
      <c r="H48" s="5" t="n"/>
      <c r="I48" s="5" t="n"/>
      <c r="J48" s="5" t="n"/>
      <c r="K48" s="5" t="n"/>
      <c r="L48" s="5" t="n"/>
      <c r="M48" s="5" t="n"/>
      <c r="N48" s="5" t="n"/>
      <c r="O48" s="5" t="n"/>
      <c r="P48" s="5" t="n"/>
      <c r="Q48" s="5" t="n"/>
      <c r="R48" s="5" t="n"/>
      <c r="S48" s="5" t="n"/>
      <c r="T48" s="5" t="n"/>
      <c r="U48" s="5" t="n"/>
      <c r="V48" s="5" t="n"/>
      <c r="W48" s="5" t="n"/>
      <c r="X48" s="5" t="n"/>
      <c r="Y48" s="5" t="n"/>
      <c r="Z48" s="5" t="n"/>
      <c r="AA48" s="5" t="n"/>
      <c r="AB48" s="5" t="n"/>
      <c r="AC48" s="5" t="n"/>
      <c r="AD48" s="5" t="n"/>
    </row>
    <row r="49" ht="150" customHeight="1" s="87">
      <c r="A49" s="88" t="inlineStr">
        <is>
          <t>质量管理部</t>
        </is>
      </c>
      <c r="B49" s="96" t="n"/>
      <c r="C49" s="88" t="inlineStr">
        <is>
          <t>应建利</t>
        </is>
      </c>
      <c r="D49" s="88" t="n">
        <v>1951</v>
      </c>
      <c r="E49" s="88" t="n">
        <v>50</v>
      </c>
      <c r="F49" s="8" t="inlineStr">
        <is>
          <t>1、中信文档加密项目_x86环境现场反馈问题客户端修复第一轮-无异常
2、中信文档加密项目_x86环境现场反馈问题客户端修复第二轮-无异常
3、中信文档加密项目_x86环境服务端问题修复第三轮-无异常
4、苏州银行统一平台、管控系统漏洞修复第一轮-无异常
5、浦发银行-香港分行-文件指纹库新增部门标签功能第一轮-无异常
6、浦发银行-香港分行-文件指纹库新增部门标签功能第二轮-无异常
7、浙商银行NDLPpdf矢量图处理第二轮-无异常
8、中国银联ndlp系统redis加固第一轮-无异常
9、中国银联dlp系统redis加固第一轮-无异常
10、中信文档加密项目_客户端问题修复第一轮-无异常</t>
        </is>
      </c>
      <c r="G49" s="4" t="n"/>
      <c r="H49" s="5" t="n"/>
      <c r="I49" s="5" t="n"/>
      <c r="J49" s="5" t="n"/>
      <c r="K49" s="5" t="n"/>
      <c r="L49" s="5" t="n"/>
      <c r="M49" s="5" t="n"/>
      <c r="N49" s="5" t="n"/>
      <c r="O49" s="5" t="n"/>
      <c r="P49" s="5" t="n"/>
      <c r="Q49" s="5" t="n"/>
      <c r="R49" s="5" t="n"/>
      <c r="S49" s="5" t="n"/>
      <c r="T49" s="5" t="n"/>
      <c r="U49" s="5" t="n"/>
      <c r="V49" s="5" t="n"/>
      <c r="W49" s="5" t="n"/>
      <c r="X49" s="5" t="n"/>
      <c r="Y49" s="5" t="n"/>
      <c r="Z49" s="5" t="n"/>
      <c r="AA49" s="5" t="n"/>
      <c r="AB49" s="5" t="n"/>
      <c r="AC49" s="5" t="n"/>
      <c r="AD49" s="5" t="n"/>
    </row>
    <row r="50" ht="15" customHeight="1" s="87">
      <c r="A50" s="88" t="inlineStr">
        <is>
          <t>数据防泄漏产品线</t>
        </is>
      </c>
      <c r="B50" s="88" t="inlineStr">
        <is>
          <t>韩振国</t>
        </is>
      </c>
      <c r="C50" s="88" t="inlineStr">
        <is>
          <t>张迎泽</t>
        </is>
      </c>
      <c r="D50" s="88" t="n">
        <v>1248</v>
      </c>
      <c r="E50" s="88" t="n">
        <v>50</v>
      </c>
      <c r="F50" s="8" t="n"/>
      <c r="G50" s="4" t="n"/>
      <c r="H50" s="5" t="n"/>
      <c r="I50" s="5" t="n"/>
      <c r="J50" s="5" t="n"/>
      <c r="K50" s="5" t="n"/>
      <c r="L50" s="5" t="n"/>
      <c r="M50" s="5" t="n"/>
      <c r="N50" s="5" t="n"/>
      <c r="O50" s="5" t="n"/>
      <c r="P50" s="5" t="n"/>
      <c r="Q50" s="5" t="n"/>
      <c r="R50" s="5" t="n"/>
      <c r="S50" s="5" t="n"/>
      <c r="T50" s="5" t="n"/>
      <c r="U50" s="5" t="n"/>
      <c r="V50" s="5" t="n"/>
      <c r="W50" s="5" t="n"/>
      <c r="X50" s="5" t="n"/>
      <c r="Y50" s="5" t="n"/>
      <c r="Z50" s="5" t="n"/>
      <c r="AA50" s="5" t="n"/>
      <c r="AB50" s="5" t="n"/>
      <c r="AC50" s="5" t="n"/>
      <c r="AD50" s="5" t="n"/>
    </row>
    <row r="51" ht="15" customHeight="1" s="87">
      <c r="A51" s="88" t="inlineStr">
        <is>
          <t>数据防泄漏产品线</t>
        </is>
      </c>
      <c r="B51" s="99" t="n"/>
      <c r="C51" s="88" t="inlineStr">
        <is>
          <t>李忠鹏</t>
        </is>
      </c>
      <c r="D51" s="88" t="n">
        <v>1712</v>
      </c>
      <c r="E51" s="88" t="n">
        <v>50</v>
      </c>
      <c r="F51" s="8" t="n"/>
      <c r="G51" s="4" t="n"/>
      <c r="H51" s="5" t="n"/>
      <c r="I51" s="5" t="n"/>
      <c r="J51" s="5" t="n"/>
      <c r="K51" s="5" t="n"/>
      <c r="L51" s="5" t="n"/>
      <c r="M51" s="5" t="n"/>
      <c r="N51" s="5" t="n"/>
      <c r="O51" s="5" t="n"/>
      <c r="P51" s="5" t="n"/>
      <c r="Q51" s="5" t="n"/>
      <c r="R51" s="5" t="n"/>
      <c r="S51" s="5" t="n"/>
      <c r="T51" s="5" t="n"/>
      <c r="U51" s="5" t="n"/>
      <c r="V51" s="5" t="n"/>
      <c r="W51" s="5" t="n"/>
      <c r="X51" s="5" t="n"/>
      <c r="Y51" s="5" t="n"/>
      <c r="Z51" s="5" t="n"/>
      <c r="AA51" s="5" t="n"/>
      <c r="AB51" s="5" t="n"/>
      <c r="AC51" s="5" t="n"/>
      <c r="AD51" s="5" t="n"/>
    </row>
    <row r="52" ht="15" customHeight="1" s="87">
      <c r="A52" s="88" t="inlineStr">
        <is>
          <t>数据防泄漏产品线</t>
        </is>
      </c>
      <c r="B52" s="99" t="n"/>
      <c r="C52" s="88" t="inlineStr">
        <is>
          <t>郭帅</t>
        </is>
      </c>
      <c r="D52" s="88" t="n">
        <v>1719</v>
      </c>
      <c r="E52" s="88" t="n">
        <v>50</v>
      </c>
      <c r="F52" s="8" t="n"/>
      <c r="G52" s="4" t="n"/>
      <c r="H52" s="5" t="n"/>
      <c r="I52" s="5" t="n"/>
      <c r="J52" s="5" t="n"/>
      <c r="K52" s="5" t="n"/>
      <c r="L52" s="5" t="n"/>
      <c r="M52" s="5" t="n"/>
      <c r="N52" s="5" t="n"/>
      <c r="O52" s="5" t="n"/>
      <c r="P52" s="5" t="n"/>
      <c r="Q52" s="5" t="n"/>
      <c r="R52" s="5" t="n"/>
      <c r="S52" s="5" t="n"/>
      <c r="T52" s="5" t="n"/>
      <c r="U52" s="5" t="n"/>
      <c r="V52" s="5" t="n"/>
      <c r="W52" s="5" t="n"/>
      <c r="X52" s="5" t="n"/>
      <c r="Y52" s="5" t="n"/>
      <c r="Z52" s="5" t="n"/>
      <c r="AA52" s="5" t="n"/>
      <c r="AB52" s="5" t="n"/>
      <c r="AC52" s="5" t="n"/>
      <c r="AD52" s="5" t="n"/>
    </row>
    <row r="53" ht="15" customHeight="1" s="87">
      <c r="A53" s="88" t="inlineStr">
        <is>
          <t>数据防泄漏产品线</t>
        </is>
      </c>
      <c r="B53" s="99" t="n"/>
      <c r="C53" s="88" t="inlineStr">
        <is>
          <t>刘一星</t>
        </is>
      </c>
      <c r="D53" s="88" t="n">
        <v>1750</v>
      </c>
      <c r="E53" s="88" t="n">
        <v>50</v>
      </c>
      <c r="F53" s="8" t="n"/>
      <c r="G53" s="4" t="n"/>
      <c r="H53" s="5" t="n"/>
      <c r="I53" s="5" t="n"/>
      <c r="J53" s="5" t="n"/>
      <c r="K53" s="5" t="n"/>
      <c r="L53" s="5" t="n"/>
      <c r="M53" s="5" t="n"/>
      <c r="N53" s="5" t="n"/>
      <c r="O53" s="5" t="n"/>
      <c r="P53" s="5" t="n"/>
      <c r="Q53" s="5" t="n"/>
      <c r="R53" s="5" t="n"/>
      <c r="S53" s="5" t="n"/>
      <c r="T53" s="5" t="n"/>
      <c r="U53" s="5" t="n"/>
      <c r="V53" s="5" t="n"/>
      <c r="W53" s="5" t="n"/>
      <c r="X53" s="5" t="n"/>
      <c r="Y53" s="5" t="n"/>
      <c r="Z53" s="5" t="n"/>
      <c r="AA53" s="5" t="n"/>
      <c r="AB53" s="5" t="n"/>
      <c r="AC53" s="5" t="n"/>
      <c r="AD53" s="5" t="n"/>
    </row>
    <row r="54" ht="15" customHeight="1" s="87">
      <c r="A54" s="88" t="inlineStr">
        <is>
          <t>数据防泄漏产品线</t>
        </is>
      </c>
      <c r="B54" s="99" t="n"/>
      <c r="C54" s="88" t="inlineStr">
        <is>
          <t>王会闯</t>
        </is>
      </c>
      <c r="D54" s="88" t="n">
        <v>1821</v>
      </c>
      <c r="E54" s="88" t="n">
        <v>50</v>
      </c>
      <c r="F54" s="8" t="n"/>
      <c r="G54" s="4" t="n"/>
      <c r="H54" s="5" t="n"/>
      <c r="I54" s="5" t="n"/>
      <c r="J54" s="5" t="n"/>
      <c r="K54" s="5" t="n"/>
      <c r="L54" s="5" t="n"/>
      <c r="M54" s="5" t="n"/>
      <c r="N54" s="5" t="n"/>
      <c r="O54" s="5" t="n"/>
      <c r="P54" s="5" t="n"/>
      <c r="Q54" s="5" t="n"/>
      <c r="R54" s="5" t="n"/>
      <c r="S54" s="5" t="n"/>
      <c r="T54" s="5" t="n"/>
      <c r="U54" s="5" t="n"/>
      <c r="V54" s="5" t="n"/>
      <c r="W54" s="5" t="n"/>
      <c r="X54" s="5" t="n"/>
      <c r="Y54" s="5" t="n"/>
      <c r="Z54" s="5" t="n"/>
      <c r="AA54" s="5" t="n"/>
      <c r="AB54" s="5" t="n"/>
      <c r="AC54" s="5" t="n"/>
      <c r="AD54" s="5" t="n"/>
    </row>
    <row r="55" ht="15" customHeight="1" s="87">
      <c r="A55" s="88" t="inlineStr">
        <is>
          <t>数据防泄漏产品线</t>
        </is>
      </c>
      <c r="B55" s="99" t="n"/>
      <c r="C55" s="88" t="inlineStr">
        <is>
          <t>魏磊</t>
        </is>
      </c>
      <c r="D55" s="88" t="n">
        <v>1931</v>
      </c>
      <c r="E55" s="88" t="n">
        <v>50</v>
      </c>
      <c r="F55" s="8" t="n"/>
      <c r="G55" s="4" t="n"/>
      <c r="H55" s="5" t="n"/>
      <c r="I55" s="5" t="n"/>
      <c r="J55" s="5" t="n"/>
      <c r="K55" s="5" t="n"/>
      <c r="L55" s="5" t="n"/>
      <c r="M55" s="5" t="n"/>
      <c r="N55" s="5" t="n"/>
      <c r="O55" s="5" t="n"/>
      <c r="P55" s="5" t="n"/>
      <c r="Q55" s="5" t="n"/>
      <c r="R55" s="5" t="n"/>
      <c r="S55" s="5" t="n"/>
      <c r="T55" s="5" t="n"/>
      <c r="U55" s="5" t="n"/>
      <c r="V55" s="5" t="n"/>
      <c r="W55" s="5" t="n"/>
      <c r="X55" s="5" t="n"/>
      <c r="Y55" s="5" t="n"/>
      <c r="Z55" s="5" t="n"/>
      <c r="AA55" s="5" t="n"/>
      <c r="AB55" s="5" t="n"/>
      <c r="AC55" s="5" t="n"/>
      <c r="AD55" s="5" t="n"/>
    </row>
    <row r="56" ht="15" customHeight="1" s="87">
      <c r="A56" s="88" t="inlineStr">
        <is>
          <t>数据防泄漏产品线</t>
        </is>
      </c>
      <c r="B56" s="99" t="n"/>
      <c r="C56" s="88" t="inlineStr">
        <is>
          <t>张镇</t>
        </is>
      </c>
      <c r="D56" s="88" t="n">
        <v>2190</v>
      </c>
      <c r="E56" s="88" t="n">
        <v>50</v>
      </c>
      <c r="F56" s="8" t="n"/>
      <c r="G56" s="4" t="n"/>
      <c r="H56" s="5" t="n"/>
      <c r="I56" s="5" t="n"/>
      <c r="J56" s="5" t="n"/>
      <c r="K56" s="5" t="n"/>
      <c r="L56" s="5" t="n"/>
      <c r="M56" s="5" t="n"/>
      <c r="N56" s="5" t="n"/>
      <c r="O56" s="5" t="n"/>
      <c r="P56" s="5" t="n"/>
      <c r="Q56" s="5" t="n"/>
      <c r="R56" s="5" t="n"/>
      <c r="S56" s="5" t="n"/>
      <c r="T56" s="5" t="n"/>
      <c r="U56" s="5" t="n"/>
      <c r="V56" s="5" t="n"/>
      <c r="W56" s="5" t="n"/>
      <c r="X56" s="5" t="n"/>
      <c r="Y56" s="5" t="n"/>
      <c r="Z56" s="5" t="n"/>
      <c r="AA56" s="5" t="n"/>
      <c r="AB56" s="5" t="n"/>
      <c r="AC56" s="5" t="n"/>
      <c r="AD56" s="5" t="n"/>
    </row>
    <row r="57" ht="15" customHeight="1" s="87">
      <c r="A57" s="88" t="inlineStr">
        <is>
          <t>数据防泄漏产品线</t>
        </is>
      </c>
      <c r="B57" s="99" t="n"/>
      <c r="C57" s="2" t="inlineStr">
        <is>
          <t>刘丰</t>
        </is>
      </c>
      <c r="D57" s="2" t="n">
        <v>2065</v>
      </c>
      <c r="E57" s="2" t="inlineStr">
        <is>
          <t>C-</t>
        </is>
      </c>
      <c r="F57" s="10" t="inlineStr">
        <is>
          <t>1、ndlp540F01第一轮版本退回</t>
        </is>
      </c>
      <c r="G57" s="4" t="n"/>
      <c r="H57" s="5" t="n"/>
      <c r="I57" s="5" t="n"/>
      <c r="J57" s="5" t="n"/>
      <c r="K57" s="5" t="n"/>
      <c r="L57" s="5" t="n"/>
      <c r="M57" s="5" t="n"/>
      <c r="N57" s="5" t="n"/>
      <c r="O57" s="5" t="n"/>
      <c r="P57" s="5" t="n"/>
      <c r="Q57" s="5" t="n"/>
      <c r="R57" s="5" t="n"/>
      <c r="S57" s="5" t="n"/>
      <c r="T57" s="5" t="n"/>
      <c r="U57" s="5" t="n"/>
      <c r="V57" s="5" t="n"/>
      <c r="W57" s="5" t="n"/>
      <c r="X57" s="5" t="n"/>
      <c r="Y57" s="5" t="n"/>
      <c r="Z57" s="5" t="n"/>
      <c r="AA57" s="5" t="n"/>
      <c r="AB57" s="5" t="n"/>
      <c r="AC57" s="5" t="n"/>
      <c r="AD57" s="5" t="n"/>
    </row>
    <row r="58" ht="15" customHeight="1" s="87">
      <c r="A58" s="88" t="inlineStr">
        <is>
          <t>数据防泄漏产品线</t>
        </is>
      </c>
      <c r="B58" s="99" t="n"/>
      <c r="C58" s="88" t="inlineStr">
        <is>
          <t>刘姿阳</t>
        </is>
      </c>
      <c r="D58" s="88" t="n">
        <v>2050</v>
      </c>
      <c r="E58" s="88" t="n">
        <v>50</v>
      </c>
      <c r="F58" s="8" t="n"/>
      <c r="G58" s="4" t="n"/>
      <c r="H58" s="5" t="n"/>
      <c r="I58" s="5" t="n"/>
      <c r="J58" s="5" t="n"/>
      <c r="K58" s="5" t="n"/>
      <c r="L58" s="5" t="n"/>
      <c r="M58" s="5" t="n"/>
      <c r="N58" s="5" t="n"/>
      <c r="O58" s="5" t="n"/>
      <c r="P58" s="5" t="n"/>
      <c r="Q58" s="5" t="n"/>
      <c r="R58" s="5" t="n"/>
      <c r="S58" s="5" t="n"/>
      <c r="T58" s="5" t="n"/>
      <c r="U58" s="5" t="n"/>
      <c r="V58" s="5" t="n"/>
      <c r="W58" s="5" t="n"/>
      <c r="X58" s="5" t="n"/>
      <c r="Y58" s="5" t="n"/>
      <c r="Z58" s="5" t="n"/>
      <c r="AA58" s="5" t="n"/>
      <c r="AB58" s="5" t="n"/>
      <c r="AC58" s="5" t="n"/>
      <c r="AD58" s="5" t="n"/>
    </row>
    <row r="59" ht="15" customHeight="1" s="87">
      <c r="A59" s="88" t="inlineStr">
        <is>
          <t>数据防泄漏产品线</t>
        </is>
      </c>
      <c r="B59" s="99" t="n"/>
      <c r="C59" s="88" t="inlineStr">
        <is>
          <t>刘海君</t>
        </is>
      </c>
      <c r="D59" s="88" t="n">
        <v>2163</v>
      </c>
      <c r="E59" s="88" t="n">
        <v>50</v>
      </c>
      <c r="F59" s="8" t="n"/>
      <c r="G59" s="4" t="n"/>
      <c r="H59" s="5" t="n"/>
      <c r="I59" s="5" t="n"/>
      <c r="J59" s="5" t="n"/>
      <c r="K59" s="5" t="n"/>
      <c r="L59" s="5" t="n"/>
      <c r="M59" s="5" t="n"/>
      <c r="N59" s="5" t="n"/>
      <c r="O59" s="5" t="n"/>
      <c r="P59" s="5" t="n"/>
      <c r="Q59" s="5" t="n"/>
      <c r="R59" s="5" t="n"/>
      <c r="S59" s="5" t="n"/>
      <c r="T59" s="5" t="n"/>
      <c r="U59" s="5" t="n"/>
      <c r="V59" s="5" t="n"/>
      <c r="W59" s="5" t="n"/>
      <c r="X59" s="5" t="n"/>
      <c r="Y59" s="5" t="n"/>
      <c r="Z59" s="5" t="n"/>
      <c r="AA59" s="5" t="n"/>
      <c r="AB59" s="5" t="n"/>
      <c r="AC59" s="5" t="n"/>
      <c r="AD59" s="5" t="n"/>
    </row>
    <row r="60" ht="15" customHeight="1" s="87">
      <c r="A60" s="88" t="inlineStr">
        <is>
          <t>数据防泄漏产品线</t>
        </is>
      </c>
      <c r="B60" s="99" t="n"/>
      <c r="C60" s="88" t="inlineStr">
        <is>
          <t>赵梓源</t>
        </is>
      </c>
      <c r="D60" s="88" t="n">
        <v>2151</v>
      </c>
      <c r="E60" s="88" t="n">
        <v>50</v>
      </c>
      <c r="F60" s="8" t="n"/>
      <c r="G60" s="4" t="n"/>
      <c r="H60" s="5" t="n"/>
      <c r="I60" s="5" t="n"/>
      <c r="J60" s="5" t="n"/>
      <c r="K60" s="5" t="n"/>
      <c r="L60" s="5" t="n"/>
      <c r="M60" s="5" t="n"/>
      <c r="N60" s="5" t="n"/>
      <c r="O60" s="5" t="n"/>
      <c r="P60" s="5" t="n"/>
      <c r="Q60" s="5" t="n"/>
      <c r="R60" s="5" t="n"/>
      <c r="S60" s="5" t="n"/>
      <c r="T60" s="5" t="n"/>
      <c r="U60" s="5" t="n"/>
      <c r="V60" s="5" t="n"/>
      <c r="W60" s="5" t="n"/>
      <c r="X60" s="5" t="n"/>
      <c r="Y60" s="5" t="n"/>
      <c r="Z60" s="5" t="n"/>
      <c r="AA60" s="5" t="n"/>
      <c r="AB60" s="5" t="n"/>
      <c r="AC60" s="5" t="n"/>
      <c r="AD60" s="5" t="n"/>
    </row>
    <row r="61" ht="15" customHeight="1" s="87">
      <c r="A61" s="88" t="inlineStr">
        <is>
          <t>数据防泄漏产品线</t>
        </is>
      </c>
      <c r="B61" s="99" t="n"/>
      <c r="C61" s="88" t="inlineStr">
        <is>
          <t>王妮妮</t>
        </is>
      </c>
      <c r="D61" s="88" t="n">
        <v>1739</v>
      </c>
      <c r="E61" s="88" t="n">
        <v>50</v>
      </c>
      <c r="F61" s="8" t="n"/>
      <c r="G61" s="4" t="n"/>
      <c r="H61" s="5" t="n"/>
      <c r="I61" s="5" t="n"/>
      <c r="J61" s="5" t="n"/>
      <c r="K61" s="5" t="n"/>
      <c r="L61" s="5" t="n"/>
      <c r="M61" s="5" t="n"/>
      <c r="N61" s="5" t="n"/>
      <c r="O61" s="5" t="n"/>
      <c r="P61" s="5" t="n"/>
      <c r="Q61" s="5" t="n"/>
      <c r="R61" s="5" t="n"/>
      <c r="S61" s="5" t="n"/>
      <c r="T61" s="5" t="n"/>
      <c r="U61" s="5" t="n"/>
      <c r="V61" s="5" t="n"/>
      <c r="W61" s="5" t="n"/>
      <c r="X61" s="5" t="n"/>
      <c r="Y61" s="5" t="n"/>
      <c r="Z61" s="5" t="n"/>
      <c r="AA61" s="5" t="n"/>
      <c r="AB61" s="5" t="n"/>
      <c r="AC61" s="5" t="n"/>
      <c r="AD61" s="5" t="n"/>
    </row>
    <row r="62" ht="15" customHeight="1" s="87">
      <c r="A62" s="88" t="inlineStr">
        <is>
          <t>数据防泄漏产品线</t>
        </is>
      </c>
      <c r="B62" s="99" t="n"/>
      <c r="C62" s="88" t="inlineStr">
        <is>
          <t>杨海超</t>
        </is>
      </c>
      <c r="D62" s="88" t="n">
        <v>10211</v>
      </c>
      <c r="E62" s="88" t="n">
        <v>50</v>
      </c>
      <c r="F62" s="8" t="n"/>
      <c r="G62" s="4" t="n"/>
      <c r="H62" s="5" t="n"/>
      <c r="I62" s="5" t="n"/>
      <c r="J62" s="5" t="n"/>
      <c r="K62" s="5" t="n"/>
      <c r="L62" s="5" t="n"/>
      <c r="M62" s="5" t="n"/>
      <c r="N62" s="5" t="n"/>
      <c r="O62" s="5" t="n"/>
      <c r="P62" s="5" t="n"/>
      <c r="Q62" s="5" t="n"/>
      <c r="R62" s="5" t="n"/>
      <c r="S62" s="5" t="n"/>
      <c r="T62" s="5" t="n"/>
      <c r="U62" s="5" t="n"/>
      <c r="V62" s="5" t="n"/>
      <c r="W62" s="5" t="n"/>
      <c r="X62" s="5" t="n"/>
      <c r="Y62" s="5" t="n"/>
      <c r="Z62" s="5" t="n"/>
      <c r="AA62" s="5" t="n"/>
      <c r="AB62" s="5" t="n"/>
      <c r="AC62" s="5" t="n"/>
      <c r="AD62" s="5" t="n"/>
    </row>
    <row r="63" ht="15" customHeight="1" s="87">
      <c r="A63" s="88" t="inlineStr">
        <is>
          <t>数据防泄漏产品线</t>
        </is>
      </c>
      <c r="B63" s="99" t="n"/>
      <c r="C63" s="88" t="inlineStr">
        <is>
          <t>杨学智</t>
        </is>
      </c>
      <c r="D63" s="88" t="n">
        <v>10207</v>
      </c>
      <c r="E63" s="88" t="n">
        <v>50</v>
      </c>
      <c r="F63" s="8" t="n"/>
      <c r="G63" s="4" t="n"/>
      <c r="H63" s="5" t="n"/>
      <c r="I63" s="5" t="n"/>
      <c r="J63" s="5" t="n"/>
      <c r="K63" s="5" t="n"/>
      <c r="L63" s="5" t="n"/>
      <c r="M63" s="5" t="n"/>
      <c r="N63" s="5" t="n"/>
      <c r="O63" s="5" t="n"/>
      <c r="P63" s="5" t="n"/>
      <c r="Q63" s="5" t="n"/>
      <c r="R63" s="5" t="n"/>
      <c r="S63" s="5" t="n"/>
      <c r="T63" s="5" t="n"/>
      <c r="U63" s="5" t="n"/>
      <c r="V63" s="5" t="n"/>
      <c r="W63" s="5" t="n"/>
      <c r="X63" s="5" t="n"/>
      <c r="Y63" s="5" t="n"/>
      <c r="Z63" s="5" t="n"/>
      <c r="AA63" s="5" t="n"/>
      <c r="AB63" s="5" t="n"/>
      <c r="AC63" s="5" t="n"/>
      <c r="AD63" s="5" t="n"/>
    </row>
    <row r="64" ht="15" customHeight="1" s="87">
      <c r="A64" s="88" t="inlineStr">
        <is>
          <t>数据防泄漏产品线</t>
        </is>
      </c>
      <c r="B64" s="99" t="n"/>
      <c r="C64" s="88" t="inlineStr">
        <is>
          <t>邢亚晶</t>
        </is>
      </c>
      <c r="D64" s="88" t="n">
        <v>2216</v>
      </c>
      <c r="E64" s="88" t="n">
        <v>50</v>
      </c>
      <c r="F64" s="8" t="n"/>
      <c r="G64" s="4" t="n"/>
      <c r="H64" s="5" t="n"/>
      <c r="I64" s="5" t="n"/>
      <c r="J64" s="5" t="n"/>
      <c r="K64" s="5" t="n"/>
      <c r="L64" s="5" t="n"/>
      <c r="M64" s="5" t="n"/>
      <c r="N64" s="5" t="n"/>
      <c r="O64" s="5" t="n"/>
      <c r="P64" s="5" t="n"/>
      <c r="Q64" s="5" t="n"/>
      <c r="R64" s="5" t="n"/>
      <c r="S64" s="5" t="n"/>
      <c r="T64" s="5" t="n"/>
      <c r="U64" s="5" t="n"/>
      <c r="V64" s="5" t="n"/>
      <c r="W64" s="5" t="n"/>
      <c r="X64" s="5" t="n"/>
      <c r="Y64" s="5" t="n"/>
      <c r="Z64" s="5" t="n"/>
      <c r="AA64" s="5" t="n"/>
      <c r="AB64" s="5" t="n"/>
      <c r="AC64" s="5" t="n"/>
      <c r="AD64" s="5" t="n"/>
    </row>
    <row r="65" ht="15" customHeight="1" s="87">
      <c r="A65" s="88" t="inlineStr">
        <is>
          <t>数据防泄漏产品线</t>
        </is>
      </c>
      <c r="B65" s="99" t="n"/>
      <c r="C65" s="88" t="inlineStr">
        <is>
          <t>江银涛</t>
        </is>
      </c>
      <c r="D65" s="88" t="n">
        <v>10220</v>
      </c>
      <c r="E65" s="88" t="n">
        <v>50</v>
      </c>
      <c r="F65" s="8" t="n"/>
      <c r="G65" s="4" t="n"/>
      <c r="H65" s="5" t="n"/>
      <c r="I65" s="5" t="n"/>
      <c r="J65" s="5" t="n"/>
      <c r="K65" s="5" t="n"/>
      <c r="L65" s="5" t="n"/>
      <c r="M65" s="5" t="n"/>
      <c r="N65" s="5" t="n"/>
      <c r="O65" s="5" t="n"/>
      <c r="P65" s="5" t="n"/>
      <c r="Q65" s="5" t="n"/>
      <c r="R65" s="5" t="n"/>
      <c r="S65" s="5" t="n"/>
      <c r="T65" s="5" t="n"/>
      <c r="U65" s="5" t="n"/>
      <c r="V65" s="5" t="n"/>
      <c r="W65" s="5" t="n"/>
      <c r="X65" s="5" t="n"/>
      <c r="Y65" s="5" t="n"/>
      <c r="Z65" s="5" t="n"/>
      <c r="AA65" s="5" t="n"/>
      <c r="AB65" s="5" t="n"/>
      <c r="AC65" s="5" t="n"/>
      <c r="AD65" s="5" t="n"/>
    </row>
    <row r="66" ht="15" customHeight="1" s="87">
      <c r="A66" s="88" t="inlineStr">
        <is>
          <t>数据防泄漏产品线</t>
        </is>
      </c>
      <c r="B66" s="99" t="n"/>
      <c r="C66" s="88" t="inlineStr">
        <is>
          <t>崔义芳</t>
        </is>
      </c>
      <c r="D66" s="88" t="n">
        <v>470</v>
      </c>
      <c r="E66" s="88" t="n">
        <v>50</v>
      </c>
      <c r="F66" s="8" t="n"/>
      <c r="G66" s="4" t="n"/>
      <c r="H66" s="5" t="n"/>
      <c r="I66" s="5" t="n"/>
      <c r="J66" s="5" t="n"/>
      <c r="K66" s="5" t="n"/>
      <c r="L66" s="5" t="n"/>
      <c r="M66" s="5" t="n"/>
      <c r="N66" s="5" t="n"/>
      <c r="O66" s="5" t="n"/>
      <c r="P66" s="5" t="n"/>
      <c r="Q66" s="5" t="n"/>
      <c r="R66" s="5" t="n"/>
      <c r="S66" s="5" t="n"/>
      <c r="T66" s="5" t="n"/>
      <c r="U66" s="5" t="n"/>
      <c r="V66" s="5" t="n"/>
      <c r="W66" s="5" t="n"/>
      <c r="X66" s="5" t="n"/>
      <c r="Y66" s="5" t="n"/>
      <c r="Z66" s="5" t="n"/>
      <c r="AA66" s="5" t="n"/>
      <c r="AB66" s="5" t="n"/>
      <c r="AC66" s="5" t="n"/>
      <c r="AD66" s="5" t="n"/>
    </row>
    <row r="67" ht="15" customHeight="1" s="87">
      <c r="A67" s="88" t="inlineStr">
        <is>
          <t>数据防泄漏产品线</t>
        </is>
      </c>
      <c r="B67" s="99" t="n"/>
      <c r="C67" s="88" t="inlineStr">
        <is>
          <t>王宇</t>
        </is>
      </c>
      <c r="D67" s="88" t="n">
        <v>1392</v>
      </c>
      <c r="E67" s="88" t="n">
        <v>50</v>
      </c>
      <c r="F67" s="8" t="n"/>
      <c r="G67" s="4" t="n"/>
      <c r="H67" s="5" t="n"/>
      <c r="I67" s="5" t="n"/>
      <c r="J67" s="5" t="n"/>
      <c r="K67" s="5" t="n"/>
      <c r="L67" s="5" t="n"/>
      <c r="M67" s="5" t="n"/>
      <c r="N67" s="5" t="n"/>
      <c r="O67" s="5" t="n"/>
      <c r="P67" s="5" t="n"/>
      <c r="Q67" s="5" t="n"/>
      <c r="R67" s="5" t="n"/>
      <c r="S67" s="5" t="n"/>
      <c r="T67" s="5" t="n"/>
      <c r="U67" s="5" t="n"/>
      <c r="V67" s="5" t="n"/>
      <c r="W67" s="5" t="n"/>
      <c r="X67" s="5" t="n"/>
      <c r="Y67" s="5" t="n"/>
      <c r="Z67" s="5" t="n"/>
      <c r="AA67" s="5" t="n"/>
      <c r="AB67" s="5" t="n"/>
      <c r="AC67" s="5" t="n"/>
      <c r="AD67" s="5" t="n"/>
    </row>
    <row r="68" ht="15" customHeight="1" s="87">
      <c r="A68" s="88" t="inlineStr">
        <is>
          <t>数据防泄漏产品线</t>
        </is>
      </c>
      <c r="B68" s="99" t="n"/>
      <c r="C68" s="88" t="inlineStr">
        <is>
          <t>王磊</t>
        </is>
      </c>
      <c r="D68" s="88" t="n">
        <v>1402</v>
      </c>
      <c r="E68" s="88" t="n">
        <v>50</v>
      </c>
      <c r="F68" s="8" t="n"/>
      <c r="G68" s="4" t="n"/>
      <c r="H68" s="5" t="n"/>
      <c r="I68" s="5" t="n"/>
      <c r="J68" s="5" t="n"/>
      <c r="K68" s="5" t="n"/>
      <c r="L68" s="5" t="n"/>
      <c r="M68" s="5" t="n"/>
      <c r="N68" s="5" t="n"/>
      <c r="O68" s="5" t="n"/>
      <c r="P68" s="5" t="n"/>
      <c r="Q68" s="5" t="n"/>
      <c r="R68" s="5" t="n"/>
      <c r="S68" s="5" t="n"/>
      <c r="T68" s="5" t="n"/>
      <c r="U68" s="5" t="n"/>
      <c r="V68" s="5" t="n"/>
      <c r="W68" s="5" t="n"/>
      <c r="X68" s="5" t="n"/>
      <c r="Y68" s="5" t="n"/>
      <c r="Z68" s="5" t="n"/>
      <c r="AA68" s="5" t="n"/>
      <c r="AB68" s="5" t="n"/>
      <c r="AC68" s="5" t="n"/>
      <c r="AD68" s="5" t="n"/>
    </row>
    <row r="69" ht="15" customHeight="1" s="87">
      <c r="A69" s="88" t="inlineStr">
        <is>
          <t>数据防泄漏产品线</t>
        </is>
      </c>
      <c r="B69" s="99" t="n"/>
      <c r="C69" s="88" t="inlineStr">
        <is>
          <t>李腾</t>
        </is>
      </c>
      <c r="D69" s="88" t="n">
        <v>1778</v>
      </c>
      <c r="E69" s="88" t="n">
        <v>50</v>
      </c>
      <c r="F69" s="8" t="n"/>
      <c r="G69" s="4" t="n"/>
      <c r="H69" s="5" t="n"/>
      <c r="I69" s="5" t="n"/>
      <c r="J69" s="5" t="n"/>
      <c r="K69" s="5" t="n"/>
      <c r="L69" s="5" t="n"/>
      <c r="M69" s="5" t="n"/>
      <c r="N69" s="5" t="n"/>
      <c r="O69" s="5" t="n"/>
      <c r="P69" s="5" t="n"/>
      <c r="Q69" s="5" t="n"/>
      <c r="R69" s="5" t="n"/>
      <c r="S69" s="5" t="n"/>
      <c r="T69" s="5" t="n"/>
      <c r="U69" s="5" t="n"/>
      <c r="V69" s="5" t="n"/>
      <c r="W69" s="5" t="n"/>
      <c r="X69" s="5" t="n"/>
      <c r="Y69" s="5" t="n"/>
      <c r="Z69" s="5" t="n"/>
      <c r="AA69" s="5" t="n"/>
      <c r="AB69" s="5" t="n"/>
      <c r="AC69" s="5" t="n"/>
      <c r="AD69" s="5" t="n"/>
    </row>
    <row r="70" ht="15" customHeight="1" s="87">
      <c r="A70" s="88" t="inlineStr">
        <is>
          <t>数据防泄漏产品线</t>
        </is>
      </c>
      <c r="B70" s="99" t="n"/>
      <c r="C70" s="88" t="inlineStr">
        <is>
          <t>杨晓娟</t>
        </is>
      </c>
      <c r="D70" s="88" t="n">
        <v>2024</v>
      </c>
      <c r="E70" s="88" t="n">
        <v>50</v>
      </c>
      <c r="F70" s="8" t="n"/>
      <c r="G70" s="4" t="n"/>
      <c r="H70" s="5" t="n"/>
      <c r="I70" s="5" t="n"/>
      <c r="J70" s="5" t="n"/>
      <c r="K70" s="5" t="n"/>
      <c r="L70" s="5" t="n"/>
      <c r="M70" s="5" t="n"/>
      <c r="N70" s="5" t="n"/>
      <c r="O70" s="5" t="n"/>
      <c r="P70" s="5" t="n"/>
      <c r="Q70" s="5" t="n"/>
      <c r="R70" s="5" t="n"/>
      <c r="S70" s="5" t="n"/>
      <c r="T70" s="5" t="n"/>
      <c r="U70" s="5" t="n"/>
      <c r="V70" s="5" t="n"/>
      <c r="W70" s="5" t="n"/>
      <c r="X70" s="5" t="n"/>
      <c r="Y70" s="5" t="n"/>
      <c r="Z70" s="5" t="n"/>
      <c r="AA70" s="5" t="n"/>
      <c r="AB70" s="5" t="n"/>
      <c r="AC70" s="5" t="n"/>
      <c r="AD70" s="5" t="n"/>
    </row>
    <row r="71" ht="15" customHeight="1" s="87">
      <c r="A71" s="88" t="inlineStr">
        <is>
          <t>数据防泄漏产品线</t>
        </is>
      </c>
      <c r="B71" s="99" t="n"/>
      <c r="C71" s="88" t="inlineStr">
        <is>
          <t>刘泽铭</t>
        </is>
      </c>
      <c r="D71" s="88" t="n">
        <v>10221</v>
      </c>
      <c r="E71" s="88" t="n">
        <v>50</v>
      </c>
      <c r="F71" s="8" t="n"/>
      <c r="G71" s="4" t="n"/>
      <c r="H71" s="5" t="n"/>
      <c r="I71" s="5" t="n"/>
      <c r="J71" s="5" t="n"/>
      <c r="K71" s="5" t="n"/>
      <c r="L71" s="5" t="n"/>
      <c r="M71" s="5" t="n"/>
      <c r="N71" s="5" t="n"/>
      <c r="O71" s="5" t="n"/>
      <c r="P71" s="5" t="n"/>
      <c r="Q71" s="5" t="n"/>
      <c r="R71" s="5" t="n"/>
      <c r="S71" s="5" t="n"/>
      <c r="T71" s="5" t="n"/>
      <c r="U71" s="5" t="n"/>
      <c r="V71" s="5" t="n"/>
      <c r="W71" s="5" t="n"/>
      <c r="X71" s="5" t="n"/>
      <c r="Y71" s="5" t="n"/>
      <c r="Z71" s="5" t="n"/>
      <c r="AA71" s="5" t="n"/>
      <c r="AB71" s="5" t="n"/>
      <c r="AC71" s="5" t="n"/>
      <c r="AD71" s="5" t="n"/>
    </row>
    <row r="72" ht="15" customHeight="1" s="87">
      <c r="A72" s="88" t="inlineStr">
        <is>
          <t>数据防泄漏产品线</t>
        </is>
      </c>
      <c r="B72" s="99" t="n"/>
      <c r="C72" s="88" t="inlineStr">
        <is>
          <t>罗志成</t>
        </is>
      </c>
      <c r="D72" s="88" t="n">
        <v>856</v>
      </c>
      <c r="E72" s="88" t="n">
        <v>50</v>
      </c>
      <c r="F72" s="8" t="n"/>
      <c r="G72" s="4" t="n"/>
      <c r="H72" s="5" t="n"/>
      <c r="I72" s="5" t="n"/>
      <c r="J72" s="5" t="n"/>
      <c r="K72" s="5" t="n"/>
      <c r="L72" s="5" t="n"/>
      <c r="M72" s="5" t="n"/>
      <c r="N72" s="5" t="n"/>
      <c r="O72" s="5" t="n"/>
      <c r="P72" s="5" t="n"/>
      <c r="Q72" s="5" t="n"/>
      <c r="R72" s="5" t="n"/>
      <c r="S72" s="5" t="n"/>
      <c r="T72" s="5" t="n"/>
      <c r="U72" s="5" t="n"/>
      <c r="V72" s="5" t="n"/>
      <c r="W72" s="5" t="n"/>
      <c r="X72" s="5" t="n"/>
      <c r="Y72" s="5" t="n"/>
      <c r="Z72" s="5" t="n"/>
      <c r="AA72" s="5" t="n"/>
      <c r="AB72" s="5" t="n"/>
      <c r="AC72" s="5" t="n"/>
      <c r="AD72" s="5" t="n"/>
    </row>
    <row r="73" ht="30" customHeight="1" s="87">
      <c r="A73" s="88" t="inlineStr">
        <is>
          <t>数据防泄漏产品线</t>
        </is>
      </c>
      <c r="B73" s="99" t="n"/>
      <c r="C73" s="88" t="inlineStr">
        <is>
          <t>李富平</t>
        </is>
      </c>
      <c r="D73" s="88" t="n">
        <v>1883</v>
      </c>
      <c r="E73" s="88" t="n">
        <v>50</v>
      </c>
      <c r="F73" s="8" t="inlineStr">
        <is>
          <t>1、浦发银行-香港分行-文件指纹库新增部门标签功能第一轮-无异常
2、浦发银行-香港分行-文件指纹库新增部门标签功能第二轮-无异常</t>
        </is>
      </c>
      <c r="G73" s="4" t="n"/>
      <c r="H73" s="5" t="n"/>
      <c r="I73" s="5" t="n"/>
      <c r="J73" s="5" t="n"/>
      <c r="K73" s="5" t="n"/>
      <c r="L73" s="5" t="n"/>
      <c r="M73" s="5" t="n"/>
      <c r="N73" s="5" t="n"/>
      <c r="O73" s="5" t="n"/>
      <c r="P73" s="5" t="n"/>
      <c r="Q73" s="5" t="n"/>
      <c r="R73" s="5" t="n"/>
      <c r="S73" s="5" t="n"/>
      <c r="T73" s="5" t="n"/>
      <c r="U73" s="5" t="n"/>
      <c r="V73" s="5" t="n"/>
      <c r="W73" s="5" t="n"/>
      <c r="X73" s="5" t="n"/>
      <c r="Y73" s="5" t="n"/>
      <c r="Z73" s="5" t="n"/>
      <c r="AA73" s="5" t="n"/>
      <c r="AB73" s="5" t="n"/>
      <c r="AC73" s="5" t="n"/>
      <c r="AD73" s="5" t="n"/>
    </row>
    <row r="74" ht="15" customHeight="1" s="87">
      <c r="A74" s="88" t="inlineStr">
        <is>
          <t>数据防泄漏产品线</t>
        </is>
      </c>
      <c r="B74" s="99" t="n"/>
      <c r="C74" s="88" t="inlineStr">
        <is>
          <t>孙业民</t>
        </is>
      </c>
      <c r="D74" s="88" t="n">
        <v>2140</v>
      </c>
      <c r="E74" s="88" t="n">
        <v>50</v>
      </c>
      <c r="F74" s="8" t="inlineStr">
        <is>
          <t>1、中国银联ndlp系统redis加固第一轮-无异常</t>
        </is>
      </c>
      <c r="G74" s="4" t="n"/>
      <c r="H74" s="5" t="n"/>
      <c r="I74" s="5" t="n"/>
      <c r="J74" s="5" t="n"/>
      <c r="K74" s="5" t="n"/>
      <c r="L74" s="5" t="n"/>
      <c r="M74" s="5" t="n"/>
      <c r="N74" s="5" t="n"/>
      <c r="O74" s="5" t="n"/>
      <c r="P74" s="5" t="n"/>
      <c r="Q74" s="5" t="n"/>
      <c r="R74" s="5" t="n"/>
      <c r="S74" s="5" t="n"/>
      <c r="T74" s="5" t="n"/>
      <c r="U74" s="5" t="n"/>
      <c r="V74" s="5" t="n"/>
      <c r="W74" s="5" t="n"/>
      <c r="X74" s="5" t="n"/>
      <c r="Y74" s="5" t="n"/>
      <c r="Z74" s="5" t="n"/>
      <c r="AA74" s="5" t="n"/>
      <c r="AB74" s="5" t="n"/>
      <c r="AC74" s="5" t="n"/>
      <c r="AD74" s="5" t="n"/>
    </row>
    <row r="75" ht="15" customHeight="1" s="87">
      <c r="A75" s="88" t="inlineStr">
        <is>
          <t>数据防泄漏产品线</t>
        </is>
      </c>
      <c r="B75" s="99" t="n"/>
      <c r="C75" s="88" t="inlineStr">
        <is>
          <t>滕永达</t>
        </is>
      </c>
      <c r="D75" s="88" t="n">
        <v>2004</v>
      </c>
      <c r="E75" s="88" t="n">
        <v>50</v>
      </c>
      <c r="F75" s="8" t="inlineStr">
        <is>
          <t>1、浙商银行NDLPpdf矢量图处理第二轮-无异常</t>
        </is>
      </c>
      <c r="G75" s="4" t="n"/>
      <c r="H75" s="5" t="n"/>
      <c r="I75" s="5" t="n"/>
      <c r="J75" s="5" t="n"/>
      <c r="K75" s="5" t="n"/>
      <c r="L75" s="5" t="n"/>
      <c r="M75" s="5" t="n"/>
      <c r="N75" s="5" t="n"/>
      <c r="O75" s="5" t="n"/>
      <c r="P75" s="5" t="n"/>
      <c r="Q75" s="5" t="n"/>
      <c r="R75" s="5" t="n"/>
      <c r="S75" s="5" t="n"/>
      <c r="T75" s="5" t="n"/>
      <c r="U75" s="5" t="n"/>
      <c r="V75" s="5" t="n"/>
      <c r="W75" s="5" t="n"/>
      <c r="X75" s="5" t="n"/>
      <c r="Y75" s="5" t="n"/>
      <c r="Z75" s="5" t="n"/>
      <c r="AA75" s="5" t="n"/>
      <c r="AB75" s="5" t="n"/>
      <c r="AC75" s="5" t="n"/>
      <c r="AD75" s="5" t="n"/>
    </row>
    <row r="76" ht="15" customHeight="1" s="87">
      <c r="A76" s="88" t="inlineStr">
        <is>
          <t>数据防泄漏产品线</t>
        </is>
      </c>
      <c r="B76" s="96" t="n"/>
      <c r="C76" s="88" t="inlineStr">
        <is>
          <t>王奎举</t>
        </is>
      </c>
      <c r="D76" s="88" t="n">
        <v>1687</v>
      </c>
      <c r="E76" s="88" t="n">
        <v>50</v>
      </c>
      <c r="F76" s="8" t="n"/>
      <c r="G76" s="4" t="n"/>
      <c r="H76" s="5" t="n"/>
      <c r="I76" s="5" t="n"/>
      <c r="J76" s="5" t="n"/>
      <c r="K76" s="5" t="n"/>
      <c r="L76" s="5" t="n"/>
      <c r="M76" s="5" t="n"/>
      <c r="N76" s="5" t="n"/>
      <c r="O76" s="5" t="n"/>
      <c r="P76" s="5" t="n"/>
      <c r="Q76" s="5" t="n"/>
      <c r="R76" s="5" t="n"/>
      <c r="S76" s="5" t="n"/>
      <c r="T76" s="5" t="n"/>
      <c r="U76" s="5" t="n"/>
      <c r="V76" s="5" t="n"/>
      <c r="W76" s="5" t="n"/>
      <c r="X76" s="5" t="n"/>
      <c r="Y76" s="5" t="n"/>
      <c r="Z76" s="5" t="n"/>
      <c r="AA76" s="5" t="n"/>
      <c r="AB76" s="5" t="n"/>
      <c r="AC76" s="5" t="n"/>
      <c r="AD76" s="5" t="n"/>
    </row>
    <row r="77">
      <c r="A77" s="88" t="inlineStr">
        <is>
          <t>数据库安全产品线</t>
        </is>
      </c>
      <c r="B77" s="88" t="inlineStr">
        <is>
          <t>魏冬冬</t>
        </is>
      </c>
      <c r="C77" s="11" t="inlineStr">
        <is>
          <t>魏东东</t>
        </is>
      </c>
      <c r="D77" s="11" t="n">
        <v>1909</v>
      </c>
      <c r="E77" s="11" t="n">
        <v>45</v>
      </c>
      <c r="F77" s="12" t="inlineStr">
        <is>
          <t>脱敏253F01版本第二轮提测延期2天---扣减5分</t>
        </is>
      </c>
      <c r="G77" s="4" t="n"/>
      <c r="H77" s="5" t="n"/>
      <c r="I77" s="5" t="n"/>
      <c r="J77" s="5" t="n"/>
      <c r="K77" s="5" t="n"/>
      <c r="L77" s="5" t="n"/>
      <c r="M77" s="5" t="n"/>
      <c r="N77" s="5" t="n"/>
      <c r="O77" s="5" t="n"/>
      <c r="P77" s="5" t="n"/>
      <c r="Q77" s="5" t="n"/>
      <c r="R77" s="5" t="n"/>
      <c r="S77" s="5" t="n"/>
      <c r="T77" s="5" t="n"/>
      <c r="U77" s="5" t="n"/>
      <c r="V77" s="5" t="n"/>
      <c r="W77" s="5" t="n"/>
      <c r="X77" s="5" t="n"/>
      <c r="Y77" s="5" t="n"/>
      <c r="Z77" s="5" t="n"/>
      <c r="AA77" s="5" t="n"/>
      <c r="AB77" s="5" t="n"/>
      <c r="AC77" s="5" t="n"/>
      <c r="AD77" s="5" t="n"/>
    </row>
    <row r="78">
      <c r="A78" s="88" t="n"/>
      <c r="B78" s="99" t="n"/>
      <c r="C78" s="2" t="inlineStr">
        <is>
          <t>郑如缘</t>
        </is>
      </c>
      <c r="D78" s="2" t="n">
        <v>1844</v>
      </c>
      <c r="E78" s="2" t="inlineStr">
        <is>
          <t>C-</t>
        </is>
      </c>
      <c r="F78" s="13" t="inlineStr">
        <is>
          <t>国防科大--脱敏的核心流程走不通----版本达到退回标准</t>
        </is>
      </c>
      <c r="G78" s="4" t="n"/>
      <c r="H78" s="5" t="n"/>
      <c r="I78" s="5" t="n"/>
      <c r="J78" s="5" t="n"/>
      <c r="K78" s="5" t="n"/>
      <c r="L78" s="5" t="n"/>
      <c r="M78" s="5" t="n"/>
      <c r="N78" s="5" t="n"/>
      <c r="O78" s="5" t="n"/>
      <c r="P78" s="5" t="n"/>
      <c r="Q78" s="5" t="n"/>
      <c r="R78" s="5" t="n"/>
      <c r="S78" s="5" t="n"/>
      <c r="T78" s="5" t="n"/>
      <c r="U78" s="5" t="n"/>
      <c r="V78" s="5" t="n"/>
      <c r="W78" s="5" t="n"/>
      <c r="X78" s="5" t="n"/>
      <c r="Y78" s="5" t="n"/>
      <c r="Z78" s="5" t="n"/>
      <c r="AA78" s="5" t="n"/>
      <c r="AB78" s="5" t="n"/>
      <c r="AC78" s="5" t="n"/>
      <c r="AD78" s="5" t="n"/>
    </row>
    <row r="79" ht="15" customHeight="1" s="87">
      <c r="A79" s="88" t="inlineStr">
        <is>
          <t>数据库安全产品线</t>
        </is>
      </c>
      <c r="B79" s="99" t="n"/>
      <c r="C79" s="88" t="inlineStr">
        <is>
          <t>杨晋</t>
        </is>
      </c>
      <c r="D79" s="88" t="n">
        <v>1849</v>
      </c>
      <c r="E79" s="88" t="n">
        <v>50</v>
      </c>
      <c r="F79" s="8" t="n"/>
      <c r="G79" s="4" t="n"/>
      <c r="H79" s="5" t="n"/>
      <c r="I79" s="5" t="n"/>
      <c r="J79" s="5" t="n"/>
      <c r="K79" s="5" t="n"/>
      <c r="L79" s="5" t="n"/>
      <c r="M79" s="5" t="n"/>
      <c r="N79" s="5" t="n"/>
      <c r="O79" s="5" t="n"/>
      <c r="P79" s="5" t="n"/>
      <c r="Q79" s="5" t="n"/>
      <c r="R79" s="5" t="n"/>
      <c r="S79" s="5" t="n"/>
      <c r="T79" s="5" t="n"/>
      <c r="U79" s="5" t="n"/>
      <c r="V79" s="5" t="n"/>
      <c r="W79" s="5" t="n"/>
      <c r="X79" s="5" t="n"/>
      <c r="Y79" s="5" t="n"/>
      <c r="Z79" s="5" t="n"/>
      <c r="AA79" s="5" t="n"/>
      <c r="AB79" s="5" t="n"/>
      <c r="AC79" s="5" t="n"/>
      <c r="AD79" s="5" t="n"/>
    </row>
    <row r="80" ht="15" customHeight="1" s="87">
      <c r="A80" s="88" t="inlineStr">
        <is>
          <t>数据库安全产品线</t>
        </is>
      </c>
      <c r="B80" s="99" t="n"/>
      <c r="C80" s="2" t="inlineStr">
        <is>
          <t>程虹川</t>
        </is>
      </c>
      <c r="D80" s="2" t="n">
        <v>1872</v>
      </c>
      <c r="E80" s="2" t="inlineStr">
        <is>
          <t>C-</t>
        </is>
      </c>
      <c r="F80" s="10" t="inlineStr">
        <is>
          <t>国防科大--脱敏的核心流程走不通----版本达到退回标准</t>
        </is>
      </c>
      <c r="G80" s="4" t="n"/>
      <c r="H80" s="5" t="n"/>
      <c r="I80" s="5" t="n"/>
      <c r="J80" s="5" t="n"/>
      <c r="K80" s="5" t="n"/>
      <c r="L80" s="5" t="n"/>
      <c r="M80" s="5" t="n"/>
      <c r="N80" s="5" t="n"/>
      <c r="O80" s="5" t="n"/>
      <c r="P80" s="5" t="n"/>
      <c r="Q80" s="5" t="n"/>
      <c r="R80" s="5" t="n"/>
      <c r="S80" s="5" t="n"/>
      <c r="T80" s="5" t="n"/>
      <c r="U80" s="5" t="n"/>
      <c r="V80" s="5" t="n"/>
      <c r="W80" s="5" t="n"/>
      <c r="X80" s="5" t="n"/>
      <c r="Y80" s="5" t="n"/>
      <c r="Z80" s="5" t="n"/>
      <c r="AA80" s="5" t="n"/>
      <c r="AB80" s="5" t="n"/>
      <c r="AC80" s="5" t="n"/>
      <c r="AD80" s="5" t="n"/>
    </row>
    <row r="81" ht="15" customHeight="1" s="87">
      <c r="A81" s="88" t="inlineStr">
        <is>
          <t>数据库安全产品线</t>
        </is>
      </c>
      <c r="B81" s="99" t="n"/>
      <c r="C81" s="88" t="inlineStr">
        <is>
          <t>蔡虎</t>
        </is>
      </c>
      <c r="D81" s="88" t="n">
        <v>2075</v>
      </c>
      <c r="E81" s="88" t="n">
        <v>50</v>
      </c>
      <c r="F81" s="8" t="n"/>
      <c r="G81" s="4" t="n"/>
      <c r="H81" s="5" t="n"/>
      <c r="I81" s="5" t="n"/>
      <c r="J81" s="5" t="n"/>
      <c r="K81" s="5" t="n"/>
      <c r="L81" s="5" t="n"/>
      <c r="M81" s="5" t="n"/>
      <c r="N81" s="5" t="n"/>
      <c r="O81" s="5" t="n"/>
      <c r="P81" s="5" t="n"/>
      <c r="Q81" s="5" t="n"/>
      <c r="R81" s="5" t="n"/>
      <c r="S81" s="5" t="n"/>
      <c r="T81" s="5" t="n"/>
      <c r="U81" s="5" t="n"/>
      <c r="V81" s="5" t="n"/>
      <c r="W81" s="5" t="n"/>
      <c r="X81" s="5" t="n"/>
      <c r="Y81" s="5" t="n"/>
      <c r="Z81" s="5" t="n"/>
      <c r="AA81" s="5" t="n"/>
      <c r="AB81" s="5" t="n"/>
      <c r="AC81" s="5" t="n"/>
      <c r="AD81" s="5" t="n"/>
    </row>
    <row r="82" ht="15" customHeight="1" s="87">
      <c r="A82" s="88" t="inlineStr">
        <is>
          <t>数据库安全产品线</t>
        </is>
      </c>
      <c r="B82" s="99" t="n"/>
      <c r="C82" s="88" t="inlineStr">
        <is>
          <t>许泳</t>
        </is>
      </c>
      <c r="D82" s="88" t="n">
        <v>1798</v>
      </c>
      <c r="E82" s="88" t="n">
        <v>50</v>
      </c>
      <c r="F82" s="8" t="n"/>
      <c r="G82" s="4" t="n"/>
      <c r="H82" s="5" t="n"/>
      <c r="I82" s="5" t="n"/>
      <c r="J82" s="5" t="n"/>
      <c r="K82" s="5" t="n"/>
      <c r="L82" s="5" t="n"/>
      <c r="M82" s="5" t="n"/>
      <c r="N82" s="5" t="n"/>
      <c r="O82" s="5" t="n"/>
      <c r="P82" s="5" t="n"/>
      <c r="Q82" s="5" t="n"/>
      <c r="R82" s="5" t="n"/>
      <c r="S82" s="5" t="n"/>
      <c r="T82" s="5" t="n"/>
      <c r="U82" s="5" t="n"/>
      <c r="V82" s="5" t="n"/>
      <c r="W82" s="5" t="n"/>
      <c r="X82" s="5" t="n"/>
      <c r="Y82" s="5" t="n"/>
      <c r="Z82" s="5" t="n"/>
      <c r="AA82" s="5" t="n"/>
      <c r="AB82" s="5" t="n"/>
      <c r="AC82" s="5" t="n"/>
      <c r="AD82" s="5" t="n"/>
    </row>
    <row r="83" ht="15" customHeight="1" s="87">
      <c r="A83" s="88" t="inlineStr">
        <is>
          <t>数据库安全产品线</t>
        </is>
      </c>
      <c r="B83" s="99" t="n"/>
      <c r="C83" s="88" t="inlineStr">
        <is>
          <t>卢承哲</t>
        </is>
      </c>
      <c r="D83" s="88" t="n">
        <v>10216</v>
      </c>
      <c r="E83" s="88" t="n">
        <v>50</v>
      </c>
      <c r="F83" s="8" t="n"/>
      <c r="G83" s="4" t="n"/>
      <c r="H83" s="5" t="n"/>
      <c r="I83" s="5" t="n"/>
      <c r="J83" s="5" t="n"/>
      <c r="K83" s="5" t="n"/>
      <c r="L83" s="5" t="n"/>
      <c r="M83" s="5" t="n"/>
      <c r="N83" s="5" t="n"/>
      <c r="O83" s="5" t="n"/>
      <c r="P83" s="5" t="n"/>
      <c r="Q83" s="5" t="n"/>
      <c r="R83" s="5" t="n"/>
      <c r="S83" s="5" t="n"/>
      <c r="T83" s="5" t="n"/>
      <c r="U83" s="5" t="n"/>
      <c r="V83" s="5" t="n"/>
      <c r="W83" s="5" t="n"/>
      <c r="X83" s="5" t="n"/>
      <c r="Y83" s="5" t="n"/>
      <c r="Z83" s="5" t="n"/>
      <c r="AA83" s="5" t="n"/>
      <c r="AB83" s="5" t="n"/>
      <c r="AC83" s="5" t="n"/>
      <c r="AD83" s="5" t="n"/>
    </row>
    <row r="84" ht="15" customHeight="1" s="87">
      <c r="A84" s="88" t="inlineStr">
        <is>
          <t>数据库安全产品线</t>
        </is>
      </c>
      <c r="B84" s="99" t="n"/>
      <c r="C84" s="88" t="inlineStr">
        <is>
          <t>吴双霞</t>
        </is>
      </c>
      <c r="D84" s="88" t="n">
        <v>1030</v>
      </c>
      <c r="E84" s="88" t="n">
        <v>50</v>
      </c>
      <c r="F84" s="8" t="n"/>
      <c r="G84" s="4" t="n"/>
      <c r="H84" s="5" t="n"/>
      <c r="I84" s="5" t="n"/>
      <c r="J84" s="5" t="n"/>
      <c r="K84" s="5" t="n"/>
      <c r="L84" s="5" t="n"/>
      <c r="M84" s="5" t="n"/>
      <c r="N84" s="5" t="n"/>
      <c r="O84" s="5" t="n"/>
      <c r="P84" s="5" t="n"/>
      <c r="Q84" s="5" t="n"/>
      <c r="R84" s="5" t="n"/>
      <c r="S84" s="5" t="n"/>
      <c r="T84" s="5" t="n"/>
      <c r="U84" s="5" t="n"/>
      <c r="V84" s="5" t="n"/>
      <c r="W84" s="5" t="n"/>
      <c r="X84" s="5" t="n"/>
      <c r="Y84" s="5" t="n"/>
      <c r="Z84" s="5" t="n"/>
      <c r="AA84" s="5" t="n"/>
      <c r="AB84" s="5" t="n"/>
      <c r="AC84" s="5" t="n"/>
      <c r="AD84" s="5" t="n"/>
    </row>
    <row r="85" ht="15" customHeight="1" s="87">
      <c r="A85" s="88" t="inlineStr">
        <is>
          <t>数据库安全产品线</t>
        </is>
      </c>
      <c r="B85" s="99" t="n"/>
      <c r="C85" s="88" t="inlineStr">
        <is>
          <t>彭钰翔</t>
        </is>
      </c>
      <c r="D85" s="88" t="n">
        <v>1748</v>
      </c>
      <c r="E85" s="88" t="n">
        <v>50</v>
      </c>
      <c r="F85" s="8" t="n"/>
      <c r="G85" s="4" t="n"/>
      <c r="H85" s="5" t="n"/>
      <c r="I85" s="5" t="n"/>
      <c r="J85" s="5" t="n"/>
      <c r="K85" s="5" t="n"/>
      <c r="L85" s="5" t="n"/>
      <c r="M85" s="5" t="n"/>
      <c r="N85" s="5" t="n"/>
      <c r="O85" s="5" t="n"/>
      <c r="P85" s="5" t="n"/>
      <c r="Q85" s="5" t="n"/>
      <c r="R85" s="5" t="n"/>
      <c r="S85" s="5" t="n"/>
      <c r="T85" s="5" t="n"/>
      <c r="U85" s="5" t="n"/>
      <c r="V85" s="5" t="n"/>
      <c r="W85" s="5" t="n"/>
      <c r="X85" s="5" t="n"/>
      <c r="Y85" s="5" t="n"/>
      <c r="Z85" s="5" t="n"/>
      <c r="AA85" s="5" t="n"/>
      <c r="AB85" s="5" t="n"/>
      <c r="AC85" s="5" t="n"/>
      <c r="AD85" s="5" t="n"/>
    </row>
    <row r="86" ht="15" customHeight="1" s="87">
      <c r="A86" s="88" t="inlineStr">
        <is>
          <t>数据库安全产品线</t>
        </is>
      </c>
      <c r="B86" s="96" t="n"/>
      <c r="C86" s="88" t="inlineStr">
        <is>
          <t>贾奇</t>
        </is>
      </c>
      <c r="D86" s="88" t="n">
        <v>1752</v>
      </c>
      <c r="E86" s="88" t="n">
        <v>48</v>
      </c>
      <c r="F86" s="8" t="inlineStr">
        <is>
          <t>1、运维平台V3.1.0功能：第一轮验证不通过1个（18598）-扣减2分</t>
        </is>
      </c>
      <c r="G86" s="4" t="n"/>
      <c r="H86" s="5" t="n"/>
      <c r="I86" s="5" t="n"/>
      <c r="J86" s="5" t="n"/>
      <c r="K86" s="5" t="n"/>
      <c r="L86" s="5" t="n"/>
      <c r="M86" s="5" t="n"/>
      <c r="N86" s="5" t="n"/>
      <c r="O86" s="5" t="n"/>
      <c r="P86" s="5" t="n"/>
      <c r="Q86" s="5" t="n"/>
      <c r="R86" s="5" t="n"/>
      <c r="S86" s="5" t="n"/>
      <c r="T86" s="5" t="n"/>
      <c r="U86" s="5" t="n"/>
      <c r="V86" s="5" t="n"/>
      <c r="W86" s="5" t="n"/>
      <c r="X86" s="5" t="n"/>
      <c r="Y86" s="5" t="n"/>
      <c r="Z86" s="5" t="n"/>
      <c r="AA86" s="5" t="n"/>
      <c r="AB86" s="5" t="n"/>
      <c r="AC86" s="5" t="n"/>
      <c r="AD86" s="5" t="n"/>
    </row>
    <row r="87" ht="30" customHeight="1" s="87">
      <c r="A87" s="88" t="inlineStr">
        <is>
          <t>数据库安全产品线</t>
        </is>
      </c>
      <c r="B87" s="88" t="inlineStr">
        <is>
          <t>张宏</t>
        </is>
      </c>
      <c r="C87" s="2" t="inlineStr">
        <is>
          <t>张宏</t>
        </is>
      </c>
      <c r="D87" s="2" t="n">
        <v>1505</v>
      </c>
      <c r="E87" s="2" t="inlineStr">
        <is>
          <t>D</t>
        </is>
      </c>
      <c r="F87" s="10" t="inlineStr">
        <is>
          <t>1、数审V3.4探针性能问题解决超5天（#18344）
2、预发布延期，目前已4个工作日（截止2024.8.2）</t>
        </is>
      </c>
      <c r="G87" s="4" t="n"/>
      <c r="H87" s="5" t="n"/>
      <c r="I87" s="5" t="n"/>
      <c r="J87" s="5" t="n"/>
      <c r="K87" s="5" t="n"/>
      <c r="L87" s="5" t="n"/>
      <c r="M87" s="5" t="n"/>
      <c r="N87" s="5" t="n"/>
      <c r="O87" s="5" t="n"/>
      <c r="P87" s="5" t="n"/>
      <c r="Q87" s="5" t="n"/>
      <c r="R87" s="5" t="n"/>
      <c r="S87" s="5" t="n"/>
      <c r="T87" s="5" t="n"/>
      <c r="U87" s="5" t="n"/>
      <c r="V87" s="5" t="n"/>
      <c r="W87" s="5" t="n"/>
      <c r="X87" s="5" t="n"/>
      <c r="Y87" s="5" t="n"/>
      <c r="Z87" s="5" t="n"/>
      <c r="AA87" s="5" t="n"/>
      <c r="AB87" s="5" t="n"/>
      <c r="AC87" s="5" t="n"/>
      <c r="AD87" s="5" t="n"/>
    </row>
    <row r="88" ht="15" customHeight="1" s="87">
      <c r="A88" s="88" t="inlineStr">
        <is>
          <t>数据库安全产品线</t>
        </is>
      </c>
      <c r="B88" s="99" t="n"/>
      <c r="C88" s="88" t="inlineStr">
        <is>
          <t>文诚琛</t>
        </is>
      </c>
      <c r="D88" s="88" t="n">
        <v>2162</v>
      </c>
      <c r="E88" s="88" t="n">
        <v>50</v>
      </c>
      <c r="F88" s="8" t="n"/>
      <c r="G88" s="4" t="n"/>
      <c r="H88" s="5" t="n"/>
      <c r="I88" s="5" t="n"/>
      <c r="J88" s="5" t="n"/>
      <c r="K88" s="5" t="n"/>
      <c r="L88" s="5" t="n"/>
      <c r="M88" s="5" t="n"/>
      <c r="N88" s="5" t="n"/>
      <c r="O88" s="5" t="n"/>
      <c r="P88" s="5" t="n"/>
      <c r="Q88" s="5" t="n"/>
      <c r="R88" s="5" t="n"/>
      <c r="S88" s="5" t="n"/>
      <c r="T88" s="5" t="n"/>
      <c r="U88" s="5" t="n"/>
      <c r="V88" s="5" t="n"/>
      <c r="W88" s="5" t="n"/>
      <c r="X88" s="5" t="n"/>
      <c r="Y88" s="5" t="n"/>
      <c r="Z88" s="5" t="n"/>
      <c r="AA88" s="5" t="n"/>
      <c r="AB88" s="5" t="n"/>
      <c r="AC88" s="5" t="n"/>
      <c r="AD88" s="5" t="n"/>
    </row>
    <row r="89" ht="15" customHeight="1" s="87">
      <c r="A89" s="88" t="inlineStr">
        <is>
          <t>数据库安全产品线</t>
        </is>
      </c>
      <c r="B89" s="99" t="n"/>
      <c r="C89" s="88" t="inlineStr">
        <is>
          <t>严俊文</t>
        </is>
      </c>
      <c r="D89" s="88" t="n">
        <v>2048</v>
      </c>
      <c r="E89" s="88" t="n">
        <v>48</v>
      </c>
      <c r="F89" s="8" t="inlineStr">
        <is>
          <t>1、数审V3.4第三轮新需求验证不通过1个（19163）-扣减2分</t>
        </is>
      </c>
      <c r="G89" s="4" t="n"/>
      <c r="H89" s="5" t="n"/>
      <c r="I89" s="5" t="n"/>
      <c r="J89" s="5" t="n"/>
      <c r="K89" s="5" t="n"/>
      <c r="L89" s="5" t="n"/>
      <c r="M89" s="5" t="n"/>
      <c r="N89" s="5" t="n"/>
      <c r="O89" s="5" t="n"/>
      <c r="P89" s="5" t="n"/>
      <c r="Q89" s="5" t="n"/>
      <c r="R89" s="5" t="n"/>
      <c r="S89" s="5" t="n"/>
      <c r="T89" s="5" t="n"/>
      <c r="U89" s="5" t="n"/>
      <c r="V89" s="5" t="n"/>
      <c r="W89" s="5" t="n"/>
      <c r="X89" s="5" t="n"/>
      <c r="Y89" s="5" t="n"/>
      <c r="Z89" s="5" t="n"/>
      <c r="AA89" s="5" t="n"/>
      <c r="AB89" s="5" t="n"/>
      <c r="AC89" s="5" t="n"/>
      <c r="AD89" s="5" t="n"/>
    </row>
    <row r="90" ht="15" customHeight="1" s="87">
      <c r="A90" s="88" t="inlineStr">
        <is>
          <t>数据库安全产品线</t>
        </is>
      </c>
      <c r="B90" s="99" t="n"/>
      <c r="C90" s="88" t="inlineStr">
        <is>
          <t>文云祥</t>
        </is>
      </c>
      <c r="D90" s="88" t="n">
        <v>1923</v>
      </c>
      <c r="E90" s="88" t="n">
        <v>50</v>
      </c>
      <c r="F90" s="8" t="n"/>
      <c r="G90" s="4" t="n"/>
      <c r="H90" s="5" t="n"/>
      <c r="I90" s="5" t="n"/>
      <c r="J90" s="5" t="n"/>
      <c r="K90" s="5" t="n"/>
      <c r="L90" s="5" t="n"/>
      <c r="M90" s="5" t="n"/>
      <c r="N90" s="5" t="n"/>
      <c r="O90" s="5" t="n"/>
      <c r="P90" s="5" t="n"/>
      <c r="Q90" s="5" t="n"/>
      <c r="R90" s="5" t="n"/>
      <c r="S90" s="5" t="n"/>
      <c r="T90" s="5" t="n"/>
      <c r="U90" s="5" t="n"/>
      <c r="V90" s="5" t="n"/>
      <c r="W90" s="5" t="n"/>
      <c r="X90" s="5" t="n"/>
      <c r="Y90" s="5" t="n"/>
      <c r="Z90" s="5" t="n"/>
      <c r="AA90" s="5" t="n"/>
      <c r="AB90" s="5" t="n"/>
      <c r="AC90" s="5" t="n"/>
      <c r="AD90" s="5" t="n"/>
    </row>
    <row r="91" ht="15" customHeight="1" s="87">
      <c r="A91" s="88" t="inlineStr">
        <is>
          <t>数据库安全产品线</t>
        </is>
      </c>
      <c r="B91" s="96" t="n"/>
      <c r="C91" s="88" t="inlineStr">
        <is>
          <t>刘旺1</t>
        </is>
      </c>
      <c r="D91" s="88" t="n">
        <v>1335</v>
      </c>
      <c r="E91" s="88" t="n">
        <v>48</v>
      </c>
      <c r="F91" s="8" t="inlineStr">
        <is>
          <t>1、数审V3.4第三轮验证不通过1个（18984）-扣减2分</t>
        </is>
      </c>
      <c r="G91" s="4" t="n"/>
      <c r="H91" s="5" t="n"/>
      <c r="I91" s="5" t="n"/>
      <c r="J91" s="5" t="n"/>
      <c r="K91" s="5" t="n"/>
      <c r="L91" s="5" t="n"/>
      <c r="M91" s="5" t="n"/>
      <c r="N91" s="5" t="n"/>
      <c r="O91" s="5" t="n"/>
      <c r="P91" s="5" t="n"/>
      <c r="Q91" s="5" t="n"/>
      <c r="R91" s="5" t="n"/>
      <c r="S91" s="5" t="n"/>
      <c r="T91" s="5" t="n"/>
      <c r="U91" s="5" t="n"/>
      <c r="V91" s="5" t="n"/>
      <c r="W91" s="5" t="n"/>
      <c r="X91" s="5" t="n"/>
      <c r="Y91" s="5" t="n"/>
      <c r="Z91" s="5" t="n"/>
      <c r="AA91" s="5" t="n"/>
      <c r="AB91" s="5" t="n"/>
      <c r="AC91" s="5" t="n"/>
      <c r="AD91" s="5" t="n"/>
    </row>
    <row r="92" ht="15" customHeight="1" s="87">
      <c r="A92" s="88" t="inlineStr">
        <is>
          <t>数据交换产品线</t>
        </is>
      </c>
      <c r="B92" s="88" t="inlineStr">
        <is>
          <t>刘旺</t>
        </is>
      </c>
      <c r="C92" s="88" t="inlineStr">
        <is>
          <t>梁达亮</t>
        </is>
      </c>
      <c r="D92" s="88" t="n">
        <v>1832</v>
      </c>
      <c r="E92" s="88" t="n">
        <v>50</v>
      </c>
      <c r="F92" s="8" t="n"/>
      <c r="G92" s="4" t="n"/>
      <c r="H92" s="5" t="n"/>
      <c r="I92" s="5" t="n"/>
      <c r="J92" s="5" t="n"/>
      <c r="K92" s="5" t="n"/>
      <c r="L92" s="5" t="n"/>
      <c r="M92" s="5" t="n"/>
      <c r="N92" s="5" t="n"/>
      <c r="O92" s="5" t="n"/>
      <c r="P92" s="5" t="n"/>
      <c r="Q92" s="5" t="n"/>
      <c r="R92" s="5" t="n"/>
      <c r="S92" s="5" t="n"/>
      <c r="T92" s="5" t="n"/>
      <c r="U92" s="5" t="n"/>
      <c r="V92" s="5" t="n"/>
      <c r="W92" s="5" t="n"/>
      <c r="X92" s="5" t="n"/>
      <c r="Y92" s="5" t="n"/>
      <c r="Z92" s="5" t="n"/>
      <c r="AA92" s="5" t="n"/>
      <c r="AB92" s="5" t="n"/>
      <c r="AC92" s="5" t="n"/>
      <c r="AD92" s="5" t="n"/>
    </row>
    <row r="93" ht="15" customHeight="1" s="87">
      <c r="A93" s="88" t="inlineStr">
        <is>
          <t>数据交换产品线</t>
        </is>
      </c>
      <c r="B93" s="99" t="n"/>
      <c r="C93" s="88" t="inlineStr">
        <is>
          <t>王乐莹</t>
        </is>
      </c>
      <c r="D93" s="88" t="n">
        <v>2166</v>
      </c>
      <c r="E93" s="88" t="n">
        <v>50</v>
      </c>
      <c r="F93" s="8" t="n"/>
      <c r="G93" s="4" t="n"/>
      <c r="H93" s="5" t="n"/>
      <c r="I93" s="5" t="n"/>
      <c r="J93" s="5" t="n"/>
      <c r="K93" s="5" t="n"/>
      <c r="L93" s="5" t="n"/>
      <c r="M93" s="5" t="n"/>
      <c r="N93" s="5" t="n"/>
      <c r="O93" s="5" t="n"/>
      <c r="P93" s="5" t="n"/>
      <c r="Q93" s="5" t="n"/>
      <c r="R93" s="5" t="n"/>
      <c r="S93" s="5" t="n"/>
      <c r="T93" s="5" t="n"/>
      <c r="U93" s="5" t="n"/>
      <c r="V93" s="5" t="n"/>
      <c r="W93" s="5" t="n"/>
      <c r="X93" s="5" t="n"/>
      <c r="Y93" s="5" t="n"/>
      <c r="Z93" s="5" t="n"/>
      <c r="AA93" s="5" t="n"/>
      <c r="AB93" s="5" t="n"/>
      <c r="AC93" s="5" t="n"/>
      <c r="AD93" s="5" t="n"/>
    </row>
    <row r="94" ht="15" customHeight="1" s="87">
      <c r="A94" s="88" t="inlineStr">
        <is>
          <t>数据交换产品线</t>
        </is>
      </c>
      <c r="B94" s="99" t="n"/>
      <c r="C94" s="88" t="inlineStr">
        <is>
          <t>任涛民</t>
        </is>
      </c>
      <c r="D94" s="88" t="n">
        <v>1655</v>
      </c>
      <c r="E94" s="88" t="n">
        <v>50</v>
      </c>
      <c r="F94" s="8" t="n"/>
      <c r="G94" s="4" t="n"/>
      <c r="H94" s="5" t="n"/>
      <c r="I94" s="5" t="n"/>
      <c r="J94" s="5" t="n"/>
      <c r="K94" s="5" t="n"/>
      <c r="L94" s="5" t="n"/>
      <c r="M94" s="5" t="n"/>
      <c r="N94" s="5" t="n"/>
      <c r="O94" s="5" t="n"/>
      <c r="P94" s="5" t="n"/>
      <c r="Q94" s="5" t="n"/>
      <c r="R94" s="5" t="n"/>
      <c r="S94" s="5" t="n"/>
      <c r="T94" s="5" t="n"/>
      <c r="U94" s="5" t="n"/>
      <c r="V94" s="5" t="n"/>
      <c r="W94" s="5" t="n"/>
      <c r="X94" s="5" t="n"/>
      <c r="Y94" s="5" t="n"/>
      <c r="Z94" s="5" t="n"/>
      <c r="AA94" s="5" t="n"/>
      <c r="AB94" s="5" t="n"/>
      <c r="AC94" s="5" t="n"/>
      <c r="AD94" s="5" t="n"/>
    </row>
    <row r="95" ht="15" customHeight="1" s="87">
      <c r="A95" s="88" t="inlineStr">
        <is>
          <t>数据交换产品线</t>
        </is>
      </c>
      <c r="B95" s="99" t="n"/>
      <c r="C95" s="88" t="inlineStr">
        <is>
          <t>曾亮</t>
        </is>
      </c>
      <c r="D95" s="88" t="n">
        <v>1952</v>
      </c>
      <c r="E95" s="88" t="n">
        <v>50</v>
      </c>
      <c r="F95" s="8" t="n"/>
      <c r="G95" s="4" t="n"/>
      <c r="H95" s="5" t="n"/>
      <c r="I95" s="5" t="n"/>
      <c r="J95" s="5" t="n"/>
      <c r="K95" s="5" t="n"/>
      <c r="L95" s="5" t="n"/>
      <c r="M95" s="5" t="n"/>
      <c r="N95" s="5" t="n"/>
      <c r="O95" s="5" t="n"/>
      <c r="P95" s="5" t="n"/>
      <c r="Q95" s="5" t="n"/>
      <c r="R95" s="5" t="n"/>
      <c r="S95" s="5" t="n"/>
      <c r="T95" s="5" t="n"/>
      <c r="U95" s="5" t="n"/>
      <c r="V95" s="5" t="n"/>
      <c r="W95" s="5" t="n"/>
      <c r="X95" s="5" t="n"/>
      <c r="Y95" s="5" t="n"/>
      <c r="Z95" s="5" t="n"/>
      <c r="AA95" s="5" t="n"/>
      <c r="AB95" s="5" t="n"/>
      <c r="AC95" s="5" t="n"/>
      <c r="AD95" s="5" t="n"/>
    </row>
    <row r="96" ht="15" customHeight="1" s="87">
      <c r="A96" s="88" t="inlineStr">
        <is>
          <t>数据交换产品线</t>
        </is>
      </c>
      <c r="B96" s="99" t="n"/>
      <c r="C96" s="88" t="inlineStr">
        <is>
          <t>翟盼</t>
        </is>
      </c>
      <c r="D96" s="88" t="n">
        <v>2195</v>
      </c>
      <c r="E96" s="88" t="n">
        <v>50</v>
      </c>
      <c r="F96" s="8" t="n"/>
      <c r="G96" s="4" t="n"/>
      <c r="H96" s="5" t="n"/>
      <c r="I96" s="5" t="n"/>
      <c r="J96" s="5" t="n"/>
      <c r="K96" s="5" t="n"/>
      <c r="L96" s="5" t="n"/>
      <c r="M96" s="5" t="n"/>
      <c r="N96" s="5" t="n"/>
      <c r="O96" s="5" t="n"/>
      <c r="P96" s="5" t="n"/>
      <c r="Q96" s="5" t="n"/>
      <c r="R96" s="5" t="n"/>
      <c r="S96" s="5" t="n"/>
      <c r="T96" s="5" t="n"/>
      <c r="U96" s="5" t="n"/>
      <c r="V96" s="5" t="n"/>
      <c r="W96" s="5" t="n"/>
      <c r="X96" s="5" t="n"/>
      <c r="Y96" s="5" t="n"/>
      <c r="Z96" s="5" t="n"/>
      <c r="AA96" s="5" t="n"/>
      <c r="AB96" s="5" t="n"/>
      <c r="AC96" s="5" t="n"/>
      <c r="AD96" s="5" t="n"/>
    </row>
    <row r="97" ht="15" customHeight="1" s="87">
      <c r="A97" s="88" t="inlineStr">
        <is>
          <t>数据交换产品线</t>
        </is>
      </c>
      <c r="B97" s="99" t="n"/>
      <c r="C97" s="88" t="inlineStr">
        <is>
          <t>张鹏飞</t>
        </is>
      </c>
      <c r="D97" s="88" t="n">
        <v>1259</v>
      </c>
      <c r="E97" s="88" t="n">
        <v>50</v>
      </c>
      <c r="F97" s="8" t="inlineStr">
        <is>
          <t>1、安全接入网关漏洞修复，无异常</t>
        </is>
      </c>
      <c r="G97" s="4" t="n"/>
      <c r="H97" s="5" t="n"/>
      <c r="I97" s="5" t="n"/>
      <c r="J97" s="5" t="n"/>
      <c r="K97" s="5" t="n"/>
      <c r="L97" s="5" t="n"/>
      <c r="M97" s="5" t="n"/>
      <c r="N97" s="5" t="n"/>
      <c r="O97" s="5" t="n"/>
      <c r="P97" s="5" t="n"/>
      <c r="Q97" s="5" t="n"/>
      <c r="R97" s="5" t="n"/>
      <c r="S97" s="5" t="n"/>
      <c r="T97" s="5" t="n"/>
      <c r="U97" s="5" t="n"/>
      <c r="V97" s="5" t="n"/>
      <c r="W97" s="5" t="n"/>
      <c r="X97" s="5" t="n"/>
      <c r="Y97" s="5" t="n"/>
      <c r="Z97" s="5" t="n"/>
      <c r="AA97" s="5" t="n"/>
      <c r="AB97" s="5" t="n"/>
      <c r="AC97" s="5" t="n"/>
      <c r="AD97" s="5" t="n"/>
    </row>
    <row r="98" ht="15" customHeight="1" s="87">
      <c r="A98" s="88" t="inlineStr">
        <is>
          <t>数据交换产品线</t>
        </is>
      </c>
      <c r="B98" s="99" t="n"/>
      <c r="C98" s="88" t="inlineStr">
        <is>
          <t>陈炜阳</t>
        </is>
      </c>
      <c r="D98" s="88" t="n">
        <v>1413</v>
      </c>
      <c r="E98" s="88" t="n">
        <v>50</v>
      </c>
      <c r="F98" s="8" t="n"/>
      <c r="G98" s="4" t="n"/>
      <c r="H98" s="5" t="n"/>
      <c r="I98" s="5" t="n"/>
      <c r="J98" s="5" t="n"/>
      <c r="K98" s="5" t="n"/>
      <c r="L98" s="5" t="n"/>
      <c r="M98" s="5" t="n"/>
      <c r="N98" s="5" t="n"/>
      <c r="O98" s="5" t="n"/>
      <c r="P98" s="5" t="n"/>
      <c r="Q98" s="5" t="n"/>
      <c r="R98" s="5" t="n"/>
      <c r="S98" s="5" t="n"/>
      <c r="T98" s="5" t="n"/>
      <c r="U98" s="5" t="n"/>
      <c r="V98" s="5" t="n"/>
      <c r="W98" s="5" t="n"/>
      <c r="X98" s="5" t="n"/>
      <c r="Y98" s="5" t="n"/>
      <c r="Z98" s="5" t="n"/>
      <c r="AA98" s="5" t="n"/>
      <c r="AB98" s="5" t="n"/>
      <c r="AC98" s="5" t="n"/>
      <c r="AD98" s="5" t="n"/>
    </row>
    <row r="99" ht="15" customHeight="1" s="87">
      <c r="A99" s="88" t="inlineStr">
        <is>
          <t>数据交换产品线</t>
        </is>
      </c>
      <c r="B99" s="99" t="n"/>
      <c r="C99" s="88" t="inlineStr">
        <is>
          <t>王希</t>
        </is>
      </c>
      <c r="D99" s="88" t="n">
        <v>1608</v>
      </c>
      <c r="E99" s="88" t="n">
        <v>50</v>
      </c>
      <c r="F99" s="8" t="n"/>
      <c r="G99" s="4" t="n"/>
      <c r="H99" s="5" t="n"/>
      <c r="I99" s="5" t="n"/>
      <c r="J99" s="5" t="n"/>
      <c r="K99" s="5" t="n"/>
      <c r="L99" s="5" t="n"/>
      <c r="M99" s="5" t="n"/>
      <c r="N99" s="5" t="n"/>
      <c r="O99" s="5" t="n"/>
      <c r="P99" s="5" t="n"/>
      <c r="Q99" s="5" t="n"/>
      <c r="R99" s="5" t="n"/>
      <c r="S99" s="5" t="n"/>
      <c r="T99" s="5" t="n"/>
      <c r="U99" s="5" t="n"/>
      <c r="V99" s="5" t="n"/>
      <c r="W99" s="5" t="n"/>
      <c r="X99" s="5" t="n"/>
      <c r="Y99" s="5" t="n"/>
      <c r="Z99" s="5" t="n"/>
      <c r="AA99" s="5" t="n"/>
      <c r="AB99" s="5" t="n"/>
      <c r="AC99" s="5" t="n"/>
      <c r="AD99" s="5" t="n"/>
    </row>
    <row r="100" ht="15" customHeight="1" s="87">
      <c r="A100" s="88" t="inlineStr">
        <is>
          <t>数据交换产品线</t>
        </is>
      </c>
      <c r="B100" s="99" t="n"/>
      <c r="C100" s="88" t="inlineStr">
        <is>
          <t>尚玉龙</t>
        </is>
      </c>
      <c r="D100" s="88" t="n">
        <v>2006</v>
      </c>
      <c r="E100" s="88" t="n">
        <v>50</v>
      </c>
      <c r="F100" s="8" t="n"/>
      <c r="G100" s="4" t="n"/>
      <c r="H100" s="5" t="n"/>
      <c r="I100" s="5" t="n"/>
      <c r="J100" s="5" t="n"/>
      <c r="K100" s="5" t="n"/>
      <c r="L100" s="5" t="n"/>
      <c r="M100" s="5" t="n"/>
      <c r="N100" s="5" t="n"/>
      <c r="O100" s="5" t="n"/>
      <c r="P100" s="5" t="n"/>
      <c r="Q100" s="5" t="n"/>
      <c r="R100" s="5" t="n"/>
      <c r="S100" s="5" t="n"/>
      <c r="T100" s="5" t="n"/>
      <c r="U100" s="5" t="n"/>
      <c r="V100" s="5" t="n"/>
      <c r="W100" s="5" t="n"/>
      <c r="X100" s="5" t="n"/>
      <c r="Y100" s="5" t="n"/>
      <c r="Z100" s="5" t="n"/>
      <c r="AA100" s="5" t="n"/>
      <c r="AB100" s="5" t="n"/>
      <c r="AC100" s="5" t="n"/>
      <c r="AD100" s="5" t="n"/>
    </row>
    <row r="101" ht="15" customHeight="1" s="87">
      <c r="A101" s="88" t="inlineStr">
        <is>
          <t>数据交换产品线</t>
        </is>
      </c>
      <c r="B101" s="99" t="n"/>
      <c r="C101" s="88" t="inlineStr">
        <is>
          <t>黄立</t>
        </is>
      </c>
      <c r="D101" s="88" t="n">
        <v>10185</v>
      </c>
      <c r="E101" s="88" t="n">
        <v>50</v>
      </c>
      <c r="F101" s="8" t="n"/>
      <c r="G101" s="4" t="n"/>
      <c r="H101" s="5" t="n"/>
      <c r="I101" s="5" t="n"/>
      <c r="J101" s="5" t="n"/>
      <c r="K101" s="5" t="n"/>
      <c r="L101" s="5" t="n"/>
      <c r="M101" s="5" t="n"/>
      <c r="N101" s="5" t="n"/>
      <c r="O101" s="5" t="n"/>
      <c r="P101" s="5" t="n"/>
      <c r="Q101" s="5" t="n"/>
      <c r="R101" s="5" t="n"/>
      <c r="S101" s="5" t="n"/>
      <c r="T101" s="5" t="n"/>
      <c r="U101" s="5" t="n"/>
      <c r="V101" s="5" t="n"/>
      <c r="W101" s="5" t="n"/>
      <c r="X101" s="5" t="n"/>
      <c r="Y101" s="5" t="n"/>
      <c r="Z101" s="5" t="n"/>
      <c r="AA101" s="5" t="n"/>
      <c r="AB101" s="5" t="n"/>
      <c r="AC101" s="5" t="n"/>
      <c r="AD101" s="5" t="n"/>
    </row>
    <row r="102" ht="15" customHeight="1" s="87">
      <c r="A102" s="88" t="inlineStr">
        <is>
          <t>数据交换产品线</t>
        </is>
      </c>
      <c r="B102" s="96" t="n"/>
      <c r="C102" s="88" t="inlineStr">
        <is>
          <t>王伟</t>
        </is>
      </c>
      <c r="D102" s="88" t="n">
        <v>1303</v>
      </c>
      <c r="E102" s="88" t="n">
        <v>50</v>
      </c>
      <c r="F102" s="8" t="n"/>
      <c r="G102" s="4" t="n"/>
      <c r="H102" s="5" t="n"/>
      <c r="I102" s="5" t="n"/>
      <c r="J102" s="5" t="n"/>
      <c r="K102" s="5" t="n"/>
      <c r="L102" s="5" t="n"/>
      <c r="M102" s="5" t="n"/>
      <c r="N102" s="5" t="n"/>
      <c r="O102" s="5" t="n"/>
      <c r="P102" s="5" t="n"/>
      <c r="Q102" s="5" t="n"/>
      <c r="R102" s="5" t="n"/>
      <c r="S102" s="5" t="n"/>
      <c r="T102" s="5" t="n"/>
      <c r="U102" s="5" t="n"/>
      <c r="V102" s="5" t="n"/>
      <c r="W102" s="5" t="n"/>
      <c r="X102" s="5" t="n"/>
      <c r="Y102" s="5" t="n"/>
      <c r="Z102" s="5" t="n"/>
      <c r="AA102" s="5" t="n"/>
      <c r="AB102" s="5" t="n"/>
      <c r="AC102" s="5" t="n"/>
      <c r="AD102" s="5" t="n"/>
    </row>
    <row r="103" ht="15" customHeight="1" s="87">
      <c r="A103" s="88" t="inlineStr">
        <is>
          <t>军工业务线</t>
        </is>
      </c>
      <c r="B103" s="88" t="inlineStr">
        <is>
          <t>袁朝</t>
        </is>
      </c>
      <c r="C103" s="88" t="inlineStr">
        <is>
          <t>王子龙</t>
        </is>
      </c>
      <c r="D103" s="88" t="n">
        <v>1842</v>
      </c>
      <c r="E103" s="88" t="n">
        <v>50</v>
      </c>
      <c r="F103" s="8" t="n"/>
      <c r="G103" s="4" t="n"/>
      <c r="H103" s="5" t="n"/>
      <c r="I103" s="5" t="n"/>
      <c r="J103" s="5" t="n"/>
      <c r="K103" s="5" t="n"/>
      <c r="L103" s="5" t="n"/>
      <c r="M103" s="5" t="n"/>
      <c r="N103" s="5" t="n"/>
      <c r="O103" s="5" t="n"/>
      <c r="P103" s="5" t="n"/>
      <c r="Q103" s="5" t="n"/>
      <c r="R103" s="5" t="n"/>
      <c r="S103" s="5" t="n"/>
      <c r="T103" s="5" t="n"/>
      <c r="U103" s="5" t="n"/>
      <c r="V103" s="5" t="n"/>
      <c r="W103" s="5" t="n"/>
      <c r="X103" s="5" t="n"/>
      <c r="Y103" s="5" t="n"/>
      <c r="Z103" s="5" t="n"/>
      <c r="AA103" s="5" t="n"/>
      <c r="AB103" s="5" t="n"/>
      <c r="AC103" s="5" t="n"/>
      <c r="AD103" s="5" t="n"/>
    </row>
    <row r="104" ht="15" customHeight="1" s="87">
      <c r="A104" s="88" t="inlineStr">
        <is>
          <t>军工业务线</t>
        </is>
      </c>
      <c r="B104" s="99" t="n"/>
      <c r="C104" s="88" t="inlineStr">
        <is>
          <t>康钧威</t>
        </is>
      </c>
      <c r="D104" s="88" t="n">
        <v>1111</v>
      </c>
      <c r="E104" s="88" t="n">
        <v>50</v>
      </c>
      <c r="F104" s="8" t="n"/>
      <c r="G104" s="4" t="n"/>
      <c r="H104" s="5" t="n"/>
      <c r="I104" s="5" t="n"/>
      <c r="J104" s="5" t="n"/>
      <c r="K104" s="5" t="n"/>
      <c r="L104" s="5" t="n"/>
      <c r="M104" s="5" t="n"/>
      <c r="N104" s="5" t="n"/>
      <c r="O104" s="5" t="n"/>
      <c r="P104" s="5" t="n"/>
      <c r="Q104" s="5" t="n"/>
      <c r="R104" s="5" t="n"/>
      <c r="S104" s="5" t="n"/>
      <c r="T104" s="5" t="n"/>
      <c r="U104" s="5" t="n"/>
      <c r="V104" s="5" t="n"/>
      <c r="W104" s="5" t="n"/>
      <c r="X104" s="5" t="n"/>
      <c r="Y104" s="5" t="n"/>
      <c r="Z104" s="5" t="n"/>
      <c r="AA104" s="5" t="n"/>
      <c r="AB104" s="5" t="n"/>
      <c r="AC104" s="5" t="n"/>
      <c r="AD104" s="5" t="n"/>
    </row>
    <row r="105" ht="15" customHeight="1" s="87">
      <c r="A105" s="88" t="inlineStr">
        <is>
          <t>军工业务线</t>
        </is>
      </c>
      <c r="B105" s="99" t="n"/>
      <c r="C105" s="88" t="inlineStr">
        <is>
          <t>李远明</t>
        </is>
      </c>
      <c r="D105" s="88" t="n">
        <v>1386</v>
      </c>
      <c r="E105" s="88" t="n">
        <v>50</v>
      </c>
      <c r="F105" s="8" t="n"/>
      <c r="G105" s="4" t="n"/>
      <c r="H105" s="5" t="n"/>
      <c r="I105" s="5" t="n"/>
      <c r="J105" s="5" t="n"/>
      <c r="K105" s="5" t="n"/>
      <c r="L105" s="5" t="n"/>
      <c r="M105" s="5" t="n"/>
      <c r="N105" s="5" t="n"/>
      <c r="O105" s="5" t="n"/>
      <c r="P105" s="5" t="n"/>
      <c r="Q105" s="5" t="n"/>
      <c r="R105" s="5" t="n"/>
      <c r="S105" s="5" t="n"/>
      <c r="T105" s="5" t="n"/>
      <c r="U105" s="5" t="n"/>
      <c r="V105" s="5" t="n"/>
      <c r="W105" s="5" t="n"/>
      <c r="X105" s="5" t="n"/>
      <c r="Y105" s="5" t="n"/>
      <c r="Z105" s="5" t="n"/>
      <c r="AA105" s="5" t="n"/>
      <c r="AB105" s="5" t="n"/>
      <c r="AC105" s="5" t="n"/>
      <c r="AD105" s="5" t="n"/>
    </row>
    <row r="106" ht="15" customHeight="1" s="87">
      <c r="A106" s="88" t="inlineStr">
        <is>
          <t>军工业务线</t>
        </is>
      </c>
      <c r="B106" s="99" t="n"/>
      <c r="C106" s="88" t="inlineStr">
        <is>
          <t>周子峰</t>
        </is>
      </c>
      <c r="D106" s="88" t="n">
        <v>2054</v>
      </c>
      <c r="E106" s="88" t="n">
        <v>50</v>
      </c>
      <c r="F106" s="8" t="n"/>
      <c r="G106" s="4" t="n"/>
      <c r="H106" s="5" t="n"/>
      <c r="I106" s="5" t="n"/>
      <c r="J106" s="5" t="n"/>
      <c r="K106" s="5" t="n"/>
      <c r="L106" s="5" t="n"/>
      <c r="M106" s="5" t="n"/>
      <c r="N106" s="5" t="n"/>
      <c r="O106" s="5" t="n"/>
      <c r="P106" s="5" t="n"/>
      <c r="Q106" s="5" t="n"/>
      <c r="R106" s="5" t="n"/>
      <c r="S106" s="5" t="n"/>
      <c r="T106" s="5" t="n"/>
      <c r="U106" s="5" t="n"/>
      <c r="V106" s="5" t="n"/>
      <c r="W106" s="5" t="n"/>
      <c r="X106" s="5" t="n"/>
      <c r="Y106" s="5" t="n"/>
      <c r="Z106" s="5" t="n"/>
      <c r="AA106" s="5" t="n"/>
      <c r="AB106" s="5" t="n"/>
      <c r="AC106" s="5" t="n"/>
      <c r="AD106" s="5" t="n"/>
    </row>
    <row r="107" ht="15" customHeight="1" s="87">
      <c r="A107" s="88" t="inlineStr">
        <is>
          <t>军工业务线</t>
        </is>
      </c>
      <c r="B107" s="99" t="n"/>
      <c r="C107" s="88" t="inlineStr">
        <is>
          <t>杨勇</t>
        </is>
      </c>
      <c r="D107" s="88" t="n">
        <v>2062</v>
      </c>
      <c r="E107" s="88" t="n">
        <v>50</v>
      </c>
      <c r="F107" s="8" t="n"/>
      <c r="G107" s="4" t="n"/>
      <c r="H107" s="5" t="n"/>
      <c r="I107" s="5" t="n"/>
      <c r="J107" s="5" t="n"/>
      <c r="K107" s="5" t="n"/>
      <c r="L107" s="5" t="n"/>
      <c r="M107" s="5" t="n"/>
      <c r="N107" s="5" t="n"/>
      <c r="O107" s="5" t="n"/>
      <c r="P107" s="5" t="n"/>
      <c r="Q107" s="5" t="n"/>
      <c r="R107" s="5" t="n"/>
      <c r="S107" s="5" t="n"/>
      <c r="T107" s="5" t="n"/>
      <c r="U107" s="5" t="n"/>
      <c r="V107" s="5" t="n"/>
      <c r="W107" s="5" t="n"/>
      <c r="X107" s="5" t="n"/>
      <c r="Y107" s="5" t="n"/>
      <c r="Z107" s="5" t="n"/>
      <c r="AA107" s="5" t="n"/>
      <c r="AB107" s="5" t="n"/>
      <c r="AC107" s="5" t="n"/>
      <c r="AD107" s="5" t="n"/>
    </row>
    <row r="108" ht="15" customHeight="1" s="87">
      <c r="A108" s="88" t="inlineStr">
        <is>
          <t>军工业务线</t>
        </is>
      </c>
      <c r="B108" s="99" t="n"/>
      <c r="C108" s="88" t="inlineStr">
        <is>
          <t>蒋维</t>
        </is>
      </c>
      <c r="D108" s="88" t="n">
        <v>709</v>
      </c>
      <c r="E108" s="88" t="n">
        <v>50</v>
      </c>
      <c r="F108" s="8" t="n"/>
      <c r="G108" s="4" t="n"/>
      <c r="H108" s="5" t="n"/>
      <c r="I108" s="5" t="n"/>
      <c r="J108" s="5" t="n"/>
      <c r="K108" s="5" t="n"/>
      <c r="L108" s="5" t="n"/>
      <c r="M108" s="5" t="n"/>
      <c r="N108" s="5" t="n"/>
      <c r="O108" s="5" t="n"/>
      <c r="P108" s="5" t="n"/>
      <c r="Q108" s="5" t="n"/>
      <c r="R108" s="5" t="n"/>
      <c r="S108" s="5" t="n"/>
      <c r="T108" s="5" t="n"/>
      <c r="U108" s="5" t="n"/>
      <c r="V108" s="5" t="n"/>
      <c r="W108" s="5" t="n"/>
      <c r="X108" s="5" t="n"/>
      <c r="Y108" s="5" t="n"/>
      <c r="Z108" s="5" t="n"/>
      <c r="AA108" s="5" t="n"/>
      <c r="AB108" s="5" t="n"/>
      <c r="AC108" s="5" t="n"/>
      <c r="AD108" s="5" t="n"/>
    </row>
    <row r="109" ht="15" customHeight="1" s="87">
      <c r="A109" s="88" t="inlineStr">
        <is>
          <t>军工业务线</t>
        </is>
      </c>
      <c r="B109" s="99" t="n"/>
      <c r="C109" s="88" t="inlineStr">
        <is>
          <t>张岩</t>
        </is>
      </c>
      <c r="D109" s="88" t="n">
        <v>1826</v>
      </c>
      <c r="E109" s="88" t="n">
        <v>50</v>
      </c>
      <c r="F109" s="8" t="n"/>
      <c r="G109" s="4" t="n"/>
      <c r="H109" s="5" t="n"/>
      <c r="I109" s="5" t="n"/>
      <c r="J109" s="5" t="n"/>
      <c r="K109" s="5" t="n"/>
      <c r="L109" s="5" t="n"/>
      <c r="M109" s="5" t="n"/>
      <c r="N109" s="5" t="n"/>
      <c r="O109" s="5" t="n"/>
      <c r="P109" s="5" t="n"/>
      <c r="Q109" s="5" t="n"/>
      <c r="R109" s="5" t="n"/>
      <c r="S109" s="5" t="n"/>
      <c r="T109" s="5" t="n"/>
      <c r="U109" s="5" t="n"/>
      <c r="V109" s="5" t="n"/>
      <c r="W109" s="5" t="n"/>
      <c r="X109" s="5" t="n"/>
      <c r="Y109" s="5" t="n"/>
      <c r="Z109" s="5" t="n"/>
      <c r="AA109" s="5" t="n"/>
      <c r="AB109" s="5" t="n"/>
      <c r="AC109" s="5" t="n"/>
      <c r="AD109" s="5" t="n"/>
    </row>
    <row r="110" ht="15" customHeight="1" s="87">
      <c r="A110" s="88" t="inlineStr">
        <is>
          <t>军工业务线</t>
        </is>
      </c>
      <c r="B110" s="96" t="n"/>
      <c r="C110" s="88" t="inlineStr">
        <is>
          <t>厉黔龙</t>
        </is>
      </c>
      <c r="D110" s="88" t="n">
        <v>1020</v>
      </c>
      <c r="E110" s="88" t="n">
        <v>50</v>
      </c>
      <c r="F110" s="8" t="n"/>
      <c r="G110" s="4" t="n"/>
      <c r="H110" s="5" t="n"/>
      <c r="I110" s="5" t="n"/>
      <c r="J110" s="5" t="n"/>
      <c r="K110" s="5" t="n"/>
      <c r="L110" s="5" t="n"/>
      <c r="M110" s="5" t="n"/>
      <c r="N110" s="5" t="n"/>
      <c r="O110" s="5" t="n"/>
      <c r="P110" s="5" t="n"/>
      <c r="Q110" s="5" t="n"/>
      <c r="R110" s="5" t="n"/>
      <c r="S110" s="5" t="n"/>
      <c r="T110" s="5" t="n"/>
      <c r="U110" s="5" t="n"/>
      <c r="V110" s="5" t="n"/>
      <c r="W110" s="5" t="n"/>
      <c r="X110" s="5" t="n"/>
      <c r="Y110" s="5" t="n"/>
      <c r="Z110" s="5" t="n"/>
      <c r="AA110" s="5" t="n"/>
      <c r="AB110" s="5" t="n"/>
      <c r="AC110" s="5" t="n"/>
      <c r="AD110" s="5" t="n"/>
    </row>
    <row r="111" ht="45" customHeight="1" s="87">
      <c r="A111" s="88" t="inlineStr">
        <is>
          <t>数据加密产品线</t>
        </is>
      </c>
      <c r="B111" s="88" t="inlineStr">
        <is>
          <t>汪洋</t>
        </is>
      </c>
      <c r="C111" s="88" t="inlineStr">
        <is>
          <t>徐冬梅</t>
        </is>
      </c>
      <c r="D111" s="88" t="n">
        <v>572</v>
      </c>
      <c r="E111" s="88" t="n">
        <v>50</v>
      </c>
      <c r="F111" s="8" t="inlineStr">
        <is>
          <t>1、中信文档加密项目_x86环境现场反馈问题客户端修复第一轮-无异常
2、中信文档加密项目_x86环境现场反馈问题客户端修复第二轮-无异常
3、中信文档加密项目_客户端问题修复第一轮-无异常</t>
        </is>
      </c>
      <c r="G111" s="4" t="n"/>
      <c r="H111" s="5" t="n"/>
      <c r="I111" s="5" t="n"/>
      <c r="J111" s="5" t="n"/>
      <c r="K111" s="5" t="n"/>
      <c r="L111" s="5" t="n"/>
      <c r="M111" s="5" t="n"/>
      <c r="N111" s="5" t="n"/>
      <c r="O111" s="5" t="n"/>
      <c r="P111" s="5" t="n"/>
      <c r="Q111" s="5" t="n"/>
      <c r="R111" s="5" t="n"/>
      <c r="S111" s="5" t="n"/>
      <c r="T111" s="5" t="n"/>
      <c r="U111" s="5" t="n"/>
      <c r="V111" s="5" t="n"/>
      <c r="W111" s="5" t="n"/>
      <c r="X111" s="5" t="n"/>
      <c r="Y111" s="5" t="n"/>
      <c r="Z111" s="5" t="n"/>
      <c r="AA111" s="5" t="n"/>
      <c r="AB111" s="5" t="n"/>
      <c r="AC111" s="5" t="n"/>
      <c r="AD111" s="5" t="n"/>
    </row>
    <row r="112" ht="15" customHeight="1" s="87">
      <c r="A112" s="88" t="inlineStr">
        <is>
          <t>数据加密产品线</t>
        </is>
      </c>
      <c r="B112" s="99" t="n"/>
      <c r="C112" s="88" t="inlineStr">
        <is>
          <t>刘竹青</t>
        </is>
      </c>
      <c r="D112" s="88" t="n">
        <v>1698</v>
      </c>
      <c r="E112" s="88" t="n">
        <v>50</v>
      </c>
      <c r="F112" s="8" t="n"/>
      <c r="G112" s="4" t="n"/>
      <c r="H112" s="5" t="n"/>
      <c r="I112" s="5" t="n"/>
      <c r="J112" s="5" t="n"/>
      <c r="K112" s="5" t="n"/>
      <c r="L112" s="5" t="n"/>
      <c r="M112" s="5" t="n"/>
      <c r="N112" s="5" t="n"/>
      <c r="O112" s="5" t="n"/>
      <c r="P112" s="5" t="n"/>
      <c r="Q112" s="5" t="n"/>
      <c r="R112" s="5" t="n"/>
      <c r="S112" s="5" t="n"/>
      <c r="T112" s="5" t="n"/>
      <c r="U112" s="5" t="n"/>
      <c r="V112" s="5" t="n"/>
      <c r="W112" s="5" t="n"/>
      <c r="X112" s="5" t="n"/>
      <c r="Y112" s="5" t="n"/>
      <c r="Z112" s="5" t="n"/>
      <c r="AA112" s="5" t="n"/>
      <c r="AB112" s="5" t="n"/>
      <c r="AC112" s="5" t="n"/>
      <c r="AD112" s="5" t="n"/>
    </row>
    <row r="113" ht="15" customHeight="1" s="87">
      <c r="A113" s="88" t="inlineStr">
        <is>
          <t>数据加密产品线</t>
        </is>
      </c>
      <c r="B113" s="99" t="n"/>
      <c r="C113" s="88" t="inlineStr">
        <is>
          <t>薛佳伟</t>
        </is>
      </c>
      <c r="D113" s="88" t="n">
        <v>2176</v>
      </c>
      <c r="E113" s="88" t="n">
        <v>50</v>
      </c>
      <c r="F113" s="8" t="n"/>
      <c r="G113" s="4" t="n"/>
      <c r="H113" s="5" t="n"/>
      <c r="I113" s="5" t="n"/>
      <c r="J113" s="5" t="n"/>
      <c r="K113" s="5" t="n"/>
      <c r="L113" s="5" t="n"/>
      <c r="M113" s="5" t="n"/>
      <c r="N113" s="5" t="n"/>
      <c r="O113" s="5" t="n"/>
      <c r="P113" s="5" t="n"/>
      <c r="Q113" s="5" t="n"/>
      <c r="R113" s="5" t="n"/>
      <c r="S113" s="5" t="n"/>
      <c r="T113" s="5" t="n"/>
      <c r="U113" s="5" t="n"/>
      <c r="V113" s="5" t="n"/>
      <c r="W113" s="5" t="n"/>
      <c r="X113" s="5" t="n"/>
      <c r="Y113" s="5" t="n"/>
      <c r="Z113" s="5" t="n"/>
      <c r="AA113" s="5" t="n"/>
      <c r="AB113" s="5" t="n"/>
      <c r="AC113" s="5" t="n"/>
      <c r="AD113" s="5" t="n"/>
    </row>
    <row r="114" ht="15" customHeight="1" s="87">
      <c r="A114" s="88" t="inlineStr">
        <is>
          <t>数据加密产品线</t>
        </is>
      </c>
      <c r="B114" s="99" t="n"/>
      <c r="C114" s="88" t="inlineStr">
        <is>
          <t>孙辉</t>
        </is>
      </c>
      <c r="D114" s="88" t="n">
        <v>1288</v>
      </c>
      <c r="E114" s="88" t="n">
        <v>50</v>
      </c>
      <c r="F114" s="8" t="n"/>
      <c r="G114" s="4" t="n"/>
      <c r="H114" s="5" t="n"/>
      <c r="I114" s="5" t="n"/>
      <c r="J114" s="5" t="n"/>
      <c r="K114" s="5" t="n"/>
      <c r="L114" s="5" t="n"/>
      <c r="M114" s="5" t="n"/>
      <c r="N114" s="5" t="n"/>
      <c r="O114" s="5" t="n"/>
      <c r="P114" s="5" t="n"/>
      <c r="Q114" s="5" t="n"/>
      <c r="R114" s="5" t="n"/>
      <c r="S114" s="5" t="n"/>
      <c r="T114" s="5" t="n"/>
      <c r="U114" s="5" t="n"/>
      <c r="V114" s="5" t="n"/>
      <c r="W114" s="5" t="n"/>
      <c r="X114" s="5" t="n"/>
      <c r="Y114" s="5" t="n"/>
      <c r="Z114" s="5" t="n"/>
      <c r="AA114" s="5" t="n"/>
      <c r="AB114" s="5" t="n"/>
      <c r="AC114" s="5" t="n"/>
      <c r="AD114" s="5" t="n"/>
    </row>
    <row r="115" ht="60" customHeight="1" s="87">
      <c r="A115" s="88" t="inlineStr">
        <is>
          <t>数据加密产品线</t>
        </is>
      </c>
      <c r="B115" s="99" t="n"/>
      <c r="C115" s="88" t="inlineStr">
        <is>
          <t>凌思安</t>
        </is>
      </c>
      <c r="D115" s="88" t="n">
        <v>809</v>
      </c>
      <c r="E115" s="88" t="n">
        <v>50</v>
      </c>
      <c r="F115" s="8" t="inlineStr">
        <is>
          <t>1、兴化农商项目问题-无异常
2、鄞州银行终端DLP增加U盘未命中日志记录-无异常
3、浦发敏感数据发现和浦发敏感数据报告通知需求功能-无异常
4、江苏兴化农村商业银行跨网文件管理与交换系统项目-无异常</t>
        </is>
      </c>
      <c r="G115" s="4" t="n"/>
      <c r="H115" s="5" t="n"/>
      <c r="I115" s="5" t="n"/>
      <c r="J115" s="5" t="n"/>
      <c r="K115" s="5" t="n"/>
      <c r="L115" s="5" t="n"/>
      <c r="M115" s="5" t="n"/>
      <c r="N115" s="5" t="n"/>
      <c r="O115" s="5" t="n"/>
      <c r="P115" s="5" t="n"/>
      <c r="Q115" s="5" t="n"/>
      <c r="R115" s="5" t="n"/>
      <c r="S115" s="5" t="n"/>
      <c r="T115" s="5" t="n"/>
      <c r="U115" s="5" t="n"/>
      <c r="V115" s="5" t="n"/>
      <c r="W115" s="5" t="n"/>
      <c r="X115" s="5" t="n"/>
      <c r="Y115" s="5" t="n"/>
      <c r="Z115" s="5" t="n"/>
      <c r="AA115" s="5" t="n"/>
      <c r="AB115" s="5" t="n"/>
      <c r="AC115" s="5" t="n"/>
      <c r="AD115" s="5" t="n"/>
    </row>
    <row r="116" ht="15" customHeight="1" s="87">
      <c r="A116" s="88" t="inlineStr">
        <is>
          <t>数据加密产品线</t>
        </is>
      </c>
      <c r="B116" s="99" t="n"/>
      <c r="C116" s="88" t="inlineStr">
        <is>
          <t>吴发立</t>
        </is>
      </c>
      <c r="D116" s="88" t="n">
        <v>1440</v>
      </c>
      <c r="E116" s="88" t="n">
        <v>50</v>
      </c>
      <c r="F116" s="8" t="inlineStr">
        <is>
          <t>1、浙商银行DLP光驱功能优化验证第一、二轮，无异常</t>
        </is>
      </c>
      <c r="G116" s="4" t="n"/>
      <c r="H116" s="5" t="n"/>
      <c r="I116" s="5" t="n"/>
      <c r="J116" s="5" t="n"/>
      <c r="K116" s="5" t="n"/>
      <c r="L116" s="5" t="n"/>
      <c r="M116" s="5" t="n"/>
      <c r="N116" s="5" t="n"/>
      <c r="O116" s="5" t="n"/>
      <c r="P116" s="5" t="n"/>
      <c r="Q116" s="5" t="n"/>
      <c r="R116" s="5" t="n"/>
      <c r="S116" s="5" t="n"/>
      <c r="T116" s="5" t="n"/>
      <c r="U116" s="5" t="n"/>
      <c r="V116" s="5" t="n"/>
      <c r="W116" s="5" t="n"/>
      <c r="X116" s="5" t="n"/>
      <c r="Y116" s="5" t="n"/>
      <c r="Z116" s="5" t="n"/>
      <c r="AA116" s="5" t="n"/>
      <c r="AB116" s="5" t="n"/>
      <c r="AC116" s="5" t="n"/>
      <c r="AD116" s="5" t="n"/>
    </row>
    <row r="117" ht="15" customHeight="1" s="87">
      <c r="A117" s="88" t="inlineStr">
        <is>
          <t>数据加密产品线</t>
        </is>
      </c>
      <c r="B117" s="99" t="n"/>
      <c r="C117" s="88" t="inlineStr">
        <is>
          <t>王光磊</t>
        </is>
      </c>
      <c r="D117" s="88" t="n">
        <v>2039</v>
      </c>
      <c r="E117" s="88" t="n">
        <v>50</v>
      </c>
      <c r="F117" s="8" t="inlineStr">
        <is>
          <t>1中国银联dlp系统redis加固第一轮-无异常</t>
        </is>
      </c>
      <c r="G117" s="4" t="n"/>
      <c r="H117" s="5" t="n"/>
      <c r="I117" s="5" t="n"/>
      <c r="J117" s="5" t="n"/>
      <c r="K117" s="5" t="n"/>
      <c r="L117" s="5" t="n"/>
      <c r="M117" s="5" t="n"/>
      <c r="N117" s="5" t="n"/>
      <c r="O117" s="5" t="n"/>
      <c r="P117" s="5" t="n"/>
      <c r="Q117" s="5" t="n"/>
      <c r="R117" s="5" t="n"/>
      <c r="S117" s="5" t="n"/>
      <c r="T117" s="5" t="n"/>
      <c r="U117" s="5" t="n"/>
      <c r="V117" s="5" t="n"/>
      <c r="W117" s="5" t="n"/>
      <c r="X117" s="5" t="n"/>
      <c r="Y117" s="5" t="n"/>
      <c r="Z117" s="5" t="n"/>
      <c r="AA117" s="5" t="n"/>
      <c r="AB117" s="5" t="n"/>
      <c r="AC117" s="5" t="n"/>
      <c r="AD117" s="5" t="n"/>
    </row>
    <row r="118" ht="15" customHeight="1" s="87">
      <c r="A118" s="88" t="inlineStr">
        <is>
          <t>数据加密产品线</t>
        </is>
      </c>
      <c r="B118" s="99" t="n"/>
      <c r="C118" s="88" t="inlineStr">
        <is>
          <t>侯晓瑶</t>
        </is>
      </c>
      <c r="D118" s="88" t="n">
        <v>1598</v>
      </c>
      <c r="E118" s="88" t="n">
        <v>50</v>
      </c>
      <c r="F118" s="8" t="n"/>
      <c r="G118" s="4" t="n"/>
      <c r="H118" s="5" t="n"/>
      <c r="I118" s="5" t="n"/>
      <c r="J118" s="5" t="n"/>
      <c r="K118" s="5" t="n"/>
      <c r="L118" s="5" t="n"/>
      <c r="M118" s="5" t="n"/>
      <c r="N118" s="5" t="n"/>
      <c r="O118" s="5" t="n"/>
      <c r="P118" s="5" t="n"/>
      <c r="Q118" s="5" t="n"/>
      <c r="R118" s="5" t="n"/>
      <c r="S118" s="5" t="n"/>
      <c r="T118" s="5" t="n"/>
      <c r="U118" s="5" t="n"/>
      <c r="V118" s="5" t="n"/>
      <c r="W118" s="5" t="n"/>
      <c r="X118" s="5" t="n"/>
      <c r="Y118" s="5" t="n"/>
      <c r="Z118" s="5" t="n"/>
      <c r="AA118" s="5" t="n"/>
      <c r="AB118" s="5" t="n"/>
      <c r="AC118" s="5" t="n"/>
      <c r="AD118" s="5" t="n"/>
    </row>
    <row r="119" ht="15" customHeight="1" s="87">
      <c r="A119" s="88" t="inlineStr">
        <is>
          <t>数据加密产品线</t>
        </is>
      </c>
      <c r="B119" s="99" t="n"/>
      <c r="C119" s="88" t="inlineStr">
        <is>
          <t>陈志鹏</t>
        </is>
      </c>
      <c r="D119" s="88" t="n">
        <v>2212</v>
      </c>
      <c r="E119" s="88" t="n">
        <v>50</v>
      </c>
      <c r="F119" s="8" t="inlineStr">
        <is>
          <t>1、无锡农商银行数据库备份0kb问题及mysql弱密码提测验证，无异常</t>
        </is>
      </c>
      <c r="G119" s="4" t="n"/>
      <c r="H119" s="5" t="n"/>
      <c r="I119" s="5" t="n"/>
      <c r="J119" s="5" t="n"/>
      <c r="K119" s="5" t="n"/>
      <c r="L119" s="5" t="n"/>
      <c r="M119" s="5" t="n"/>
      <c r="N119" s="5" t="n"/>
      <c r="O119" s="5" t="n"/>
      <c r="P119" s="5" t="n"/>
      <c r="Q119" s="5" t="n"/>
      <c r="R119" s="5" t="n"/>
      <c r="S119" s="5" t="n"/>
      <c r="T119" s="5" t="n"/>
      <c r="U119" s="5" t="n"/>
      <c r="V119" s="5" t="n"/>
      <c r="W119" s="5" t="n"/>
      <c r="X119" s="5" t="n"/>
      <c r="Y119" s="5" t="n"/>
      <c r="Z119" s="5" t="n"/>
      <c r="AA119" s="5" t="n"/>
      <c r="AB119" s="5" t="n"/>
      <c r="AC119" s="5" t="n"/>
      <c r="AD119" s="5" t="n"/>
    </row>
    <row r="120" ht="15" customHeight="1" s="87">
      <c r="A120" s="88" t="inlineStr">
        <is>
          <t>数据加密产品线</t>
        </is>
      </c>
      <c r="B120" s="99" t="n"/>
      <c r="C120" s="88" t="inlineStr">
        <is>
          <t>李兵坤</t>
        </is>
      </c>
      <c r="D120" s="88" t="n">
        <v>1316</v>
      </c>
      <c r="E120" s="88" t="n">
        <v>50</v>
      </c>
      <c r="F120" s="8" t="n"/>
      <c r="G120" s="4" t="n"/>
      <c r="H120" s="5" t="n"/>
      <c r="I120" s="5" t="n"/>
      <c r="J120" s="5" t="n"/>
      <c r="K120" s="5" t="n"/>
      <c r="L120" s="5" t="n"/>
      <c r="M120" s="5" t="n"/>
      <c r="N120" s="5" t="n"/>
      <c r="O120" s="5" t="n"/>
      <c r="P120" s="5" t="n"/>
      <c r="Q120" s="5" t="n"/>
      <c r="R120" s="5" t="n"/>
      <c r="S120" s="5" t="n"/>
      <c r="T120" s="5" t="n"/>
      <c r="U120" s="5" t="n"/>
      <c r="V120" s="5" t="n"/>
      <c r="W120" s="5" t="n"/>
      <c r="X120" s="5" t="n"/>
      <c r="Y120" s="5" t="n"/>
      <c r="Z120" s="5" t="n"/>
      <c r="AA120" s="5" t="n"/>
      <c r="AB120" s="5" t="n"/>
      <c r="AC120" s="5" t="n"/>
      <c r="AD120" s="5" t="n"/>
    </row>
    <row r="121" ht="15" customHeight="1" s="87">
      <c r="A121" s="88" t="inlineStr">
        <is>
          <t>数据加密产品线</t>
        </is>
      </c>
      <c r="B121" s="99" t="n"/>
      <c r="C121" s="88" t="inlineStr">
        <is>
          <t>荣立飞</t>
        </is>
      </c>
      <c r="D121" s="88" t="n">
        <v>1147</v>
      </c>
      <c r="E121" s="88" t="n">
        <v>50</v>
      </c>
      <c r="F121" s="8" t="n"/>
      <c r="G121" s="4" t="n"/>
      <c r="H121" s="5" t="n"/>
      <c r="I121" s="5" t="n"/>
      <c r="J121" s="5" t="n"/>
      <c r="K121" s="5" t="n"/>
      <c r="L121" s="5" t="n"/>
      <c r="M121" s="5" t="n"/>
      <c r="N121" s="5" t="n"/>
      <c r="O121" s="5" t="n"/>
      <c r="P121" s="5" t="n"/>
      <c r="Q121" s="5" t="n"/>
      <c r="R121" s="5" t="n"/>
      <c r="S121" s="5" t="n"/>
      <c r="T121" s="5" t="n"/>
      <c r="U121" s="5" t="n"/>
      <c r="V121" s="5" t="n"/>
      <c r="W121" s="5" t="n"/>
      <c r="X121" s="5" t="n"/>
      <c r="Y121" s="5" t="n"/>
      <c r="Z121" s="5" t="n"/>
      <c r="AA121" s="5" t="n"/>
      <c r="AB121" s="5" t="n"/>
      <c r="AC121" s="5" t="n"/>
      <c r="AD121" s="5" t="n"/>
    </row>
    <row r="122" ht="15" customHeight="1" s="87">
      <c r="A122" s="88" t="inlineStr">
        <is>
          <t>数据加密产品线</t>
        </is>
      </c>
      <c r="B122" s="99" t="n"/>
      <c r="C122" s="88" t="inlineStr">
        <is>
          <t>王创超</t>
        </is>
      </c>
      <c r="D122" s="88" t="n">
        <v>1696</v>
      </c>
      <c r="E122" s="88" t="n">
        <v>50</v>
      </c>
      <c r="F122" s="8" t="n"/>
      <c r="G122" s="4" t="n"/>
      <c r="H122" s="5" t="n"/>
      <c r="I122" s="5" t="n"/>
      <c r="J122" s="5" t="n"/>
      <c r="K122" s="5" t="n"/>
      <c r="L122" s="5" t="n"/>
      <c r="M122" s="5" t="n"/>
      <c r="N122" s="5" t="n"/>
      <c r="O122" s="5" t="n"/>
      <c r="P122" s="5" t="n"/>
      <c r="Q122" s="5" t="n"/>
      <c r="R122" s="5" t="n"/>
      <c r="S122" s="5" t="n"/>
      <c r="T122" s="5" t="n"/>
      <c r="U122" s="5" t="n"/>
      <c r="V122" s="5" t="n"/>
      <c r="W122" s="5" t="n"/>
      <c r="X122" s="5" t="n"/>
      <c r="Y122" s="5" t="n"/>
      <c r="Z122" s="5" t="n"/>
      <c r="AA122" s="5" t="n"/>
      <c r="AB122" s="5" t="n"/>
      <c r="AC122" s="5" t="n"/>
      <c r="AD122" s="5" t="n"/>
    </row>
    <row r="123" ht="15" customHeight="1" s="87">
      <c r="A123" s="88" t="inlineStr">
        <is>
          <t>数据加密产品线</t>
        </is>
      </c>
      <c r="B123" s="99" t="n"/>
      <c r="C123" s="88" t="inlineStr">
        <is>
          <t>侯兴刚</t>
        </is>
      </c>
      <c r="D123" s="88" t="n">
        <v>2127</v>
      </c>
      <c r="E123" s="88" t="n">
        <v>50</v>
      </c>
      <c r="F123" s="8" t="n"/>
      <c r="G123" s="4" t="n"/>
      <c r="H123" s="5" t="n"/>
      <c r="I123" s="5" t="n"/>
      <c r="J123" s="5" t="n"/>
      <c r="K123" s="5" t="n"/>
      <c r="L123" s="5" t="n"/>
      <c r="M123" s="5" t="n"/>
      <c r="N123" s="5" t="n"/>
      <c r="O123" s="5" t="n"/>
      <c r="P123" s="5" t="n"/>
      <c r="Q123" s="5" t="n"/>
      <c r="R123" s="5" t="n"/>
      <c r="S123" s="5" t="n"/>
      <c r="T123" s="5" t="n"/>
      <c r="U123" s="5" t="n"/>
      <c r="V123" s="5" t="n"/>
      <c r="W123" s="5" t="n"/>
      <c r="X123" s="5" t="n"/>
      <c r="Y123" s="5" t="n"/>
      <c r="Z123" s="5" t="n"/>
      <c r="AA123" s="5" t="n"/>
      <c r="AB123" s="5" t="n"/>
      <c r="AC123" s="5" t="n"/>
      <c r="AD123" s="5" t="n"/>
    </row>
    <row r="124" ht="15" customHeight="1" s="87">
      <c r="A124" s="88" t="inlineStr">
        <is>
          <t>数据加密产品线</t>
        </is>
      </c>
      <c r="B124" s="99" t="n"/>
      <c r="C124" s="88" t="inlineStr">
        <is>
          <t>孙爽</t>
        </is>
      </c>
      <c r="D124" s="88" t="n">
        <v>10218</v>
      </c>
      <c r="E124" s="88" t="n">
        <v>50</v>
      </c>
      <c r="F124" s="8" t="n"/>
      <c r="G124" s="4" t="n"/>
      <c r="H124" s="5" t="n"/>
      <c r="I124" s="5" t="n"/>
      <c r="J124" s="5" t="n"/>
      <c r="K124" s="5" t="n"/>
      <c r="L124" s="5" t="n"/>
      <c r="M124" s="5" t="n"/>
      <c r="N124" s="5" t="n"/>
      <c r="O124" s="5" t="n"/>
      <c r="P124" s="5" t="n"/>
      <c r="Q124" s="5" t="n"/>
      <c r="R124" s="5" t="n"/>
      <c r="S124" s="5" t="n"/>
      <c r="T124" s="5" t="n"/>
      <c r="U124" s="5" t="n"/>
      <c r="V124" s="5" t="n"/>
      <c r="W124" s="5" t="n"/>
      <c r="X124" s="5" t="n"/>
      <c r="Y124" s="5" t="n"/>
      <c r="Z124" s="5" t="n"/>
      <c r="AA124" s="5" t="n"/>
      <c r="AB124" s="5" t="n"/>
      <c r="AC124" s="5" t="n"/>
      <c r="AD124" s="5" t="n"/>
    </row>
    <row r="125" ht="15" customHeight="1" s="87">
      <c r="A125" s="88" t="inlineStr">
        <is>
          <t>数据加密产品线</t>
        </is>
      </c>
      <c r="B125" s="99" t="n"/>
      <c r="C125" s="88" t="inlineStr">
        <is>
          <t>万鑫波</t>
        </is>
      </c>
      <c r="D125" s="88" t="n">
        <v>2218</v>
      </c>
      <c r="E125" s="88" t="n">
        <v>50</v>
      </c>
      <c r="F125" s="8" t="n"/>
      <c r="G125" s="4" t="n"/>
      <c r="H125" s="5" t="n"/>
      <c r="I125" s="5" t="n"/>
      <c r="J125" s="5" t="n"/>
      <c r="K125" s="5" t="n"/>
      <c r="L125" s="5" t="n"/>
      <c r="M125" s="5" t="n"/>
      <c r="N125" s="5" t="n"/>
      <c r="O125" s="5" t="n"/>
      <c r="P125" s="5" t="n"/>
      <c r="Q125" s="5" t="n"/>
      <c r="R125" s="5" t="n"/>
      <c r="S125" s="5" t="n"/>
      <c r="T125" s="5" t="n"/>
      <c r="U125" s="5" t="n"/>
      <c r="V125" s="5" t="n"/>
      <c r="W125" s="5" t="n"/>
      <c r="X125" s="5" t="n"/>
      <c r="Y125" s="5" t="n"/>
      <c r="Z125" s="5" t="n"/>
      <c r="AA125" s="5" t="n"/>
      <c r="AB125" s="5" t="n"/>
      <c r="AC125" s="5" t="n"/>
      <c r="AD125" s="5" t="n"/>
    </row>
    <row r="126" ht="15" customHeight="1" s="87">
      <c r="A126" s="88" t="inlineStr">
        <is>
          <t>数据加密产品线</t>
        </is>
      </c>
      <c r="B126" s="99" t="n"/>
      <c r="C126" s="88" t="inlineStr">
        <is>
          <t>张明辉</t>
        </is>
      </c>
      <c r="D126" s="88" t="n">
        <v>1412</v>
      </c>
      <c r="E126" s="88" t="n">
        <v>50</v>
      </c>
      <c r="F126" s="8" t="n"/>
      <c r="G126" s="4" t="n"/>
      <c r="H126" s="5" t="n"/>
      <c r="I126" s="5" t="n"/>
      <c r="J126" s="5" t="n"/>
      <c r="K126" s="5" t="n"/>
      <c r="L126" s="5" t="n"/>
      <c r="M126" s="5" t="n"/>
      <c r="N126" s="5" t="n"/>
      <c r="O126" s="5" t="n"/>
      <c r="P126" s="5" t="n"/>
      <c r="Q126" s="5" t="n"/>
      <c r="R126" s="5" t="n"/>
      <c r="S126" s="5" t="n"/>
      <c r="T126" s="5" t="n"/>
      <c r="U126" s="5" t="n"/>
      <c r="V126" s="5" t="n"/>
      <c r="W126" s="5" t="n"/>
      <c r="X126" s="5" t="n"/>
      <c r="Y126" s="5" t="n"/>
      <c r="Z126" s="5" t="n"/>
      <c r="AA126" s="5" t="n"/>
      <c r="AB126" s="5" t="n"/>
      <c r="AC126" s="5" t="n"/>
      <c r="AD126" s="5" t="n"/>
    </row>
    <row r="127" ht="15" customHeight="1" s="87">
      <c r="A127" s="88" t="inlineStr">
        <is>
          <t>数据加密产品线</t>
        </is>
      </c>
      <c r="B127" s="99" t="n"/>
      <c r="C127" s="88" t="inlineStr">
        <is>
          <t>孙超</t>
        </is>
      </c>
      <c r="D127" s="88" t="n">
        <v>1689</v>
      </c>
      <c r="E127" s="88" t="n">
        <v>50</v>
      </c>
      <c r="F127" s="8" t="n"/>
      <c r="G127" s="4" t="n"/>
      <c r="H127" s="5" t="n"/>
      <c r="I127" s="5" t="n"/>
      <c r="J127" s="5" t="n"/>
      <c r="K127" s="5" t="n"/>
      <c r="L127" s="5" t="n"/>
      <c r="M127" s="5" t="n"/>
      <c r="N127" s="5" t="n"/>
      <c r="O127" s="5" t="n"/>
      <c r="P127" s="5" t="n"/>
      <c r="Q127" s="5" t="n"/>
      <c r="R127" s="5" t="n"/>
      <c r="S127" s="5" t="n"/>
      <c r="T127" s="5" t="n"/>
      <c r="U127" s="5" t="n"/>
      <c r="V127" s="5" t="n"/>
      <c r="W127" s="5" t="n"/>
      <c r="X127" s="5" t="n"/>
      <c r="Y127" s="5" t="n"/>
      <c r="Z127" s="5" t="n"/>
      <c r="AA127" s="5" t="n"/>
      <c r="AB127" s="5" t="n"/>
      <c r="AC127" s="5" t="n"/>
      <c r="AD127" s="5" t="n"/>
    </row>
    <row r="128" ht="60" customHeight="1" s="87">
      <c r="A128" s="88" t="inlineStr">
        <is>
          <t>数据加密产品线</t>
        </is>
      </c>
      <c r="B128" s="99" t="n"/>
      <c r="C128" s="2" t="inlineStr">
        <is>
          <t>谢金明</t>
        </is>
      </c>
      <c r="D128" s="2" t="n">
        <v>1749</v>
      </c>
      <c r="E128" s="2" t="inlineStr">
        <is>
          <t>D</t>
        </is>
      </c>
      <c r="F128" s="10" t="inlineStr">
        <is>
          <t>1、终端V541第二轮新引入1个（19685）-扣减2分
2、邮储银行终端511版本平滑升级541版本第一轮，测试阻塞（升级遗漏终端包、文档缺失及错误）--版本退回
3、邮储银行终端511版本平滑升级541版本二次提测第一轮验证，核心及接入终端nginx服务起不来，阻塞测试----版本达到退回标准
4、中信文档加密项目_x86环境服务端问题修复第三轮-无异常</t>
        </is>
      </c>
      <c r="G128" s="4" t="n"/>
      <c r="H128" s="5" t="n"/>
      <c r="I128" s="5" t="n"/>
      <c r="J128" s="5" t="n"/>
      <c r="K128" s="5" t="n"/>
      <c r="L128" s="5" t="n"/>
      <c r="M128" s="5" t="n"/>
      <c r="N128" s="5" t="n"/>
      <c r="O128" s="5" t="n"/>
      <c r="P128" s="5" t="n"/>
      <c r="Q128" s="5" t="n"/>
      <c r="R128" s="5" t="n"/>
      <c r="S128" s="5" t="n"/>
      <c r="T128" s="5" t="n"/>
      <c r="U128" s="5" t="n"/>
      <c r="V128" s="5" t="n"/>
      <c r="W128" s="5" t="n"/>
      <c r="X128" s="5" t="n"/>
      <c r="Y128" s="5" t="n"/>
      <c r="Z128" s="5" t="n"/>
      <c r="AA128" s="5" t="n"/>
      <c r="AB128" s="5" t="n"/>
      <c r="AC128" s="5" t="n"/>
      <c r="AD128" s="5" t="n"/>
    </row>
    <row r="129" ht="15" customHeight="1" s="87">
      <c r="A129" s="88" t="inlineStr">
        <is>
          <t>数据加密产品线</t>
        </is>
      </c>
      <c r="B129" s="99" t="n"/>
      <c r="C129" s="88" t="inlineStr">
        <is>
          <t>王昊轩</t>
        </is>
      </c>
      <c r="D129" s="88" t="n">
        <v>1968</v>
      </c>
      <c r="E129" s="88" t="n">
        <v>50</v>
      </c>
      <c r="F129" s="8" t="n"/>
      <c r="G129" s="4" t="n"/>
      <c r="H129" s="5" t="n"/>
      <c r="I129" s="5" t="n"/>
      <c r="J129" s="5" t="n"/>
      <c r="K129" s="5" t="n"/>
      <c r="L129" s="5" t="n"/>
      <c r="M129" s="5" t="n"/>
      <c r="N129" s="5" t="n"/>
      <c r="O129" s="5" t="n"/>
      <c r="P129" s="5" t="n"/>
      <c r="Q129" s="5" t="n"/>
      <c r="R129" s="5" t="n"/>
      <c r="S129" s="5" t="n"/>
      <c r="T129" s="5" t="n"/>
      <c r="U129" s="5" t="n"/>
      <c r="V129" s="5" t="n"/>
      <c r="W129" s="5" t="n"/>
      <c r="X129" s="5" t="n"/>
      <c r="Y129" s="5" t="n"/>
      <c r="Z129" s="5" t="n"/>
      <c r="AA129" s="5" t="n"/>
      <c r="AB129" s="5" t="n"/>
      <c r="AC129" s="5" t="n"/>
      <c r="AD129" s="5" t="n"/>
    </row>
    <row r="130" ht="15" customHeight="1" s="87">
      <c r="A130" s="88" t="inlineStr">
        <is>
          <t>数据加密产品线</t>
        </is>
      </c>
      <c r="B130" s="99" t="n"/>
      <c r="C130" s="88" t="inlineStr">
        <is>
          <t>袁龙行</t>
        </is>
      </c>
      <c r="D130" s="88" t="n">
        <v>1972</v>
      </c>
      <c r="E130" s="88" t="n">
        <v>50</v>
      </c>
      <c r="F130" s="8" t="n"/>
      <c r="G130" s="4" t="n"/>
      <c r="H130" s="5" t="n"/>
      <c r="I130" s="5" t="n"/>
      <c r="J130" s="5" t="n"/>
      <c r="K130" s="5" t="n"/>
      <c r="L130" s="5" t="n"/>
      <c r="M130" s="5" t="n"/>
      <c r="N130" s="5" t="n"/>
      <c r="O130" s="5" t="n"/>
      <c r="P130" s="5" t="n"/>
      <c r="Q130" s="5" t="n"/>
      <c r="R130" s="5" t="n"/>
      <c r="S130" s="5" t="n"/>
      <c r="T130" s="5" t="n"/>
      <c r="U130" s="5" t="n"/>
      <c r="V130" s="5" t="n"/>
      <c r="W130" s="5" t="n"/>
      <c r="X130" s="5" t="n"/>
      <c r="Y130" s="5" t="n"/>
      <c r="Z130" s="5" t="n"/>
      <c r="AA130" s="5" t="n"/>
      <c r="AB130" s="5" t="n"/>
      <c r="AC130" s="5" t="n"/>
      <c r="AD130" s="5" t="n"/>
    </row>
    <row r="131" ht="15" customHeight="1" s="87">
      <c r="A131" s="88" t="inlineStr">
        <is>
          <t>数据加密产品线</t>
        </is>
      </c>
      <c r="B131" s="99" t="n"/>
      <c r="C131" s="88" t="inlineStr">
        <is>
          <t>杨瑞馨</t>
        </is>
      </c>
      <c r="D131" s="88" t="n">
        <v>1961</v>
      </c>
      <c r="E131" s="88" t="n">
        <v>50</v>
      </c>
      <c r="F131" s="8" t="n"/>
      <c r="G131" s="4" t="n"/>
      <c r="H131" s="5" t="n"/>
      <c r="I131" s="5" t="n"/>
      <c r="J131" s="5" t="n"/>
      <c r="K131" s="5" t="n"/>
      <c r="L131" s="5" t="n"/>
      <c r="M131" s="5" t="n"/>
      <c r="N131" s="5" t="n"/>
      <c r="O131" s="5" t="n"/>
      <c r="P131" s="5" t="n"/>
      <c r="Q131" s="5" t="n"/>
      <c r="R131" s="5" t="n"/>
      <c r="S131" s="5" t="n"/>
      <c r="T131" s="5" t="n"/>
      <c r="U131" s="5" t="n"/>
      <c r="V131" s="5" t="n"/>
      <c r="W131" s="5" t="n"/>
      <c r="X131" s="5" t="n"/>
      <c r="Y131" s="5" t="n"/>
      <c r="Z131" s="5" t="n"/>
      <c r="AA131" s="5" t="n"/>
      <c r="AB131" s="5" t="n"/>
      <c r="AC131" s="5" t="n"/>
      <c r="AD131" s="5" t="n"/>
    </row>
    <row r="132" ht="30" customHeight="1" s="87">
      <c r="A132" s="88" t="inlineStr">
        <is>
          <t>数据加密产品线</t>
        </is>
      </c>
      <c r="B132" s="99" t="n"/>
      <c r="C132" s="88" t="inlineStr">
        <is>
          <t>张迪</t>
        </is>
      </c>
      <c r="D132" s="88" t="n">
        <v>1919</v>
      </c>
      <c r="E132" s="88" t="n">
        <v>43</v>
      </c>
      <c r="F132" s="8" t="inlineStr">
        <is>
          <t>1、终端V541第二轮验证不通过一个（18276）-扣减2分
2、终端541提测的授权功能验证后，严重问题以及问题较多，基本不可用，重新提包，该功能按照延期提测评价，扣减5分</t>
        </is>
      </c>
      <c r="G132" s="4" t="n"/>
      <c r="H132" s="5" t="n"/>
      <c r="I132" s="5" t="n"/>
      <c r="J132" s="5" t="n"/>
      <c r="K132" s="5" t="n"/>
      <c r="L132" s="5" t="n"/>
      <c r="M132" s="5" t="n"/>
      <c r="N132" s="5" t="n"/>
      <c r="O132" s="5" t="n"/>
      <c r="P132" s="5" t="n"/>
      <c r="Q132" s="5" t="n"/>
      <c r="R132" s="5" t="n"/>
      <c r="S132" s="5" t="n"/>
      <c r="T132" s="5" t="n"/>
      <c r="U132" s="5" t="n"/>
      <c r="V132" s="5" t="n"/>
      <c r="W132" s="5" t="n"/>
      <c r="X132" s="5" t="n"/>
      <c r="Y132" s="5" t="n"/>
      <c r="Z132" s="5" t="n"/>
      <c r="AA132" s="5" t="n"/>
      <c r="AB132" s="5" t="n"/>
      <c r="AC132" s="5" t="n"/>
      <c r="AD132" s="5" t="n"/>
    </row>
    <row r="133" ht="15" customHeight="1" s="87">
      <c r="A133" s="88" t="inlineStr">
        <is>
          <t>数据加密产品线</t>
        </is>
      </c>
      <c r="B133" s="99" t="n"/>
      <c r="C133" s="88" t="inlineStr">
        <is>
          <t>崔行</t>
        </is>
      </c>
      <c r="D133" s="88" t="n">
        <v>2171</v>
      </c>
      <c r="E133" s="88" t="n">
        <v>50</v>
      </c>
      <c r="F133" s="8" t="n"/>
      <c r="G133" s="4" t="n"/>
      <c r="H133" s="5" t="n"/>
      <c r="I133" s="5" t="n"/>
      <c r="J133" s="5" t="n"/>
      <c r="K133" s="5" t="n"/>
      <c r="L133" s="5" t="n"/>
      <c r="M133" s="5" t="n"/>
      <c r="N133" s="5" t="n"/>
      <c r="O133" s="5" t="n"/>
      <c r="P133" s="5" t="n"/>
      <c r="Q133" s="5" t="n"/>
      <c r="R133" s="5" t="n"/>
      <c r="S133" s="5" t="n"/>
      <c r="T133" s="5" t="n"/>
      <c r="U133" s="5" t="n"/>
      <c r="V133" s="5" t="n"/>
      <c r="W133" s="5" t="n"/>
      <c r="X133" s="5" t="n"/>
      <c r="Y133" s="5" t="n"/>
      <c r="Z133" s="5" t="n"/>
      <c r="AA133" s="5" t="n"/>
      <c r="AB133" s="5" t="n"/>
      <c r="AC133" s="5" t="n"/>
      <c r="AD133" s="5" t="n"/>
    </row>
    <row r="134" ht="15" customHeight="1" s="87">
      <c r="A134" s="88" t="inlineStr">
        <is>
          <t>数据加密产品线</t>
        </is>
      </c>
      <c r="B134" s="99" t="n"/>
      <c r="C134" s="88" t="inlineStr">
        <is>
          <t>陈章鸣</t>
        </is>
      </c>
      <c r="D134" s="88" t="n">
        <v>1261</v>
      </c>
      <c r="E134" s="88" t="n">
        <v>50</v>
      </c>
      <c r="F134" s="8" t="n"/>
      <c r="G134" s="4" t="n"/>
      <c r="H134" s="5" t="n"/>
      <c r="I134" s="5" t="n"/>
      <c r="J134" s="5" t="n"/>
      <c r="K134" s="5" t="n"/>
      <c r="L134" s="5" t="n"/>
      <c r="M134" s="5" t="n"/>
      <c r="N134" s="5" t="n"/>
      <c r="O134" s="5" t="n"/>
      <c r="P134" s="5" t="n"/>
      <c r="Q134" s="5" t="n"/>
      <c r="R134" s="5" t="n"/>
      <c r="S134" s="5" t="n"/>
      <c r="T134" s="5" t="n"/>
      <c r="U134" s="5" t="n"/>
      <c r="V134" s="5" t="n"/>
      <c r="W134" s="5" t="n"/>
      <c r="X134" s="5" t="n"/>
      <c r="Y134" s="5" t="n"/>
      <c r="Z134" s="5" t="n"/>
      <c r="AA134" s="5" t="n"/>
      <c r="AB134" s="5" t="n"/>
      <c r="AC134" s="5" t="n"/>
      <c r="AD134" s="5" t="n"/>
    </row>
    <row r="135" ht="15" customHeight="1" s="87">
      <c r="A135" s="88" t="inlineStr">
        <is>
          <t>数据加密产品线</t>
        </is>
      </c>
      <c r="B135" s="99" t="n"/>
      <c r="C135" s="88" t="inlineStr">
        <is>
          <t>秦江维</t>
        </is>
      </c>
      <c r="D135" s="88" t="n">
        <v>1531</v>
      </c>
      <c r="E135" s="88" t="n">
        <v>48</v>
      </c>
      <c r="F135" s="8" t="inlineStr">
        <is>
          <t>1、终端541性能第二轮，验证不通过1个 （19165）-扣减2分</t>
        </is>
      </c>
      <c r="G135" s="4" t="n"/>
      <c r="H135" s="5" t="n"/>
      <c r="I135" s="5" t="n"/>
      <c r="J135" s="5" t="n"/>
      <c r="K135" s="5" t="n"/>
      <c r="L135" s="5" t="n"/>
      <c r="M135" s="5" t="n"/>
      <c r="N135" s="5" t="n"/>
      <c r="O135" s="5" t="n"/>
      <c r="P135" s="5" t="n"/>
      <c r="Q135" s="5" t="n"/>
      <c r="R135" s="5" t="n"/>
      <c r="S135" s="5" t="n"/>
      <c r="T135" s="5" t="n"/>
      <c r="U135" s="5" t="n"/>
      <c r="V135" s="5" t="n"/>
      <c r="W135" s="5" t="n"/>
      <c r="X135" s="5" t="n"/>
      <c r="Y135" s="5" t="n"/>
      <c r="Z135" s="5" t="n"/>
      <c r="AA135" s="5" t="n"/>
      <c r="AB135" s="5" t="n"/>
      <c r="AC135" s="5" t="n"/>
      <c r="AD135" s="5" t="n"/>
    </row>
    <row r="136" ht="45" customHeight="1" s="87">
      <c r="A136" s="88" t="inlineStr">
        <is>
          <t>数据加密产品线</t>
        </is>
      </c>
      <c r="B136" s="99" t="n"/>
      <c r="C136" s="2" t="inlineStr">
        <is>
          <t>刘彦龙</t>
        </is>
      </c>
      <c r="D136" s="2" t="n">
        <v>1122</v>
      </c>
      <c r="E136" s="2" t="inlineStr">
        <is>
          <t>C-</t>
        </is>
      </c>
      <c r="F136" s="10" t="inlineStr">
        <is>
          <t>1、终端541性能第二轮，验证不通过1个 （18698）-扣减2分
2、邮储银行终端511版本平滑升级541版本二次提测第一轮验证，测试阻塞（升级finger服务报错，升级阻塞）--版本退回
3、邮储银行终端511版本平滑升级541版本新方案第一轮验证，无异常</t>
        </is>
      </c>
      <c r="G136" s="4" t="n"/>
      <c r="H136" s="5" t="n"/>
      <c r="I136" s="5" t="n"/>
      <c r="J136" s="5" t="n"/>
      <c r="K136" s="5" t="n"/>
      <c r="L136" s="5" t="n"/>
      <c r="M136" s="5" t="n"/>
      <c r="N136" s="5" t="n"/>
      <c r="O136" s="5" t="n"/>
      <c r="P136" s="5" t="n"/>
      <c r="Q136" s="5" t="n"/>
      <c r="R136" s="5" t="n"/>
      <c r="S136" s="5" t="n"/>
      <c r="T136" s="5" t="n"/>
      <c r="U136" s="5" t="n"/>
      <c r="V136" s="5" t="n"/>
      <c r="W136" s="5" t="n"/>
      <c r="X136" s="5" t="n"/>
      <c r="Y136" s="5" t="n"/>
      <c r="Z136" s="5" t="n"/>
      <c r="AA136" s="5" t="n"/>
      <c r="AB136" s="5" t="n"/>
      <c r="AC136" s="5" t="n"/>
      <c r="AD136" s="5" t="n"/>
    </row>
    <row r="137" ht="15" customHeight="1" s="87">
      <c r="A137" s="88" t="inlineStr">
        <is>
          <t>数据加密产品线</t>
        </is>
      </c>
      <c r="B137" s="99" t="n"/>
      <c r="C137" s="88" t="inlineStr">
        <is>
          <t>龚升俊</t>
        </is>
      </c>
      <c r="D137" s="88" t="n">
        <v>555</v>
      </c>
      <c r="E137" s="88" t="n">
        <v>50</v>
      </c>
      <c r="F137" s="8" t="n"/>
      <c r="G137" s="4" t="n"/>
      <c r="H137" s="5" t="n"/>
      <c r="I137" s="5" t="n"/>
      <c r="J137" s="5" t="n"/>
      <c r="K137" s="5" t="n"/>
      <c r="L137" s="5" t="n"/>
      <c r="M137" s="5" t="n"/>
      <c r="N137" s="5" t="n"/>
      <c r="O137" s="5" t="n"/>
      <c r="P137" s="5" t="n"/>
      <c r="Q137" s="5" t="n"/>
      <c r="R137" s="5" t="n"/>
      <c r="S137" s="5" t="n"/>
      <c r="T137" s="5" t="n"/>
      <c r="U137" s="5" t="n"/>
      <c r="V137" s="5" t="n"/>
      <c r="W137" s="5" t="n"/>
      <c r="X137" s="5" t="n"/>
      <c r="Y137" s="5" t="n"/>
      <c r="Z137" s="5" t="n"/>
      <c r="AA137" s="5" t="n"/>
      <c r="AB137" s="5" t="n"/>
      <c r="AC137" s="5" t="n"/>
      <c r="AD137" s="5" t="n"/>
    </row>
    <row r="138" ht="15" customHeight="1" s="87">
      <c r="A138" s="88" t="inlineStr">
        <is>
          <t>数据加密产品线</t>
        </is>
      </c>
      <c r="B138" s="99" t="n"/>
      <c r="C138" s="88" t="inlineStr">
        <is>
          <t>杨毅</t>
        </is>
      </c>
      <c r="D138" s="88" t="n">
        <v>1376</v>
      </c>
      <c r="E138" s="88" t="n">
        <v>50</v>
      </c>
      <c r="F138" s="8" t="n"/>
      <c r="G138" s="4" t="n"/>
      <c r="H138" s="5" t="n"/>
      <c r="I138" s="5" t="n"/>
      <c r="J138" s="5" t="n"/>
      <c r="K138" s="5" t="n"/>
      <c r="L138" s="5" t="n"/>
      <c r="M138" s="5" t="n"/>
      <c r="N138" s="5" t="n"/>
      <c r="O138" s="5" t="n"/>
      <c r="P138" s="5" t="n"/>
      <c r="Q138" s="5" t="n"/>
      <c r="R138" s="5" t="n"/>
      <c r="S138" s="5" t="n"/>
      <c r="T138" s="5" t="n"/>
      <c r="U138" s="5" t="n"/>
      <c r="V138" s="5" t="n"/>
      <c r="W138" s="5" t="n"/>
      <c r="X138" s="5" t="n"/>
      <c r="Y138" s="5" t="n"/>
      <c r="Z138" s="5" t="n"/>
      <c r="AA138" s="5" t="n"/>
      <c r="AB138" s="5" t="n"/>
      <c r="AC138" s="5" t="n"/>
      <c r="AD138" s="5" t="n"/>
    </row>
    <row r="139" ht="15" customHeight="1" s="87">
      <c r="A139" s="88" t="inlineStr">
        <is>
          <t>数据加密产品线</t>
        </is>
      </c>
      <c r="B139" s="99" t="n"/>
      <c r="C139" s="88" t="inlineStr">
        <is>
          <t>余经猷</t>
        </is>
      </c>
      <c r="D139" s="88" t="n">
        <v>1588</v>
      </c>
      <c r="E139" s="88" t="n">
        <v>50</v>
      </c>
      <c r="F139" s="8" t="n"/>
      <c r="G139" s="4" t="n"/>
      <c r="H139" s="5" t="n"/>
      <c r="I139" s="5" t="n"/>
      <c r="J139" s="5" t="n"/>
      <c r="K139" s="5" t="n"/>
      <c r="L139" s="5" t="n"/>
      <c r="M139" s="5" t="n"/>
      <c r="N139" s="5" t="n"/>
      <c r="O139" s="5" t="n"/>
      <c r="P139" s="5" t="n"/>
      <c r="Q139" s="5" t="n"/>
      <c r="R139" s="5" t="n"/>
      <c r="S139" s="5" t="n"/>
      <c r="T139" s="5" t="n"/>
      <c r="U139" s="5" t="n"/>
      <c r="V139" s="5" t="n"/>
      <c r="W139" s="5" t="n"/>
      <c r="X139" s="5" t="n"/>
      <c r="Y139" s="5" t="n"/>
      <c r="Z139" s="5" t="n"/>
      <c r="AA139" s="5" t="n"/>
      <c r="AB139" s="5" t="n"/>
      <c r="AC139" s="5" t="n"/>
      <c r="AD139" s="5" t="n"/>
    </row>
    <row r="140" ht="15" customHeight="1" s="87">
      <c r="A140" s="88" t="inlineStr">
        <is>
          <t>数据加密产品线</t>
        </is>
      </c>
      <c r="B140" s="99" t="n"/>
      <c r="C140" s="88" t="inlineStr">
        <is>
          <t>邓钲澎</t>
        </is>
      </c>
      <c r="D140" s="88" t="n">
        <v>1688</v>
      </c>
      <c r="E140" s="88" t="n">
        <v>50</v>
      </c>
      <c r="F140" s="8" t="n"/>
      <c r="G140" s="4" t="n"/>
      <c r="H140" s="5" t="n"/>
      <c r="I140" s="5" t="n"/>
      <c r="J140" s="5" t="n"/>
      <c r="K140" s="5" t="n"/>
      <c r="L140" s="5" t="n"/>
      <c r="M140" s="5" t="n"/>
      <c r="N140" s="5" t="n"/>
      <c r="O140" s="5" t="n"/>
      <c r="P140" s="5" t="n"/>
      <c r="Q140" s="5" t="n"/>
      <c r="R140" s="5" t="n"/>
      <c r="S140" s="5" t="n"/>
      <c r="T140" s="5" t="n"/>
      <c r="U140" s="5" t="n"/>
      <c r="V140" s="5" t="n"/>
      <c r="W140" s="5" t="n"/>
      <c r="X140" s="5" t="n"/>
      <c r="Y140" s="5" t="n"/>
      <c r="Z140" s="5" t="n"/>
      <c r="AA140" s="5" t="n"/>
      <c r="AB140" s="5" t="n"/>
      <c r="AC140" s="5" t="n"/>
      <c r="AD140" s="5" t="n"/>
    </row>
    <row r="141" ht="15" customHeight="1" s="87">
      <c r="A141" s="88" t="inlineStr">
        <is>
          <t>数据加密产品线</t>
        </is>
      </c>
      <c r="B141" s="99" t="n"/>
      <c r="C141" s="88" t="inlineStr">
        <is>
          <t>黄杰超</t>
        </is>
      </c>
      <c r="D141" s="88" t="n">
        <v>1766</v>
      </c>
      <c r="E141" s="88" t="n">
        <v>50</v>
      </c>
      <c r="F141" s="8" t="n"/>
      <c r="G141" s="4" t="n"/>
      <c r="H141" s="5" t="n"/>
      <c r="I141" s="5" t="n"/>
      <c r="J141" s="5" t="n"/>
      <c r="K141" s="5" t="n"/>
      <c r="L141" s="5" t="n"/>
      <c r="M141" s="5" t="n"/>
      <c r="N141" s="5" t="n"/>
      <c r="O141" s="5" t="n"/>
      <c r="P141" s="5" t="n"/>
      <c r="Q141" s="5" t="n"/>
      <c r="R141" s="5" t="n"/>
      <c r="S141" s="5" t="n"/>
      <c r="T141" s="5" t="n"/>
      <c r="U141" s="5" t="n"/>
      <c r="V141" s="5" t="n"/>
      <c r="W141" s="5" t="n"/>
      <c r="X141" s="5" t="n"/>
      <c r="Y141" s="5" t="n"/>
      <c r="Z141" s="5" t="n"/>
      <c r="AA141" s="5" t="n"/>
      <c r="AB141" s="5" t="n"/>
      <c r="AC141" s="5" t="n"/>
      <c r="AD141" s="5" t="n"/>
    </row>
    <row r="142" ht="15" customHeight="1" s="87">
      <c r="A142" s="88" t="inlineStr">
        <is>
          <t>数据加密产品线</t>
        </is>
      </c>
      <c r="B142" s="99" t="n"/>
      <c r="C142" s="88" t="inlineStr">
        <is>
          <t>劳伟文</t>
        </is>
      </c>
      <c r="D142" s="88" t="n">
        <v>1772</v>
      </c>
      <c r="E142" s="88" t="n">
        <v>50</v>
      </c>
      <c r="F142" s="8" t="n"/>
      <c r="G142" s="4" t="n"/>
      <c r="H142" s="5" t="n"/>
      <c r="I142" s="5" t="n"/>
      <c r="J142" s="5" t="n"/>
      <c r="K142" s="5" t="n"/>
      <c r="L142" s="5" t="n"/>
      <c r="M142" s="5" t="n"/>
      <c r="N142" s="5" t="n"/>
      <c r="O142" s="5" t="n"/>
      <c r="P142" s="5" t="n"/>
      <c r="Q142" s="5" t="n"/>
      <c r="R142" s="5" t="n"/>
      <c r="S142" s="5" t="n"/>
      <c r="T142" s="5" t="n"/>
      <c r="U142" s="5" t="n"/>
      <c r="V142" s="5" t="n"/>
      <c r="W142" s="5" t="n"/>
      <c r="X142" s="5" t="n"/>
      <c r="Y142" s="5" t="n"/>
      <c r="Z142" s="5" t="n"/>
      <c r="AA142" s="5" t="n"/>
      <c r="AB142" s="5" t="n"/>
      <c r="AC142" s="5" t="n"/>
      <c r="AD142" s="5" t="n"/>
    </row>
    <row r="143" ht="15" customHeight="1" s="87">
      <c r="A143" s="88" t="inlineStr">
        <is>
          <t>数据加密产品线</t>
        </is>
      </c>
      <c r="B143" s="99" t="n"/>
      <c r="C143" s="88" t="inlineStr">
        <is>
          <t>吴子灏</t>
        </is>
      </c>
      <c r="D143" s="88" t="n">
        <v>2119</v>
      </c>
      <c r="E143" s="88" t="n">
        <v>50</v>
      </c>
      <c r="F143" s="8" t="n"/>
      <c r="G143" s="4" t="n"/>
      <c r="H143" s="5" t="n"/>
      <c r="I143" s="5" t="n"/>
      <c r="J143" s="5" t="n"/>
      <c r="K143" s="5" t="n"/>
      <c r="L143" s="5" t="n"/>
      <c r="M143" s="5" t="n"/>
      <c r="N143" s="5" t="n"/>
      <c r="O143" s="5" t="n"/>
      <c r="P143" s="5" t="n"/>
      <c r="Q143" s="5" t="n"/>
      <c r="R143" s="5" t="n"/>
      <c r="S143" s="5" t="n"/>
      <c r="T143" s="5" t="n"/>
      <c r="U143" s="5" t="n"/>
      <c r="V143" s="5" t="n"/>
      <c r="W143" s="5" t="n"/>
      <c r="X143" s="5" t="n"/>
      <c r="Y143" s="5" t="n"/>
      <c r="Z143" s="5" t="n"/>
      <c r="AA143" s="5" t="n"/>
      <c r="AB143" s="5" t="n"/>
      <c r="AC143" s="5" t="n"/>
      <c r="AD143" s="5" t="n"/>
    </row>
    <row r="144" ht="15" customHeight="1" s="87">
      <c r="A144" s="88" t="inlineStr">
        <is>
          <t>数据加密产品线</t>
        </is>
      </c>
      <c r="B144" s="99" t="n"/>
      <c r="C144" s="88" t="inlineStr">
        <is>
          <t>高佳伟</t>
        </is>
      </c>
      <c r="D144" s="88" t="n">
        <v>1285</v>
      </c>
      <c r="E144" s="88" t="n">
        <v>50</v>
      </c>
      <c r="F144" s="8" t="n"/>
      <c r="G144" s="4" t="n"/>
      <c r="H144" s="5" t="n"/>
      <c r="I144" s="5" t="n"/>
      <c r="J144" s="5" t="n"/>
      <c r="K144" s="5" t="n"/>
      <c r="L144" s="5" t="n"/>
      <c r="M144" s="5" t="n"/>
      <c r="N144" s="5" t="n"/>
      <c r="O144" s="5" t="n"/>
      <c r="P144" s="5" t="n"/>
      <c r="Q144" s="5" t="n"/>
      <c r="R144" s="5" t="n"/>
      <c r="S144" s="5" t="n"/>
      <c r="T144" s="5" t="n"/>
      <c r="U144" s="5" t="n"/>
      <c r="V144" s="5" t="n"/>
      <c r="W144" s="5" t="n"/>
      <c r="X144" s="5" t="n"/>
      <c r="Y144" s="5" t="n"/>
      <c r="Z144" s="5" t="n"/>
      <c r="AA144" s="5" t="n"/>
      <c r="AB144" s="5" t="n"/>
      <c r="AC144" s="5" t="n"/>
      <c r="AD144" s="5" t="n"/>
    </row>
    <row r="145" ht="15" customHeight="1" s="87">
      <c r="A145" s="88" t="inlineStr">
        <is>
          <t>数据加密产品线</t>
        </is>
      </c>
      <c r="B145" s="99" t="n"/>
      <c r="C145" s="88" t="inlineStr">
        <is>
          <t>罗西兴</t>
        </is>
      </c>
      <c r="D145" s="88" t="n">
        <v>1323</v>
      </c>
      <c r="E145" s="88" t="n">
        <v>48</v>
      </c>
      <c r="F145" s="8" t="inlineStr">
        <is>
          <t>1、终端V541第二轮新引入1个（19320）-扣减2分</t>
        </is>
      </c>
      <c r="G145" s="4" t="n"/>
      <c r="H145" s="5" t="n"/>
      <c r="I145" s="5" t="n"/>
      <c r="J145" s="5" t="n"/>
      <c r="K145" s="5" t="n"/>
      <c r="L145" s="5" t="n"/>
      <c r="M145" s="5" t="n"/>
      <c r="N145" s="5" t="n"/>
      <c r="O145" s="5" t="n"/>
      <c r="P145" s="5" t="n"/>
      <c r="Q145" s="5" t="n"/>
      <c r="R145" s="5" t="n"/>
      <c r="S145" s="5" t="n"/>
      <c r="T145" s="5" t="n"/>
      <c r="U145" s="5" t="n"/>
      <c r="V145" s="5" t="n"/>
      <c r="W145" s="5" t="n"/>
      <c r="X145" s="5" t="n"/>
      <c r="Y145" s="5" t="n"/>
      <c r="Z145" s="5" t="n"/>
      <c r="AA145" s="5" t="n"/>
      <c r="AB145" s="5" t="n"/>
      <c r="AC145" s="5" t="n"/>
      <c r="AD145" s="5" t="n"/>
    </row>
    <row r="146" ht="15" customHeight="1" s="87">
      <c r="A146" s="88" t="inlineStr">
        <is>
          <t>数据加密产品线</t>
        </is>
      </c>
      <c r="B146" s="99" t="n"/>
      <c r="C146" s="88" t="inlineStr">
        <is>
          <t>李隆基</t>
        </is>
      </c>
      <c r="D146" s="88" t="n">
        <v>1388</v>
      </c>
      <c r="E146" s="88" t="n">
        <v>50</v>
      </c>
      <c r="F146" s="8" t="n"/>
      <c r="G146" s="4" t="n"/>
      <c r="H146" s="5" t="n"/>
      <c r="I146" s="5" t="n"/>
      <c r="J146" s="5" t="n"/>
      <c r="K146" s="5" t="n"/>
      <c r="L146" s="5" t="n"/>
      <c r="M146" s="5" t="n"/>
      <c r="N146" s="5" t="n"/>
      <c r="O146" s="5" t="n"/>
      <c r="P146" s="5" t="n"/>
      <c r="Q146" s="5" t="n"/>
      <c r="R146" s="5" t="n"/>
      <c r="S146" s="5" t="n"/>
      <c r="T146" s="5" t="n"/>
      <c r="U146" s="5" t="n"/>
      <c r="V146" s="5" t="n"/>
      <c r="W146" s="5" t="n"/>
      <c r="X146" s="5" t="n"/>
      <c r="Y146" s="5" t="n"/>
      <c r="Z146" s="5" t="n"/>
      <c r="AA146" s="5" t="n"/>
      <c r="AB146" s="5" t="n"/>
      <c r="AC146" s="5" t="n"/>
      <c r="AD146" s="5" t="n"/>
    </row>
    <row r="147" ht="15" customHeight="1" s="87">
      <c r="A147" s="88" t="inlineStr">
        <is>
          <t>数据加密产品线</t>
        </is>
      </c>
      <c r="B147" s="99" t="n"/>
      <c r="C147" s="88" t="inlineStr">
        <is>
          <t>韩雨欣</t>
        </is>
      </c>
      <c r="D147" s="88" t="n">
        <v>2170</v>
      </c>
      <c r="E147" s="88" t="n">
        <v>50</v>
      </c>
      <c r="F147" s="8" t="n"/>
      <c r="G147" s="4" t="n"/>
      <c r="H147" s="5" t="n"/>
      <c r="I147" s="5" t="n"/>
      <c r="J147" s="5" t="n"/>
      <c r="K147" s="5" t="n"/>
      <c r="L147" s="5" t="n"/>
      <c r="M147" s="5" t="n"/>
      <c r="N147" s="5" t="n"/>
      <c r="O147" s="5" t="n"/>
      <c r="P147" s="5" t="n"/>
      <c r="Q147" s="5" t="n"/>
      <c r="R147" s="5" t="n"/>
      <c r="S147" s="5" t="n"/>
      <c r="T147" s="5" t="n"/>
      <c r="U147" s="5" t="n"/>
      <c r="V147" s="5" t="n"/>
      <c r="W147" s="5" t="n"/>
      <c r="X147" s="5" t="n"/>
      <c r="Y147" s="5" t="n"/>
      <c r="Z147" s="5" t="n"/>
      <c r="AA147" s="5" t="n"/>
      <c r="AB147" s="5" t="n"/>
      <c r="AC147" s="5" t="n"/>
      <c r="AD147" s="5" t="n"/>
    </row>
    <row r="148" ht="15" customHeight="1" s="87">
      <c r="A148" s="88" t="inlineStr">
        <is>
          <t>数据加密产品线</t>
        </is>
      </c>
      <c r="B148" s="99" t="n"/>
      <c r="C148" s="88" t="inlineStr">
        <is>
          <t>刘慧东</t>
        </is>
      </c>
      <c r="D148" s="88" t="n">
        <v>1326</v>
      </c>
      <c r="E148" s="88" t="n">
        <v>50</v>
      </c>
      <c r="F148" s="8" t="n"/>
      <c r="G148" s="4" t="n"/>
      <c r="H148" s="5" t="n"/>
      <c r="I148" s="5" t="n"/>
      <c r="J148" s="5" t="n"/>
      <c r="K148" s="5" t="n"/>
      <c r="L148" s="5" t="n"/>
      <c r="M148" s="5" t="n"/>
      <c r="N148" s="5" t="n"/>
      <c r="O148" s="5" t="n"/>
      <c r="P148" s="5" t="n"/>
      <c r="Q148" s="5" t="n"/>
      <c r="R148" s="5" t="n"/>
      <c r="S148" s="5" t="n"/>
      <c r="T148" s="5" t="n"/>
      <c r="U148" s="5" t="n"/>
      <c r="V148" s="5" t="n"/>
      <c r="W148" s="5" t="n"/>
      <c r="X148" s="5" t="n"/>
      <c r="Y148" s="5" t="n"/>
      <c r="Z148" s="5" t="n"/>
      <c r="AA148" s="5" t="n"/>
      <c r="AB148" s="5" t="n"/>
      <c r="AC148" s="5" t="n"/>
      <c r="AD148" s="5" t="n"/>
    </row>
    <row r="149" ht="15" customHeight="1" s="87">
      <c r="A149" s="88" t="inlineStr">
        <is>
          <t>数据加密产品线</t>
        </is>
      </c>
      <c r="B149" s="96" t="n"/>
      <c r="C149" s="88" t="inlineStr">
        <is>
          <t>史胜利</t>
        </is>
      </c>
      <c r="D149" s="88" t="n">
        <v>1962</v>
      </c>
      <c r="E149" s="88" t="n">
        <v>50</v>
      </c>
      <c r="F149" s="8" t="n"/>
      <c r="G149" s="4" t="n"/>
      <c r="H149" s="5" t="n"/>
      <c r="I149" s="5" t="n"/>
      <c r="J149" s="5" t="n"/>
      <c r="K149" s="5" t="n"/>
      <c r="L149" s="5" t="n"/>
      <c r="M149" s="5" t="n"/>
      <c r="N149" s="5" t="n"/>
      <c r="O149" s="5" t="n"/>
      <c r="P149" s="5" t="n"/>
      <c r="Q149" s="5" t="n"/>
      <c r="R149" s="5" t="n"/>
      <c r="S149" s="5" t="n"/>
      <c r="T149" s="5" t="n"/>
      <c r="U149" s="5" t="n"/>
      <c r="V149" s="5" t="n"/>
      <c r="W149" s="5" t="n"/>
      <c r="X149" s="5" t="n"/>
      <c r="Y149" s="5" t="n"/>
      <c r="Z149" s="5" t="n"/>
      <c r="AA149" s="5" t="n"/>
      <c r="AB149" s="5" t="n"/>
      <c r="AC149" s="5" t="n"/>
      <c r="AD149" s="5" t="n"/>
    </row>
    <row r="150" ht="45" customHeight="1" s="87">
      <c r="A150" s="88" t="inlineStr">
        <is>
          <t>数据安全治理产品线</t>
        </is>
      </c>
      <c r="B150" s="88" t="inlineStr">
        <is>
          <t>张毅</t>
        </is>
      </c>
      <c r="C150" s="2" t="inlineStr">
        <is>
          <t>张毅</t>
        </is>
      </c>
      <c r="D150" s="2" t="n">
        <v>815</v>
      </c>
      <c r="E150" s="2" t="inlineStr">
        <is>
          <t>D</t>
        </is>
      </c>
      <c r="F150" s="10" t="inlineStr">
        <is>
          <t>1、国防科大：提交现场包不可用，替换包之后核心功能存在问题，阻塞测试--达到版本退回
2、邮储项目：提交测试的升级方案配置文件修改为手动修改，方案繁琐项目不易用，版本退回
3、治理533版本第三轮功能测试延期提测1天--扣减5分</t>
        </is>
      </c>
      <c r="G150" s="4" t="n"/>
      <c r="H150" s="5" t="n"/>
      <c r="I150" s="5" t="n"/>
      <c r="J150" s="5" t="n"/>
      <c r="K150" s="5" t="n"/>
      <c r="L150" s="5" t="n"/>
      <c r="M150" s="5" t="n"/>
      <c r="N150" s="5" t="n"/>
      <c r="O150" s="5" t="n"/>
      <c r="P150" s="5" t="n"/>
      <c r="Q150" s="5" t="n"/>
      <c r="R150" s="5" t="n"/>
      <c r="S150" s="5" t="n"/>
      <c r="T150" s="5" t="n"/>
      <c r="U150" s="5" t="n"/>
      <c r="V150" s="5" t="n"/>
      <c r="W150" s="5" t="n"/>
      <c r="X150" s="5" t="n"/>
      <c r="Y150" s="5" t="n"/>
      <c r="Z150" s="5" t="n"/>
      <c r="AA150" s="5" t="n"/>
      <c r="AB150" s="5" t="n"/>
      <c r="AC150" s="5" t="n"/>
      <c r="AD150" s="5" t="n"/>
    </row>
    <row r="151" ht="15" customHeight="1" s="87">
      <c r="A151" s="88" t="inlineStr">
        <is>
          <t>数据安全治理产品线</t>
        </is>
      </c>
      <c r="B151" s="99" t="n"/>
      <c r="C151" s="11" t="inlineStr">
        <is>
          <t>夏冰冰</t>
        </is>
      </c>
      <c r="D151" s="11" t="n">
        <v>1896</v>
      </c>
      <c r="E151" s="11" t="n">
        <v>48</v>
      </c>
      <c r="F151" s="14" t="inlineStr">
        <is>
          <t>1、治理533功能：第一轮验证不通过1个(18966)--扣减2分</t>
        </is>
      </c>
      <c r="G151" s="4" t="n"/>
      <c r="H151" s="5" t="n"/>
      <c r="I151" s="5" t="n"/>
      <c r="J151" s="5" t="n"/>
      <c r="K151" s="5" t="n"/>
      <c r="L151" s="5" t="n"/>
      <c r="M151" s="5" t="n"/>
      <c r="N151" s="5" t="n"/>
      <c r="O151" s="5" t="n"/>
      <c r="P151" s="5" t="n"/>
      <c r="Q151" s="5" t="n"/>
      <c r="R151" s="5" t="n"/>
      <c r="S151" s="5" t="n"/>
      <c r="T151" s="5" t="n"/>
      <c r="U151" s="5" t="n"/>
      <c r="V151" s="5" t="n"/>
      <c r="W151" s="5" t="n"/>
      <c r="X151" s="5" t="n"/>
      <c r="Y151" s="5" t="n"/>
      <c r="Z151" s="5" t="n"/>
      <c r="AA151" s="5" t="n"/>
      <c r="AB151" s="5" t="n"/>
      <c r="AC151" s="5" t="n"/>
      <c r="AD151" s="5" t="n"/>
    </row>
    <row r="152" ht="15" customHeight="1" s="87">
      <c r="A152" s="88" t="inlineStr">
        <is>
          <t>数据安全治理产品线</t>
        </is>
      </c>
      <c r="B152" s="99" t="n"/>
      <c r="C152" s="88" t="inlineStr">
        <is>
          <t>常锦锋</t>
        </is>
      </c>
      <c r="D152" s="88" t="n">
        <v>1908</v>
      </c>
      <c r="E152" s="88" t="n">
        <v>50</v>
      </c>
      <c r="F152" s="8" t="n"/>
      <c r="G152" s="4" t="n"/>
      <c r="H152" s="5" t="n"/>
      <c r="I152" s="5" t="n"/>
      <c r="J152" s="5" t="n"/>
      <c r="K152" s="5" t="n"/>
      <c r="L152" s="5" t="n"/>
      <c r="M152" s="5" t="n"/>
      <c r="N152" s="5" t="n"/>
      <c r="O152" s="5" t="n"/>
      <c r="P152" s="5" t="n"/>
      <c r="Q152" s="5" t="n"/>
      <c r="R152" s="5" t="n"/>
      <c r="S152" s="5" t="n"/>
      <c r="T152" s="5" t="n"/>
      <c r="U152" s="5" t="n"/>
      <c r="V152" s="5" t="n"/>
      <c r="W152" s="5" t="n"/>
      <c r="X152" s="5" t="n"/>
      <c r="Y152" s="5" t="n"/>
      <c r="Z152" s="5" t="n"/>
      <c r="AA152" s="5" t="n"/>
      <c r="AB152" s="5" t="n"/>
      <c r="AC152" s="5" t="n"/>
      <c r="AD152" s="5" t="n"/>
    </row>
    <row r="153" ht="30" customHeight="1" s="87">
      <c r="A153" s="88" t="inlineStr">
        <is>
          <t>数据安全治理产品线</t>
        </is>
      </c>
      <c r="B153" s="99" t="n"/>
      <c r="C153" s="88" t="inlineStr">
        <is>
          <t>路晓梦</t>
        </is>
      </c>
      <c r="D153" s="88" t="n">
        <v>1865</v>
      </c>
      <c r="E153" s="88" t="n">
        <v>46</v>
      </c>
      <c r="F153" s="8" t="inlineStr">
        <is>
          <t>1、治理533功能：第二轮验证不通过1个(19472)-扣减2分
2、治理533功能：第三轮新引入1个(19710)-扣减2分</t>
        </is>
      </c>
      <c r="G153" s="4" t="n"/>
      <c r="H153" s="5" t="n"/>
      <c r="I153" s="5" t="n"/>
      <c r="J153" s="5" t="n"/>
      <c r="K153" s="5" t="n"/>
      <c r="L153" s="5" t="n"/>
      <c r="M153" s="5" t="n"/>
      <c r="N153" s="5" t="n"/>
      <c r="O153" s="5" t="n"/>
      <c r="P153" s="5" t="n"/>
      <c r="Q153" s="5" t="n"/>
      <c r="R153" s="5" t="n"/>
      <c r="S153" s="5" t="n"/>
      <c r="T153" s="5" t="n"/>
      <c r="U153" s="5" t="n"/>
      <c r="V153" s="5" t="n"/>
      <c r="W153" s="5" t="n"/>
      <c r="X153" s="5" t="n"/>
      <c r="Y153" s="5" t="n"/>
      <c r="Z153" s="5" t="n"/>
      <c r="AA153" s="5" t="n"/>
      <c r="AB153" s="5" t="n"/>
      <c r="AC153" s="5" t="n"/>
      <c r="AD153" s="5" t="n"/>
    </row>
    <row r="154" ht="15" customHeight="1" s="87">
      <c r="A154" s="88" t="inlineStr">
        <is>
          <t>数据安全治理产品线</t>
        </is>
      </c>
      <c r="B154" s="99" t="n"/>
      <c r="C154" s="88" t="inlineStr">
        <is>
          <t>王耀波</t>
        </is>
      </c>
      <c r="D154" s="88" t="n">
        <v>1973</v>
      </c>
      <c r="E154" s="88" t="n">
        <v>50</v>
      </c>
      <c r="F154" s="8" t="n"/>
      <c r="G154" s="4" t="n"/>
      <c r="H154" s="5" t="n"/>
      <c r="I154" s="5" t="n"/>
      <c r="J154" s="5" t="n"/>
      <c r="K154" s="5" t="n"/>
      <c r="L154" s="5" t="n"/>
      <c r="M154" s="5" t="n"/>
      <c r="N154" s="5" t="n"/>
      <c r="O154" s="5" t="n"/>
      <c r="P154" s="5" t="n"/>
      <c r="Q154" s="5" t="n"/>
      <c r="R154" s="5" t="n"/>
      <c r="S154" s="5" t="n"/>
      <c r="T154" s="5" t="n"/>
      <c r="U154" s="5" t="n"/>
      <c r="V154" s="5" t="n"/>
      <c r="W154" s="5" t="n"/>
      <c r="X154" s="5" t="n"/>
      <c r="Y154" s="5" t="n"/>
      <c r="Z154" s="5" t="n"/>
      <c r="AA154" s="5" t="n"/>
      <c r="AB154" s="5" t="n"/>
      <c r="AC154" s="5" t="n"/>
      <c r="AD154" s="5" t="n"/>
    </row>
    <row r="155" ht="15" customHeight="1" s="87">
      <c r="A155" s="88" t="inlineStr">
        <is>
          <t>数据安全治理产品线</t>
        </is>
      </c>
      <c r="B155" s="99" t="n"/>
      <c r="C155" s="88" t="inlineStr">
        <is>
          <t>刘珣</t>
        </is>
      </c>
      <c r="D155" s="88" t="n">
        <v>2200</v>
      </c>
      <c r="E155" s="88" t="n">
        <v>50</v>
      </c>
      <c r="F155" s="8" t="n"/>
      <c r="G155" s="4" t="n"/>
      <c r="H155" s="5" t="n"/>
      <c r="I155" s="5" t="n"/>
      <c r="J155" s="5" t="n"/>
      <c r="K155" s="5" t="n"/>
      <c r="L155" s="5" t="n"/>
      <c r="M155" s="5" t="n"/>
      <c r="N155" s="5" t="n"/>
      <c r="O155" s="5" t="n"/>
      <c r="P155" s="5" t="n"/>
      <c r="Q155" s="5" t="n"/>
      <c r="R155" s="5" t="n"/>
      <c r="S155" s="5" t="n"/>
      <c r="T155" s="5" t="n"/>
      <c r="U155" s="5" t="n"/>
      <c r="V155" s="5" t="n"/>
      <c r="W155" s="5" t="n"/>
      <c r="X155" s="5" t="n"/>
      <c r="Y155" s="5" t="n"/>
      <c r="Z155" s="5" t="n"/>
      <c r="AA155" s="5" t="n"/>
      <c r="AB155" s="5" t="n"/>
      <c r="AC155" s="5" t="n"/>
      <c r="AD155" s="5" t="n"/>
    </row>
    <row r="156" ht="15" customHeight="1" s="87">
      <c r="A156" s="88" t="inlineStr">
        <is>
          <t>数据安全治理产品线</t>
        </is>
      </c>
      <c r="B156" s="99" t="n"/>
      <c r="C156" s="2" t="inlineStr">
        <is>
          <t>姬向奇</t>
        </is>
      </c>
      <c r="D156" s="2" t="n">
        <v>2211</v>
      </c>
      <c r="E156" s="2" t="inlineStr">
        <is>
          <t>C-</t>
        </is>
      </c>
      <c r="F156" s="10" t="inlineStr">
        <is>
          <t>1、存储522第一轮性能冒烟不通过---质量评价C-</t>
        </is>
      </c>
      <c r="G156" s="4" t="n"/>
      <c r="H156" s="5" t="n"/>
      <c r="I156" s="5" t="n"/>
      <c r="J156" s="5" t="n"/>
      <c r="K156" s="5" t="n"/>
      <c r="L156" s="5" t="n"/>
      <c r="M156" s="5" t="n"/>
      <c r="N156" s="5" t="n"/>
      <c r="O156" s="5" t="n"/>
      <c r="P156" s="5" t="n"/>
      <c r="Q156" s="5" t="n"/>
      <c r="R156" s="5" t="n"/>
      <c r="S156" s="5" t="n"/>
      <c r="T156" s="5" t="n"/>
      <c r="U156" s="5" t="n"/>
      <c r="V156" s="5" t="n"/>
      <c r="W156" s="5" t="n"/>
      <c r="X156" s="5" t="n"/>
      <c r="Y156" s="5" t="n"/>
      <c r="Z156" s="5" t="n"/>
      <c r="AA156" s="5" t="n"/>
      <c r="AB156" s="5" t="n"/>
      <c r="AC156" s="5" t="n"/>
      <c r="AD156" s="5" t="n"/>
    </row>
    <row r="157" ht="15" customHeight="1" s="87">
      <c r="A157" s="88" t="inlineStr">
        <is>
          <t>数据安全治理产品线</t>
        </is>
      </c>
      <c r="B157" s="99" t="n"/>
      <c r="C157" s="88" t="inlineStr">
        <is>
          <t>王永山</t>
        </is>
      </c>
      <c r="D157" s="88" t="n">
        <v>10209</v>
      </c>
      <c r="E157" s="88" t="n">
        <v>50</v>
      </c>
      <c r="F157" s="8" t="n"/>
      <c r="G157" s="4" t="n"/>
      <c r="H157" s="5" t="n"/>
      <c r="I157" s="5" t="n"/>
      <c r="J157" s="5" t="n"/>
      <c r="K157" s="5" t="n"/>
      <c r="L157" s="5" t="n"/>
      <c r="M157" s="5" t="n"/>
      <c r="N157" s="5" t="n"/>
      <c r="O157" s="5" t="n"/>
      <c r="P157" s="5" t="n"/>
      <c r="Q157" s="5" t="n"/>
      <c r="R157" s="5" t="n"/>
      <c r="S157" s="5" t="n"/>
      <c r="T157" s="5" t="n"/>
      <c r="U157" s="5" t="n"/>
      <c r="V157" s="5" t="n"/>
      <c r="W157" s="5" t="n"/>
      <c r="X157" s="5" t="n"/>
      <c r="Y157" s="5" t="n"/>
      <c r="Z157" s="5" t="n"/>
      <c r="AA157" s="5" t="n"/>
      <c r="AB157" s="5" t="n"/>
      <c r="AC157" s="5" t="n"/>
      <c r="AD157" s="5" t="n"/>
    </row>
    <row r="158" ht="15" customHeight="1" s="87">
      <c r="A158" s="88" t="inlineStr">
        <is>
          <t>数据安全治理产品线</t>
        </is>
      </c>
      <c r="B158" s="99" t="n"/>
      <c r="C158" s="88" t="inlineStr">
        <is>
          <t>卫鹏</t>
        </is>
      </c>
      <c r="D158" s="88" t="n">
        <v>1941</v>
      </c>
      <c r="E158" s="88" t="n">
        <v>50</v>
      </c>
      <c r="F158" s="8" t="n"/>
      <c r="G158" s="4" t="n"/>
      <c r="H158" s="5" t="n"/>
      <c r="I158" s="5" t="n"/>
      <c r="J158" s="5" t="n"/>
      <c r="K158" s="5" t="n"/>
      <c r="L158" s="5" t="n"/>
      <c r="M158" s="5" t="n"/>
      <c r="N158" s="5" t="n"/>
      <c r="O158" s="5" t="n"/>
      <c r="P158" s="5" t="n"/>
      <c r="Q158" s="5" t="n"/>
      <c r="R158" s="5" t="n"/>
      <c r="S158" s="5" t="n"/>
      <c r="T158" s="5" t="n"/>
      <c r="U158" s="5" t="n"/>
      <c r="V158" s="5" t="n"/>
      <c r="W158" s="5" t="n"/>
      <c r="X158" s="5" t="n"/>
      <c r="Y158" s="5" t="n"/>
      <c r="Z158" s="5" t="n"/>
      <c r="AA158" s="5" t="n"/>
      <c r="AB158" s="5" t="n"/>
      <c r="AC158" s="5" t="n"/>
      <c r="AD158" s="5" t="n"/>
    </row>
    <row r="159" ht="15" customHeight="1" s="87">
      <c r="A159" s="88" t="inlineStr">
        <is>
          <t>数据安全治理产品线</t>
        </is>
      </c>
      <c r="B159" s="99" t="n"/>
      <c r="C159" s="88" t="inlineStr">
        <is>
          <t>闫飞飞</t>
        </is>
      </c>
      <c r="D159" s="88" t="n">
        <v>1837</v>
      </c>
      <c r="E159" s="88" t="n">
        <v>50</v>
      </c>
      <c r="F159" s="8" t="n"/>
      <c r="G159" s="4" t="n"/>
      <c r="H159" s="5" t="n"/>
      <c r="I159" s="5" t="n"/>
      <c r="J159" s="5" t="n"/>
      <c r="K159" s="5" t="n"/>
      <c r="L159" s="5" t="n"/>
      <c r="M159" s="5" t="n"/>
      <c r="N159" s="5" t="n"/>
      <c r="O159" s="5" t="n"/>
      <c r="P159" s="5" t="n"/>
      <c r="Q159" s="5" t="n"/>
      <c r="R159" s="5" t="n"/>
      <c r="S159" s="5" t="n"/>
      <c r="T159" s="5" t="n"/>
      <c r="U159" s="5" t="n"/>
      <c r="V159" s="5" t="n"/>
      <c r="W159" s="5" t="n"/>
      <c r="X159" s="5" t="n"/>
      <c r="Y159" s="5" t="n"/>
      <c r="Z159" s="5" t="n"/>
      <c r="AA159" s="5" t="n"/>
      <c r="AB159" s="5" t="n"/>
      <c r="AC159" s="5" t="n"/>
      <c r="AD159" s="5" t="n"/>
    </row>
    <row r="160" ht="30" customHeight="1" s="87">
      <c r="A160" s="88" t="inlineStr">
        <is>
          <t>数据安全治理产品线</t>
        </is>
      </c>
      <c r="B160" s="99" t="n"/>
      <c r="C160" s="88" t="inlineStr">
        <is>
          <t>靖哲</t>
        </is>
      </c>
      <c r="D160" s="88" t="n">
        <v>1438</v>
      </c>
      <c r="E160" s="88" t="n">
        <v>50</v>
      </c>
      <c r="F160" s="8" t="inlineStr">
        <is>
          <t>1、邮储银行终端511版本平滑升级541版本第一轮，无异常
2、邮储银行终端511版本平滑升级541版本二次提测第一轮验证，提交无异常</t>
        </is>
      </c>
      <c r="G160" s="4" t="n"/>
      <c r="H160" s="5" t="n"/>
      <c r="I160" s="5" t="n"/>
      <c r="J160" s="5" t="n"/>
      <c r="K160" s="5" t="n"/>
      <c r="L160" s="5" t="n"/>
      <c r="M160" s="5" t="n"/>
      <c r="N160" s="5" t="n"/>
      <c r="O160" s="5" t="n"/>
      <c r="P160" s="5" t="n"/>
      <c r="Q160" s="5" t="n"/>
      <c r="R160" s="5" t="n"/>
      <c r="S160" s="5" t="n"/>
      <c r="T160" s="5" t="n"/>
      <c r="U160" s="5" t="n"/>
      <c r="V160" s="5" t="n"/>
      <c r="W160" s="5" t="n"/>
      <c r="X160" s="5" t="n"/>
      <c r="Y160" s="5" t="n"/>
      <c r="Z160" s="5" t="n"/>
      <c r="AA160" s="5" t="n"/>
      <c r="AB160" s="5" t="n"/>
      <c r="AC160" s="5" t="n"/>
      <c r="AD160" s="5" t="n"/>
    </row>
    <row r="161" ht="30" customHeight="1" s="87">
      <c r="A161" s="88" t="inlineStr">
        <is>
          <t>数据安全治理产品线</t>
        </is>
      </c>
      <c r="B161" s="99" t="n"/>
      <c r="C161" s="88" t="inlineStr">
        <is>
          <t>孙浩</t>
        </is>
      </c>
      <c r="D161" s="88" t="n">
        <v>1998</v>
      </c>
      <c r="E161" s="88" t="n">
        <v>50</v>
      </c>
      <c r="F161" s="8" t="inlineStr">
        <is>
          <t>1、苏州银行统一平台、管控系统漏洞修复第一轮-无异常
2、中国银联dlp系统redis加固第一轮-无异常</t>
        </is>
      </c>
      <c r="G161" s="4" t="n"/>
      <c r="H161" s="5" t="n"/>
      <c r="I161" s="5" t="n"/>
      <c r="J161" s="5" t="n"/>
      <c r="K161" s="5" t="n"/>
      <c r="L161" s="5" t="n"/>
      <c r="M161" s="5" t="n"/>
      <c r="N161" s="5" t="n"/>
      <c r="O161" s="5" t="n"/>
      <c r="P161" s="5" t="n"/>
      <c r="Q161" s="5" t="n"/>
      <c r="R161" s="5" t="n"/>
      <c r="S161" s="5" t="n"/>
      <c r="T161" s="5" t="n"/>
      <c r="U161" s="5" t="n"/>
      <c r="V161" s="5" t="n"/>
      <c r="W161" s="5" t="n"/>
      <c r="X161" s="5" t="n"/>
      <c r="Y161" s="5" t="n"/>
      <c r="Z161" s="5" t="n"/>
      <c r="AA161" s="5" t="n"/>
      <c r="AB161" s="5" t="n"/>
      <c r="AC161" s="5" t="n"/>
      <c r="AD161" s="5" t="n"/>
    </row>
    <row r="162" ht="30" customHeight="1" s="87">
      <c r="A162" s="88" t="inlineStr">
        <is>
          <t>数据安全治理产品线</t>
        </is>
      </c>
      <c r="B162" s="99" t="n"/>
      <c r="C162" s="88" t="inlineStr">
        <is>
          <t>李欣宇</t>
        </is>
      </c>
      <c r="D162" s="88" t="n">
        <v>2003</v>
      </c>
      <c r="E162" s="88" t="n">
        <v>46</v>
      </c>
      <c r="F162" s="8" t="inlineStr">
        <is>
          <t>1、终端V541第二轮验证不通过一个（18533）-扣减2分
2、治理533功能：第二轮新引入1个(19374)-扣减2分</t>
        </is>
      </c>
      <c r="G162" s="4" t="n"/>
      <c r="H162" s="5" t="n"/>
      <c r="I162" s="5" t="n"/>
      <c r="J162" s="5" t="n"/>
      <c r="K162" s="5" t="n"/>
      <c r="L162" s="5" t="n"/>
      <c r="M162" s="5" t="n"/>
      <c r="N162" s="5" t="n"/>
      <c r="O162" s="5" t="n"/>
      <c r="P162" s="5" t="n"/>
      <c r="Q162" s="5" t="n"/>
      <c r="R162" s="5" t="n"/>
      <c r="S162" s="5" t="n"/>
      <c r="T162" s="5" t="n"/>
      <c r="U162" s="5" t="n"/>
      <c r="V162" s="5" t="n"/>
      <c r="W162" s="5" t="n"/>
      <c r="X162" s="5" t="n"/>
      <c r="Y162" s="5" t="n"/>
      <c r="Z162" s="5" t="n"/>
      <c r="AA162" s="5" t="n"/>
      <c r="AB162" s="5" t="n"/>
      <c r="AC162" s="5" t="n"/>
      <c r="AD162" s="5" t="n"/>
    </row>
    <row r="163" ht="15" customHeight="1" s="87">
      <c r="A163" s="88" t="inlineStr">
        <is>
          <t>数据安全治理产品线</t>
        </is>
      </c>
      <c r="B163" s="99" t="n"/>
      <c r="C163" s="88" t="inlineStr">
        <is>
          <t>范飞飞</t>
        </is>
      </c>
      <c r="D163" s="88" t="n">
        <v>1503</v>
      </c>
      <c r="E163" s="88" t="n">
        <v>50</v>
      </c>
      <c r="F163" s="8" t="n"/>
      <c r="G163" s="4" t="n"/>
      <c r="H163" s="5" t="n"/>
      <c r="I163" s="5" t="n"/>
      <c r="J163" s="5" t="n"/>
      <c r="K163" s="5" t="n"/>
      <c r="L163" s="5" t="n"/>
      <c r="M163" s="5" t="n"/>
      <c r="N163" s="5" t="n"/>
      <c r="O163" s="5" t="n"/>
      <c r="P163" s="5" t="n"/>
      <c r="Q163" s="5" t="n"/>
      <c r="R163" s="5" t="n"/>
      <c r="S163" s="5" t="n"/>
      <c r="T163" s="5" t="n"/>
      <c r="U163" s="5" t="n"/>
      <c r="V163" s="5" t="n"/>
      <c r="W163" s="5" t="n"/>
      <c r="X163" s="5" t="n"/>
      <c r="Y163" s="5" t="n"/>
      <c r="Z163" s="5" t="n"/>
      <c r="AA163" s="5" t="n"/>
      <c r="AB163" s="5" t="n"/>
      <c r="AC163" s="5" t="n"/>
      <c r="AD163" s="5" t="n"/>
    </row>
    <row r="164" ht="15" customHeight="1" s="87">
      <c r="A164" s="88" t="inlineStr">
        <is>
          <t>数据安全治理产品线</t>
        </is>
      </c>
      <c r="B164" s="99" t="n"/>
      <c r="C164" s="88" t="inlineStr">
        <is>
          <t>杜志恒</t>
        </is>
      </c>
      <c r="D164" s="88" t="n">
        <v>2167</v>
      </c>
      <c r="E164" s="88" t="n">
        <v>50</v>
      </c>
      <c r="F164" s="8" t="n"/>
      <c r="G164" s="4" t="n"/>
      <c r="H164" s="5" t="n"/>
      <c r="I164" s="5" t="n"/>
      <c r="J164" s="5" t="n"/>
      <c r="K164" s="5" t="n"/>
      <c r="L164" s="5" t="n"/>
      <c r="M164" s="5" t="n"/>
      <c r="N164" s="5" t="n"/>
      <c r="O164" s="5" t="n"/>
      <c r="P164" s="5" t="n"/>
      <c r="Q164" s="5" t="n"/>
      <c r="R164" s="5" t="n"/>
      <c r="S164" s="5" t="n"/>
      <c r="T164" s="5" t="n"/>
      <c r="U164" s="5" t="n"/>
      <c r="V164" s="5" t="n"/>
      <c r="W164" s="5" t="n"/>
      <c r="X164" s="5" t="n"/>
      <c r="Y164" s="5" t="n"/>
      <c r="Z164" s="5" t="n"/>
      <c r="AA164" s="5" t="n"/>
      <c r="AB164" s="5" t="n"/>
      <c r="AC164" s="5" t="n"/>
      <c r="AD164" s="5" t="n"/>
    </row>
    <row r="165" ht="75" customHeight="1" s="87">
      <c r="A165" s="88" t="inlineStr">
        <is>
          <t>数据安全治理产品线</t>
        </is>
      </c>
      <c r="B165" s="99" t="n"/>
      <c r="C165" s="2" t="inlineStr">
        <is>
          <t>李谦</t>
        </is>
      </c>
      <c r="D165" s="2" t="n">
        <v>2110</v>
      </c>
      <c r="E165" s="2" t="inlineStr">
        <is>
          <t>C-</t>
        </is>
      </c>
      <c r="F165" s="10" t="inlineStr">
        <is>
          <t>1、邮储银行终端511版本平滑升级541版本第一轮，无异常
2、邮储银行终端511版本平滑升级541版本二次提测第一轮验证，接入mysql代理服务起不来，经排查依赖错误导致，阻塞测试--版本达到退回标准
3、邮储银行终端511版本平滑升级541版本新方案第一轮验证，无异常
4、终端541性能第二轮，验证不通过1个 （18989）</t>
        </is>
      </c>
      <c r="G165" s="4" t="n"/>
      <c r="H165" s="5" t="n"/>
      <c r="I165" s="5" t="n"/>
      <c r="J165" s="5" t="n"/>
      <c r="K165" s="5" t="n"/>
      <c r="L165" s="5" t="n"/>
      <c r="M165" s="5" t="n"/>
      <c r="N165" s="5" t="n"/>
      <c r="O165" s="5" t="n"/>
      <c r="P165" s="5" t="n"/>
      <c r="Q165" s="5" t="n"/>
      <c r="R165" s="5" t="n"/>
      <c r="S165" s="5" t="n"/>
      <c r="T165" s="5" t="n"/>
      <c r="U165" s="5" t="n"/>
      <c r="V165" s="5" t="n"/>
      <c r="W165" s="5" t="n"/>
      <c r="X165" s="5" t="n"/>
      <c r="Y165" s="5" t="n"/>
      <c r="Z165" s="5" t="n"/>
      <c r="AA165" s="5" t="n"/>
      <c r="AB165" s="5" t="n"/>
      <c r="AC165" s="5" t="n"/>
      <c r="AD165" s="5" t="n"/>
    </row>
    <row r="166" ht="15" customHeight="1" s="87">
      <c r="A166" s="88" t="inlineStr">
        <is>
          <t>数据安全治理产品线</t>
        </is>
      </c>
      <c r="B166" s="99" t="n"/>
      <c r="C166" s="88" t="inlineStr">
        <is>
          <t>杨帅</t>
        </is>
      </c>
      <c r="D166" s="88" t="n">
        <v>1963</v>
      </c>
      <c r="E166" s="88" t="n">
        <v>50</v>
      </c>
      <c r="F166" s="8" t="n"/>
      <c r="G166" s="4" t="n"/>
      <c r="H166" s="5" t="n"/>
      <c r="I166" s="5" t="n"/>
      <c r="J166" s="5" t="n"/>
      <c r="K166" s="5" t="n"/>
      <c r="L166" s="5" t="n"/>
      <c r="M166" s="5" t="n"/>
      <c r="N166" s="5" t="n"/>
      <c r="O166" s="5" t="n"/>
      <c r="P166" s="5" t="n"/>
      <c r="Q166" s="5" t="n"/>
      <c r="R166" s="5" t="n"/>
      <c r="S166" s="5" t="n"/>
      <c r="T166" s="5" t="n"/>
      <c r="U166" s="5" t="n"/>
      <c r="V166" s="5" t="n"/>
      <c r="W166" s="5" t="n"/>
      <c r="X166" s="5" t="n"/>
      <c r="Y166" s="5" t="n"/>
      <c r="Z166" s="5" t="n"/>
      <c r="AA166" s="5" t="n"/>
      <c r="AB166" s="5" t="n"/>
      <c r="AC166" s="5" t="n"/>
      <c r="AD166" s="5" t="n"/>
    </row>
    <row r="167" ht="15" customHeight="1" s="87">
      <c r="A167" s="88" t="inlineStr">
        <is>
          <t>数据安全治理产品线</t>
        </is>
      </c>
      <c r="B167" s="99" t="n"/>
      <c r="C167" s="88" t="inlineStr">
        <is>
          <t>李刚</t>
        </is>
      </c>
      <c r="D167" s="88" t="n">
        <v>1567</v>
      </c>
      <c r="E167" s="88" t="n">
        <v>46</v>
      </c>
      <c r="F167" s="8" t="inlineStr">
        <is>
          <t>1、运维平台V3.1.0第一轮验证不通过两个（18595、18585）-扣减4分</t>
        </is>
      </c>
      <c r="G167" s="4" t="n"/>
      <c r="H167" s="5" t="n"/>
      <c r="I167" s="5" t="n"/>
      <c r="J167" s="5" t="n"/>
      <c r="K167" s="5" t="n"/>
      <c r="L167" s="5" t="n"/>
      <c r="M167" s="5" t="n"/>
      <c r="N167" s="5" t="n"/>
      <c r="O167" s="5" t="n"/>
      <c r="P167" s="5" t="n"/>
      <c r="Q167" s="5" t="n"/>
      <c r="R167" s="5" t="n"/>
      <c r="S167" s="5" t="n"/>
      <c r="T167" s="5" t="n"/>
      <c r="U167" s="5" t="n"/>
      <c r="V167" s="5" t="n"/>
      <c r="W167" s="5" t="n"/>
      <c r="X167" s="5" t="n"/>
      <c r="Y167" s="5" t="n"/>
      <c r="Z167" s="5" t="n"/>
      <c r="AA167" s="5" t="n"/>
      <c r="AB167" s="5" t="n"/>
      <c r="AC167" s="5" t="n"/>
      <c r="AD167" s="5" t="n"/>
    </row>
    <row r="168" ht="60" customHeight="1" s="87">
      <c r="A168" s="88" t="inlineStr">
        <is>
          <t>数据安全治理产品线</t>
        </is>
      </c>
      <c r="B168" s="96" t="n"/>
      <c r="C168" s="88" t="inlineStr">
        <is>
          <t>李凡</t>
        </is>
      </c>
      <c r="D168" s="88" t="n">
        <v>1775</v>
      </c>
      <c r="E168" s="88" t="n">
        <v>46</v>
      </c>
      <c r="F168" s="8" t="inlineStr">
        <is>
          <t>1、终端V541第二轮新引入1个（19683）-扣减2分
2、治理533功能：第二轮新引入1个(19168)-扣减2分
3、邮储银行终端511版本平滑升级541版本二次提测第一轮验证，提交无异常
4、邮储银行终端511版本平滑升级541版本新方案第一轮验证，无异常</t>
        </is>
      </c>
      <c r="G168" s="4" t="n"/>
      <c r="H168" s="5" t="n"/>
      <c r="I168" s="5" t="n"/>
      <c r="J168" s="5" t="n"/>
      <c r="K168" s="5" t="n"/>
      <c r="L168" s="5" t="n"/>
      <c r="M168" s="5" t="n"/>
      <c r="N168" s="5" t="n"/>
      <c r="O168" s="5" t="n"/>
      <c r="P168" s="5" t="n"/>
      <c r="Q168" s="5" t="n"/>
      <c r="R168" s="5" t="n"/>
      <c r="S168" s="5" t="n"/>
      <c r="T168" s="5" t="n"/>
      <c r="U168" s="5" t="n"/>
      <c r="V168" s="5" t="n"/>
      <c r="W168" s="5" t="n"/>
      <c r="X168" s="5" t="n"/>
      <c r="Y168" s="5" t="n"/>
      <c r="Z168" s="5" t="n"/>
      <c r="AA168" s="5" t="n"/>
      <c r="AB168" s="5" t="n"/>
      <c r="AC168" s="5" t="n"/>
      <c r="AD168" s="5" t="n"/>
    </row>
  </sheetData>
  <mergeCells count="15">
    <mergeCell ref="B50:B76"/>
    <mergeCell ref="B92:B102"/>
    <mergeCell ref="B77:B86"/>
    <mergeCell ref="B17:B49"/>
    <mergeCell ref="B87:B91"/>
    <mergeCell ref="B3:B16"/>
    <mergeCell ref="C1:C2"/>
    <mergeCell ref="D1:D2"/>
    <mergeCell ref="B111:B149"/>
    <mergeCell ref="F1:F2"/>
    <mergeCell ref="E1:E2"/>
    <mergeCell ref="B103:B110"/>
    <mergeCell ref="B1:B2"/>
    <mergeCell ref="B150:B168"/>
    <mergeCell ref="A1:A2"/>
  </mergeCell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2024-08-10T10:58:00Z</dcterms:created>
  <dcterms:modified xsi:type="dcterms:W3CDTF">2025-05-20T05:02:57Z</dcterms:modified>
  <cp:lastModifiedBy>董晓斌</cp:lastModifiedBy>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7F32BCD7B80CCABD46BDBE66703BC79E_43</vt:lpwstr>
  </property>
  <property name="KSOProductBuildVer" fmtid="{D5CDD505-2E9C-101B-9397-08002B2CF9AE}" pid="3">
    <vt:lpwstr>2052-6.0.2.8225</vt:lpwstr>
  </property>
</Properties>
</file>