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windowHeight="16760" tabRatio="600" firstSheet="2" autoFilterDateGrouping="1"/>
  </bookViews>
  <sheets>
    <sheet name="员工绩效模板" sheetId="1" state="visible" r:id="rId1"/>
  </sheets>
  <externalReferences>
    <externalReference r:id="rId2"/>
  </externalReferences>
  <definedNames>
    <definedName name="_xlnm._FilterDatabase" localSheetId="0" hidden="1">'员工绩效模板'!$O$1:$O$69</definedName>
  </definedNames>
  <calcPr calcId="191029" fullCalcOnLoad="1"/>
</workbook>
</file>

<file path=xl/styles.xml><?xml version="1.0" encoding="utf-8"?>
<styleSheet xmlns="http://schemas.openxmlformats.org/spreadsheetml/2006/main">
  <numFmts count="4">
    <numFmt numFmtId="164" formatCode="0.00_);[Red]\(0.00\)"/>
    <numFmt numFmtId="165" formatCode="0.0_ "/>
    <numFmt numFmtId="166" formatCode="[$-F800]dddd\,\ mmmm\ dd\,\ yyyy"/>
    <numFmt numFmtId="167" formatCode="0.00_ "/>
  </numFmts>
  <fonts count="35">
    <font>
      <name val="宋体"/>
      <charset val="134"/>
      <color theme="1"/>
      <sz val="11"/>
      <scheme val="minor"/>
    </font>
    <font>
      <name val="Calibri"/>
      <charset val="134"/>
      <color theme="1"/>
      <sz val="11"/>
    </font>
    <font>
      <name val="宋体"/>
      <charset val="134"/>
      <b val="1"/>
      <color theme="1"/>
      <sz val="11"/>
    </font>
    <font>
      <name val="宋体"/>
      <charset val="134"/>
      <color indexed="8"/>
      <sz val="11"/>
    </font>
    <font>
      <name val="宋体"/>
      <charset val="134"/>
      <color theme="1"/>
      <sz val="11"/>
    </font>
    <font>
      <name val="宋体"/>
      <charset val="134"/>
      <sz val="11"/>
    </font>
    <font>
      <name val="宋体"/>
      <charset val="134"/>
      <color indexed="8"/>
      <sz val="11"/>
    </font>
    <font>
      <name val="宋体"/>
      <charset val="134"/>
      <color indexed="8"/>
      <sz val="11"/>
      <scheme val="minor"/>
    </font>
    <font>
      <name val="宋体"/>
      <charset val="134"/>
      <color rgb="FF000000"/>
      <sz val="11"/>
    </font>
    <font>
      <name val="宋体"/>
      <charset val="134"/>
      <color theme="1"/>
      <sz val="11"/>
    </font>
    <font>
      <name val="宋体"/>
      <charset val="134"/>
      <color theme="1"/>
      <sz val="11"/>
    </font>
    <font>
      <name val="宋体"/>
      <charset val="134"/>
      <b val="1"/>
      <sz val="11"/>
    </font>
    <font>
      <name val="微软雅黑"/>
      <charset val="134"/>
      <color theme="1"/>
      <sz val="10"/>
    </font>
    <font>
      <name val="Microsoft YaHei"/>
      <charset val="134"/>
      <color rgb="FF000000"/>
      <sz val="10"/>
    </font>
    <font>
      <name val="微软雅黑"/>
      <charset val="134"/>
      <sz val="10"/>
    </font>
    <font>
      <name val="Microsoft YaHei"/>
      <charset val="134"/>
      <sz val="10"/>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8">
    <fill>
      <patternFill/>
    </fill>
    <fill>
      <patternFill patternType="gray125"/>
    </fill>
    <fill>
      <patternFill patternType="solid">
        <fgColor rgb="FF92D050"/>
        <bgColor theme="9" tint="0.599993896298105"/>
      </patternFill>
    </fill>
    <fill>
      <patternFill patternType="solid">
        <fgColor rgb="FF00B0F0"/>
        <bgColor theme="9" tint="0.599993896298105"/>
      </patternFill>
    </fill>
    <fill>
      <patternFill patternType="solid">
        <fgColor rgb="FFFFC000"/>
        <bgColor theme="9" tint="0.599993896298105"/>
      </patternFill>
    </fill>
    <fill>
      <patternFill patternType="solid">
        <fgColor rgb="FFFFFF00"/>
        <bgColor theme="9" tint="0.599993896298105"/>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theme="1"/>
      </left>
      <right/>
      <top style="thin">
        <color theme="1"/>
      </top>
      <bottom style="thin">
        <color theme="1"/>
      </bottom>
      <diagonal/>
    </border>
    <border>
      <left/>
      <right/>
      <top style="thin">
        <color auto="1"/>
      </top>
      <bottom style="thin">
        <color auto="1"/>
      </bottom>
      <diagonal/>
    </border>
    <border>
      <left style="thin">
        <color theme="1"/>
      </left>
      <right style="thin">
        <color theme="1"/>
      </right>
      <top/>
      <bottom/>
      <diagonal/>
    </border>
    <border>
      <left style="thin">
        <color theme="1"/>
      </left>
      <right/>
      <top/>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style="thin">
        <color theme="1"/>
      </top>
      <bottom/>
      <diagonal/>
    </border>
    <border>
      <left/>
      <right style="thin">
        <color theme="1"/>
      </right>
      <top style="thin">
        <color theme="1"/>
      </top>
      <bottom/>
      <diagonal/>
    </border>
    <border>
      <left style="thin">
        <color theme="1"/>
      </left>
      <right style="thin">
        <color theme="1"/>
      </right>
      <top/>
      <bottom style="thin">
        <color theme="1"/>
      </bottom>
      <diagonal/>
    </border>
  </borders>
  <cellStyleXfs count="50">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6" fillId="0" borderId="0" applyAlignment="1">
      <alignment vertical="center"/>
    </xf>
    <xf numFmtId="0" fontId="17" fillId="0" borderId="0" applyAlignment="1">
      <alignment vertical="center"/>
    </xf>
    <xf numFmtId="0" fontId="0" fillId="7" borderId="17" applyAlignment="1">
      <alignment vertical="center"/>
    </xf>
    <xf numFmtId="0" fontId="18" fillId="0" borderId="0" applyAlignment="1">
      <alignment vertical="center"/>
    </xf>
    <xf numFmtId="0" fontId="19" fillId="0" borderId="0" applyAlignment="1">
      <alignment vertical="center"/>
    </xf>
    <xf numFmtId="0" fontId="20" fillId="0" borderId="0" applyAlignment="1">
      <alignment vertical="center"/>
    </xf>
    <xf numFmtId="0" fontId="21" fillId="0" borderId="18" applyAlignment="1">
      <alignment vertical="center"/>
    </xf>
    <xf numFmtId="0" fontId="22" fillId="0" borderId="18" applyAlignment="1">
      <alignment vertical="center"/>
    </xf>
    <xf numFmtId="0" fontId="23" fillId="0" borderId="19" applyAlignment="1">
      <alignment vertical="center"/>
    </xf>
    <xf numFmtId="0" fontId="23" fillId="0" borderId="0" applyAlignment="1">
      <alignment vertical="center"/>
    </xf>
    <xf numFmtId="0" fontId="24" fillId="8" borderId="20" applyAlignment="1">
      <alignment vertical="center"/>
    </xf>
    <xf numFmtId="0" fontId="25" fillId="9" borderId="21" applyAlignment="1">
      <alignment vertical="center"/>
    </xf>
    <xf numFmtId="0" fontId="26" fillId="9" borderId="20" applyAlignment="1">
      <alignment vertical="center"/>
    </xf>
    <xf numFmtId="0" fontId="27" fillId="10" borderId="22" applyAlignment="1">
      <alignment vertical="center"/>
    </xf>
    <xf numFmtId="0" fontId="28" fillId="0" borderId="23" applyAlignment="1">
      <alignment vertical="center"/>
    </xf>
    <xf numFmtId="0" fontId="29" fillId="0" borderId="24" applyAlignment="1">
      <alignment vertical="center"/>
    </xf>
    <xf numFmtId="0" fontId="30" fillId="11" borderId="0" applyAlignment="1">
      <alignment vertical="center"/>
    </xf>
    <xf numFmtId="0" fontId="31" fillId="12" borderId="0" applyAlignment="1">
      <alignment vertical="center"/>
    </xf>
    <xf numFmtId="0" fontId="32" fillId="13" borderId="0" applyAlignment="1">
      <alignment vertical="center"/>
    </xf>
    <xf numFmtId="0" fontId="33" fillId="14" borderId="0" applyAlignment="1">
      <alignment vertical="center"/>
    </xf>
    <xf numFmtId="0" fontId="34" fillId="15" borderId="0" applyAlignment="1">
      <alignment vertical="center"/>
    </xf>
    <xf numFmtId="0" fontId="34" fillId="16" borderId="0" applyAlignment="1">
      <alignment vertical="center"/>
    </xf>
    <xf numFmtId="0" fontId="33" fillId="17" borderId="0" applyAlignment="1">
      <alignment vertical="center"/>
    </xf>
    <xf numFmtId="0" fontId="33" fillId="18" borderId="0" applyAlignment="1">
      <alignment vertical="center"/>
    </xf>
    <xf numFmtId="0" fontId="34" fillId="19" borderId="0" applyAlignment="1">
      <alignment vertical="center"/>
    </xf>
    <xf numFmtId="0" fontId="34" fillId="20" borderId="0" applyAlignment="1">
      <alignment vertical="center"/>
    </xf>
    <xf numFmtId="0" fontId="33" fillId="21" borderId="0" applyAlignment="1">
      <alignment vertical="center"/>
    </xf>
    <xf numFmtId="0" fontId="33" fillId="22" borderId="0" applyAlignment="1">
      <alignment vertical="center"/>
    </xf>
    <xf numFmtId="0" fontId="34" fillId="23" borderId="0" applyAlignment="1">
      <alignment vertical="center"/>
    </xf>
    <xf numFmtId="0" fontId="34" fillId="24" borderId="0" applyAlignment="1">
      <alignment vertical="center"/>
    </xf>
    <xf numFmtId="0" fontId="33" fillId="25" borderId="0" applyAlignment="1">
      <alignment vertical="center"/>
    </xf>
    <xf numFmtId="0" fontId="33" fillId="26" borderId="0" applyAlignment="1">
      <alignment vertical="center"/>
    </xf>
    <xf numFmtId="0" fontId="34" fillId="27" borderId="0" applyAlignment="1">
      <alignment vertical="center"/>
    </xf>
    <xf numFmtId="0" fontId="34" fillId="28" borderId="0" applyAlignment="1">
      <alignment vertical="center"/>
    </xf>
    <xf numFmtId="0" fontId="33" fillId="29" borderId="0" applyAlignment="1">
      <alignment vertical="center"/>
    </xf>
    <xf numFmtId="0" fontId="33" fillId="30" borderId="0" applyAlignment="1">
      <alignment vertical="center"/>
    </xf>
    <xf numFmtId="0" fontId="34" fillId="31" borderId="0" applyAlignment="1">
      <alignment vertical="center"/>
    </xf>
    <xf numFmtId="0" fontId="34" fillId="32" borderId="0" applyAlignment="1">
      <alignment vertical="center"/>
    </xf>
    <xf numFmtId="0" fontId="33" fillId="33" borderId="0" applyAlignment="1">
      <alignment vertical="center"/>
    </xf>
    <xf numFmtId="0" fontId="33" fillId="34" borderId="0" applyAlignment="1">
      <alignment vertical="center"/>
    </xf>
    <xf numFmtId="0" fontId="34" fillId="35" borderId="0" applyAlignment="1">
      <alignment vertical="center"/>
    </xf>
    <xf numFmtId="0" fontId="34" fillId="36" borderId="0" applyAlignment="1">
      <alignment vertical="center"/>
    </xf>
    <xf numFmtId="0" fontId="33" fillId="37" borderId="0" applyAlignment="1">
      <alignment vertical="center"/>
    </xf>
    <xf numFmtId="166" fontId="0" fillId="0" borderId="0" applyAlignment="1">
      <alignment vertical="center"/>
    </xf>
  </cellStyleXfs>
  <cellXfs count="91">
    <xf numFmtId="0" fontId="0" fillId="0" borderId="0" applyAlignment="1" pivotButton="0" quotePrefix="0" xfId="0">
      <alignment vertical="center"/>
    </xf>
    <xf numFmtId="0" fontId="1" fillId="0" borderId="0" pivotButton="0" quotePrefix="0" xfId="0"/>
    <xf numFmtId="0" fontId="1" fillId="0" borderId="0" pivotButton="0" quotePrefix="0" xfId="0"/>
    <xf numFmtId="0" fontId="1" fillId="0" borderId="0" applyAlignment="1" pivotButton="0" quotePrefix="0" xfId="0">
      <alignment horizontal="center" vertical="center"/>
    </xf>
    <xf numFmtId="0" fontId="2" fillId="2" borderId="1" applyAlignment="1" pivotButton="0" quotePrefix="0" xfId="0">
      <alignment horizontal="center" vertical="center"/>
    </xf>
    <xf numFmtId="0" fontId="2" fillId="2" borderId="2" applyAlignment="1" pivotButton="0" quotePrefix="0" xfId="0">
      <alignment horizontal="center" vertical="center"/>
    </xf>
    <xf numFmtId="0" fontId="3" fillId="0" borderId="3" applyAlignment="1" pivotButton="0" quotePrefix="0" xfId="0">
      <alignment horizontal="center" vertical="center"/>
    </xf>
    <xf numFmtId="0" fontId="4" fillId="0" borderId="4" applyAlignment="1" pivotButton="0" quotePrefix="0" xfId="0">
      <alignment horizontal="center" vertical="center"/>
    </xf>
    <xf numFmtId="0" fontId="3" fillId="0" borderId="3" applyAlignment="1" pivotButton="0" quotePrefix="0" xfId="0">
      <alignment horizontal="center" vertical="center"/>
    </xf>
    <xf numFmtId="0" fontId="4" fillId="0" borderId="5" applyAlignment="1" pivotButton="0" quotePrefix="0" xfId="0">
      <alignment horizontal="center" vertical="center"/>
    </xf>
    <xf numFmtId="0" fontId="3" fillId="0" borderId="3" applyAlignment="1" pivotButton="0" quotePrefix="0" xfId="0">
      <alignment horizontal="center" vertical="center"/>
    </xf>
    <xf numFmtId="0" fontId="4" fillId="0" borderId="6" applyAlignment="1" pivotButton="0" quotePrefix="0" xfId="0">
      <alignment horizontal="center" vertical="center"/>
    </xf>
    <xf numFmtId="0" fontId="4" fillId="0" borderId="3" applyAlignment="1" pivotButton="0" quotePrefix="0" xfId="0">
      <alignment horizontal="center" vertical="center"/>
    </xf>
    <xf numFmtId="0" fontId="5" fillId="0" borderId="7" applyAlignment="1" pivotButton="0" quotePrefix="0" xfId="0">
      <alignment horizontal="center" vertical="center" wrapText="1"/>
    </xf>
    <xf numFmtId="0" fontId="6" fillId="0" borderId="3" applyAlignment="1" pivotButton="0" quotePrefix="0" xfId="0">
      <alignment horizontal="center" vertical="center"/>
    </xf>
    <xf numFmtId="0" fontId="3" fillId="0" borderId="8" applyAlignment="1" pivotButton="0" quotePrefix="0" xfId="0">
      <alignment horizontal="center" vertical="center"/>
    </xf>
    <xf numFmtId="0" fontId="4" fillId="0" borderId="3" applyAlignment="1" pivotButton="0" quotePrefix="0" xfId="0">
      <alignment horizontal="center" vertical="center"/>
    </xf>
    <xf numFmtId="0" fontId="6" fillId="0" borderId="9" applyAlignment="1" pivotButton="0" quotePrefix="0" xfId="0">
      <alignment horizontal="center" vertical="center"/>
    </xf>
    <xf numFmtId="0" fontId="6" fillId="0" borderId="3" applyAlignment="1" pivotButton="0" quotePrefix="0" xfId="0">
      <alignment horizontal="center" vertical="center"/>
    </xf>
    <xf numFmtId="0" fontId="6" fillId="0" borderId="9" applyAlignment="1" pivotButton="0" quotePrefix="0" xfId="0">
      <alignment horizontal="center" vertical="center"/>
    </xf>
    <xf numFmtId="0" fontId="3" fillId="0" borderId="0" applyAlignment="1" pivotButton="0" quotePrefix="0" xfId="0">
      <alignment horizontal="center" vertical="center"/>
    </xf>
    <xf numFmtId="0" fontId="7" fillId="0" borderId="0" applyAlignment="1" pivotButton="0" quotePrefix="0" xfId="0">
      <alignment horizontal="center" vertical="center"/>
    </xf>
    <xf numFmtId="0" fontId="2" fillId="3" borderId="10" applyAlignment="1" pivotButton="0" quotePrefix="0" xfId="0">
      <alignment horizontal="center" vertical="center"/>
    </xf>
    <xf numFmtId="0" fontId="2" fillId="4" borderId="8" applyAlignment="1" pivotButton="0" quotePrefix="0" xfId="0">
      <alignment horizontal="center" vertical="center"/>
    </xf>
    <xf numFmtId="0" fontId="2" fillId="4" borderId="11" applyAlignment="1" pivotButton="0" quotePrefix="0" xfId="0">
      <alignment horizontal="center" vertical="center"/>
    </xf>
    <xf numFmtId="0" fontId="2" fillId="3" borderId="2" applyAlignment="1" pivotButton="0" quotePrefix="0" xfId="0">
      <alignment horizontal="center" vertical="center"/>
    </xf>
    <xf numFmtId="0" fontId="2" fillId="4" borderId="12" applyAlignment="1" pivotButton="0" quotePrefix="0" xfId="0">
      <alignment horizontal="center" vertical="center"/>
    </xf>
    <xf numFmtId="0" fontId="2" fillId="4" borderId="13" applyAlignment="1" pivotButton="0" quotePrefix="0" xfId="0">
      <alignment horizontal="center" vertical="center"/>
    </xf>
    <xf numFmtId="0" fontId="8" fillId="0" borderId="3" applyAlignment="1" pivotButton="0" quotePrefix="0" xfId="0">
      <alignment horizontal="center" vertical="center" wrapText="1"/>
    </xf>
    <xf numFmtId="0" fontId="3" fillId="0" borderId="3" applyAlignment="1" pivotButton="0" quotePrefix="0" xfId="0">
      <alignment horizontal="center" vertical="center"/>
    </xf>
    <xf numFmtId="0" fontId="8" fillId="0" borderId="3" applyAlignment="1" pivotButton="0" quotePrefix="0" xfId="0">
      <alignment horizontal="center" vertical="center" wrapText="1"/>
    </xf>
    <xf numFmtId="0" fontId="3" fillId="0" borderId="3" applyAlignment="1" pivotButton="0" quotePrefix="0" xfId="0">
      <alignment horizontal="center" vertical="center"/>
    </xf>
    <xf numFmtId="0" fontId="4" fillId="0" borderId="3" applyAlignment="1" pivotButton="0" quotePrefix="0" xfId="0">
      <alignment horizontal="center" vertical="center"/>
    </xf>
    <xf numFmtId="0" fontId="4" fillId="0" borderId="3" applyAlignment="1" pivotButton="0" quotePrefix="0" xfId="0">
      <alignment horizontal="center" vertical="center" wrapText="1"/>
    </xf>
    <xf numFmtId="0" fontId="9" fillId="0" borderId="3" applyAlignment="1" pivotButton="0" quotePrefix="0" xfId="0">
      <alignment horizontal="center" vertical="center"/>
    </xf>
    <xf numFmtId="0" fontId="9" fillId="0" borderId="3" applyAlignment="1" pivotButton="0" quotePrefix="0" xfId="0">
      <alignment horizontal="center" vertical="center"/>
    </xf>
    <xf numFmtId="0" fontId="9" fillId="0" borderId="3" applyAlignment="1" pivotButton="0" quotePrefix="0" xfId="0">
      <alignment horizontal="center" vertical="center"/>
    </xf>
    <xf numFmtId="0" fontId="2" fillId="4" borderId="9" applyAlignment="1" pivotButton="0" quotePrefix="0" xfId="0">
      <alignment horizontal="center" vertical="center"/>
    </xf>
    <xf numFmtId="0" fontId="2" fillId="2" borderId="3" applyAlignment="1" pivotButton="0" quotePrefix="0" xfId="0">
      <alignment horizontal="center" vertical="center"/>
    </xf>
    <xf numFmtId="0" fontId="2" fillId="2" borderId="14" applyAlignment="1" pivotButton="0" quotePrefix="0" xfId="0">
      <alignment horizontal="center" vertical="center"/>
    </xf>
    <xf numFmtId="0" fontId="2" fillId="4" borderId="4" applyAlignment="1" pivotButton="0" quotePrefix="0" xfId="0">
      <alignment horizontal="center" vertical="center"/>
    </xf>
    <xf numFmtId="0" fontId="2" fillId="2" borderId="0" applyAlignment="1" pivotButton="0" quotePrefix="0" xfId="0">
      <alignment horizontal="center" vertical="center"/>
    </xf>
    <xf numFmtId="0" fontId="2" fillId="2" borderId="12" applyAlignment="1" pivotButton="0" quotePrefix="0" xfId="0">
      <alignment horizontal="center" vertical="center"/>
    </xf>
    <xf numFmtId="164" fontId="4" fillId="0" borderId="3" applyAlignment="1" pivotButton="0" quotePrefix="0" xfId="0">
      <alignment horizontal="center" vertical="center"/>
    </xf>
    <xf numFmtId="164" fontId="4" fillId="0" borderId="3" applyAlignment="1" pivotButton="0" quotePrefix="0" xfId="0">
      <alignment horizontal="center" vertical="center"/>
    </xf>
    <xf numFmtId="0" fontId="2" fillId="2" borderId="15" applyAlignment="1" pivotButton="0" quotePrefix="0" xfId="0">
      <alignment horizontal="center" vertical="center"/>
    </xf>
    <xf numFmtId="0" fontId="2" fillId="5" borderId="16" applyAlignment="1" pivotButton="0" quotePrefix="0" xfId="0">
      <alignment horizontal="center" vertical="center"/>
    </xf>
    <xf numFmtId="0" fontId="2" fillId="5" borderId="1" applyAlignment="1" pivotButton="0" quotePrefix="0" xfId="0">
      <alignment horizontal="center" vertical="center"/>
    </xf>
    <xf numFmtId="0" fontId="2" fillId="5" borderId="13" applyAlignment="1" pivotButton="0" quotePrefix="0" xfId="0">
      <alignment horizontal="center" vertical="center"/>
    </xf>
    <xf numFmtId="0" fontId="2" fillId="5" borderId="2" applyAlignment="1" pivotButton="0" quotePrefix="0" xfId="0">
      <alignment horizontal="center" vertical="center"/>
    </xf>
    <xf numFmtId="0" fontId="4" fillId="0" borderId="3" applyAlignment="1" pivotButton="0" quotePrefix="0" xfId="0">
      <alignment horizontal="left" vertical="center" wrapText="1"/>
    </xf>
    <xf numFmtId="0" fontId="4" fillId="6" borderId="3" applyAlignment="1" pivotButton="0" quotePrefix="0" xfId="0">
      <alignment horizontal="center" vertical="center"/>
    </xf>
    <xf numFmtId="0" fontId="4" fillId="0" borderId="3" applyAlignment="1" pivotButton="0" quotePrefix="0" xfId="0">
      <alignment horizontal="left" vertical="center" wrapText="1"/>
    </xf>
    <xf numFmtId="0" fontId="4" fillId="0" borderId="3" applyAlignment="1" pivotButton="0" quotePrefix="0" xfId="0">
      <alignment horizontal="center" vertical="center"/>
    </xf>
    <xf numFmtId="0" fontId="5" fillId="0" borderId="3" applyAlignment="1" pivotButton="0" quotePrefix="0" xfId="0">
      <alignment horizontal="left" vertical="center" wrapText="1"/>
    </xf>
    <xf numFmtId="0" fontId="10" fillId="0" borderId="3" applyAlignment="1" pivotButton="0" quotePrefix="0" xfId="0">
      <alignment horizontal="left" vertical="center" wrapText="1"/>
    </xf>
    <xf numFmtId="0" fontId="9" fillId="0" borderId="3" applyAlignment="1" pivotButton="0" quotePrefix="0" xfId="0">
      <alignment horizontal="center" vertical="center"/>
    </xf>
    <xf numFmtId="0" fontId="9" fillId="6" borderId="3" applyAlignment="1" pivotButton="0" quotePrefix="0" xfId="0">
      <alignment horizontal="center" vertical="center"/>
    </xf>
    <xf numFmtId="0" fontId="10" fillId="0" borderId="3" applyAlignment="1" pivotButton="0" quotePrefix="0" xfId="0">
      <alignment horizontal="left" vertical="center" wrapText="1"/>
    </xf>
    <xf numFmtId="0" fontId="2" fillId="4" borderId="10" applyAlignment="1" pivotButton="0" quotePrefix="0" xfId="0">
      <alignment horizontal="center" vertical="center"/>
    </xf>
    <xf numFmtId="0" fontId="2" fillId="4" borderId="14" applyAlignment="1" pivotButton="0" quotePrefix="0" xfId="0">
      <alignment horizontal="center" vertical="center"/>
    </xf>
    <xf numFmtId="0" fontId="11" fillId="4" borderId="2" applyAlignment="1" pivotButton="0" quotePrefix="0" xfId="0">
      <alignment horizontal="center" vertical="center" wrapText="1"/>
    </xf>
    <xf numFmtId="165" fontId="4" fillId="0" borderId="3" applyAlignment="1" pivotButton="0" quotePrefix="0" xfId="0">
      <alignment horizontal="center" vertical="center"/>
    </xf>
    <xf numFmtId="0" fontId="2" fillId="4" borderId="15" applyAlignment="1" pivotButton="0" quotePrefix="0" xfId="0">
      <alignment horizontal="center" vertical="center"/>
    </xf>
    <xf numFmtId="0" fontId="1" fillId="0" borderId="9" pivotButton="0" quotePrefix="0" xfId="0"/>
    <xf numFmtId="0" fontId="0" fillId="0" borderId="0" pivotButton="0" quotePrefix="0" xfId="0"/>
    <xf numFmtId="166" fontId="12" fillId="0" borderId="3" applyAlignment="1" pivotButton="0" quotePrefix="0" xfId="49">
      <alignment horizontal="center" vertical="center"/>
    </xf>
    <xf numFmtId="167" fontId="12" fillId="0" borderId="3" applyAlignment="1" pivotButton="0" quotePrefix="0" xfId="49">
      <alignment horizontal="center" vertical="center" wrapText="1"/>
    </xf>
    <xf numFmtId="166" fontId="12" fillId="0" borderId="3" applyAlignment="1" pivotButton="0" quotePrefix="0" xfId="49">
      <alignment horizontal="center" vertical="center" wrapText="1"/>
    </xf>
    <xf numFmtId="166" fontId="12" fillId="0" borderId="3" applyAlignment="1" pivotButton="0" quotePrefix="0" xfId="49">
      <alignment vertical="center" wrapText="1"/>
    </xf>
    <xf numFmtId="166" fontId="12" fillId="0" borderId="3" applyAlignment="1" pivotButton="0" quotePrefix="0" xfId="49">
      <alignment vertical="center"/>
    </xf>
    <xf numFmtId="166" fontId="12" fillId="0" borderId="3" applyAlignment="1" pivotButton="0" quotePrefix="0" xfId="0">
      <alignment vertical="center"/>
    </xf>
    <xf numFmtId="166" fontId="0" fillId="0" borderId="3" applyAlignment="1" pivotButton="0" quotePrefix="0" xfId="0">
      <alignment vertical="center"/>
    </xf>
    <xf numFmtId="0" fontId="13" fillId="0" borderId="3" applyAlignment="1" pivotButton="0" quotePrefix="0" xfId="0">
      <alignment horizontal="left" vertical="center"/>
    </xf>
    <xf numFmtId="166" fontId="14" fillId="0" borderId="3" applyAlignment="1" pivotButton="0" quotePrefix="0" xfId="49">
      <alignment horizontal="left" vertical="center" wrapText="1"/>
    </xf>
    <xf numFmtId="166" fontId="12" fillId="0" borderId="3" applyAlignment="1" pivotButton="0" quotePrefix="0" xfId="0">
      <alignment vertical="center" wrapText="1"/>
    </xf>
    <xf numFmtId="0" fontId="15" fillId="0" borderId="3" applyAlignment="1" pivotButton="0" quotePrefix="0" xfId="0">
      <alignment horizontal="left" vertical="center" wrapText="1"/>
    </xf>
    <xf numFmtId="0" fontId="15" fillId="0" borderId="3" applyAlignment="1" pivotButton="0" quotePrefix="0" xfId="0">
      <alignment vertical="center" wrapText="1"/>
    </xf>
    <xf numFmtId="0" fontId="2" fillId="3" borderId="1" applyAlignment="1" pivotButton="0" quotePrefix="0" xfId="0">
      <alignment horizontal="center" vertical="center"/>
    </xf>
    <xf numFmtId="0" fontId="2" fillId="4" borderId="3" applyAlignment="1" pivotButton="0" quotePrefix="0" xfId="0">
      <alignment horizontal="center" vertical="center"/>
    </xf>
    <xf numFmtId="0" fontId="0" fillId="0" borderId="11" pivotButton="0" quotePrefix="0" xfId="0"/>
    <xf numFmtId="0" fontId="0" fillId="0" borderId="9" pivotButton="0" quotePrefix="0" xfId="0"/>
    <xf numFmtId="0" fontId="0" fillId="0" borderId="15" pivotButton="0" quotePrefix="0" xfId="0"/>
    <xf numFmtId="0" fontId="2" fillId="4" borderId="1" applyAlignment="1" pivotButton="0" quotePrefix="0" xfId="0">
      <alignment horizontal="center" vertical="center"/>
    </xf>
    <xf numFmtId="0" fontId="0" fillId="0" borderId="14" pivotButton="0" quotePrefix="0" xfId="0"/>
    <xf numFmtId="0" fontId="0" fillId="0" borderId="30" pivotButton="0" quotePrefix="0" xfId="0"/>
    <xf numFmtId="0" fontId="0" fillId="0" borderId="13" pivotButton="0" quotePrefix="0" xfId="0"/>
    <xf numFmtId="164" fontId="4" fillId="0" borderId="3" applyAlignment="1" pivotButton="0" quotePrefix="0" xfId="0">
      <alignment horizontal="center" vertical="center"/>
    </xf>
    <xf numFmtId="0" fontId="0" fillId="0" borderId="5" pivotButton="0" quotePrefix="0" xfId="0"/>
    <xf numFmtId="0" fontId="0" fillId="0" borderId="6" pivotButton="0" quotePrefix="0" xfId="0"/>
    <xf numFmtId="165" fontId="4" fillId="0" borderId="3" applyAlignment="1" pivotButton="0" quotePrefix="0" xfId="0">
      <alignment horizontal="center"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6" xfId="49"/>
  </cellStyles>
  <dxfs count="18">
    <dxf>
      <fill>
        <patternFill patternType="solid">
          <bgColor rgb="FFFF99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externalLinks/_rels/externalLink1.xml.rels><Relationships xmlns="http://schemas.openxmlformats.org/package/2006/relationships"><Relationship Type="http://schemas.openxmlformats.org/officeDocument/2006/relationships/externalLinkPath" Target="&#30740;&#21457;&#20013;&#24515;-2025&#24180;02&#26376;&#32489;&#25928;&#35780;&#20998;-&#25968;&#25454;&#20132;&#25442;&#20135;&#21697;&#32447;.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员工绩效模板"/>
      <sheetName val="系统导出数据"/>
      <sheetName val="质量分"/>
    </sheetNames>
    <sheetDataSet>
      <sheetData sheetId="0"/>
      <sheetData sheetId="1">
        <row r="1">
          <cell r="B1" t="str">
            <v>姓名</v>
          </cell>
          <cell r="C1" t="str">
            <v>工号</v>
          </cell>
          <cell r="D1" t="str">
            <v>技术级别</v>
          </cell>
          <cell r="E1" t="str">
            <v>考核积分</v>
          </cell>
          <cell r="F1" t="str">
            <v>获得积分</v>
          </cell>
          <cell r="G1" t="str">
            <v>评价分数</v>
          </cell>
          <cell r="H1" t="str">
            <v>月度实际工作日（天）</v>
          </cell>
          <cell r="I1" t="str">
            <v>月度标准工时（小时）</v>
          </cell>
          <cell r="J1" t="str">
            <v>月度考勤总工时（小时）</v>
          </cell>
          <cell r="K1" t="str">
            <v>内控提交工时（小时）</v>
          </cell>
          <cell r="L1" t="str">
            <v>内控未提交日报次数（次）</v>
          </cell>
          <cell r="M1" t="str">
            <v>超过22：00打卡次数</v>
          </cell>
          <cell r="N1" t="str">
            <v>加班数据</v>
          </cell>
        </row>
        <row r="2">
          <cell r="B2" t="str">
            <v>翟盼</v>
          </cell>
          <cell r="C2" t="str">
            <v>2195</v>
          </cell>
          <cell r="D2" t="str">
            <v>T8</v>
          </cell>
          <cell r="E2" t="str">
            <v>45.6</v>
          </cell>
          <cell r="F2" t="str">
            <v>46.13</v>
          </cell>
          <cell r="G2">
            <v>30</v>
          </cell>
          <cell r="H2" t="str">
            <v>18.88</v>
          </cell>
          <cell r="I2" t="str">
            <v>152.00</v>
          </cell>
          <cell r="J2" t="str">
            <v>163.70</v>
          </cell>
          <cell r="K2" t="str">
            <v>156.0</v>
          </cell>
          <cell r="L2" t="str">
            <v>0</v>
          </cell>
          <cell r="M2" t="str">
            <v>0</v>
          </cell>
          <cell r="N2">
            <v>0.670550847457626</v>
          </cell>
        </row>
        <row r="3">
          <cell r="B3" t="str">
            <v>张鹏飞</v>
          </cell>
          <cell r="C3" t="str">
            <v>1259</v>
          </cell>
          <cell r="D3" t="str">
            <v>T7</v>
          </cell>
          <cell r="E3" t="str">
            <v>41.8</v>
          </cell>
          <cell r="F3" t="str">
            <v>42.28</v>
          </cell>
          <cell r="G3">
            <v>30</v>
          </cell>
          <cell r="H3" t="str">
            <v>19.0</v>
          </cell>
          <cell r="I3" t="str">
            <v>152.00</v>
          </cell>
          <cell r="J3" t="str">
            <v>172.50</v>
          </cell>
          <cell r="K3" t="str">
            <v>169.0</v>
          </cell>
          <cell r="L3" t="str">
            <v>0</v>
          </cell>
          <cell r="M3" t="str">
            <v>1</v>
          </cell>
          <cell r="N3">
            <v>1.07894736842105</v>
          </cell>
        </row>
      </sheetData>
      <sheetData sheetId="2">
        <row r="1">
          <cell r="C1" t="str">
            <v>姓名</v>
          </cell>
          <cell r="D1" t="str">
            <v>工号</v>
          </cell>
          <cell r="E1" t="str">
            <v>质量分（50）</v>
          </cell>
        </row>
        <row r="2">
          <cell r="C2" t="str">
            <v>付少波</v>
          </cell>
          <cell r="D2">
            <v>806</v>
          </cell>
          <cell r="E2">
            <v>50</v>
          </cell>
        </row>
        <row r="3">
          <cell r="C3" t="str">
            <v>潘东</v>
          </cell>
          <cell r="D3">
            <v>1437</v>
          </cell>
          <cell r="E3">
            <v>50</v>
          </cell>
        </row>
        <row r="4">
          <cell r="C4" t="str">
            <v>郝文涛</v>
          </cell>
          <cell r="D4">
            <v>1806</v>
          </cell>
          <cell r="E4">
            <v>44</v>
          </cell>
        </row>
        <row r="5">
          <cell r="C5" t="str">
            <v>王贤团</v>
          </cell>
          <cell r="D5">
            <v>1927</v>
          </cell>
          <cell r="E5">
            <v>50</v>
          </cell>
        </row>
        <row r="6">
          <cell r="C6" t="str">
            <v>侯文广</v>
          </cell>
          <cell r="D6">
            <v>1777</v>
          </cell>
          <cell r="E6">
            <v>50</v>
          </cell>
        </row>
        <row r="7">
          <cell r="C7" t="str">
            <v>王泽文</v>
          </cell>
          <cell r="D7">
            <v>1974</v>
          </cell>
          <cell r="E7">
            <v>50</v>
          </cell>
        </row>
        <row r="8">
          <cell r="C8" t="str">
            <v>白海洋</v>
          </cell>
          <cell r="D8">
            <v>1065</v>
          </cell>
          <cell r="E8">
            <v>48</v>
          </cell>
        </row>
        <row r="9">
          <cell r="C9" t="str">
            <v>刘蓬</v>
          </cell>
          <cell r="D9">
            <v>1281</v>
          </cell>
          <cell r="E9">
            <v>50</v>
          </cell>
        </row>
        <row r="10">
          <cell r="C10" t="str">
            <v>樊英</v>
          </cell>
          <cell r="D10">
            <v>1809</v>
          </cell>
          <cell r="E10">
            <v>50</v>
          </cell>
        </row>
        <row r="11">
          <cell r="C11" t="str">
            <v>任建强</v>
          </cell>
          <cell r="D11">
            <v>2217</v>
          </cell>
          <cell r="E11">
            <v>48</v>
          </cell>
        </row>
        <row r="12">
          <cell r="C12" t="str">
            <v>张迎泽</v>
          </cell>
          <cell r="D12">
            <v>1248</v>
          </cell>
          <cell r="E12">
            <v>50</v>
          </cell>
        </row>
        <row r="13">
          <cell r="C13" t="str">
            <v>李忠鹏</v>
          </cell>
          <cell r="D13">
            <v>1712</v>
          </cell>
          <cell r="E13">
            <v>50</v>
          </cell>
        </row>
        <row r="14">
          <cell r="C14" t="str">
            <v>郭帅</v>
          </cell>
          <cell r="D14">
            <v>1719</v>
          </cell>
          <cell r="E14">
            <v>50</v>
          </cell>
        </row>
        <row r="15">
          <cell r="C15" t="str">
            <v>王会闯</v>
          </cell>
          <cell r="D15">
            <v>1821</v>
          </cell>
          <cell r="E15">
            <v>48</v>
          </cell>
        </row>
        <row r="16">
          <cell r="C16" t="str">
            <v>魏磊</v>
          </cell>
          <cell r="D16">
            <v>1931</v>
          </cell>
          <cell r="E16">
            <v>50</v>
          </cell>
        </row>
        <row r="17">
          <cell r="C17" t="str">
            <v>张镇</v>
          </cell>
          <cell r="D17">
            <v>2190</v>
          </cell>
          <cell r="E17">
            <v>50</v>
          </cell>
        </row>
        <row r="18">
          <cell r="C18" t="str">
            <v>刘丰</v>
          </cell>
          <cell r="D18">
            <v>2065</v>
          </cell>
          <cell r="E18">
            <v>50</v>
          </cell>
        </row>
        <row r="19">
          <cell r="C19" t="str">
            <v>赵梓源</v>
          </cell>
          <cell r="D19">
            <v>2151</v>
          </cell>
          <cell r="E19">
            <v>50</v>
          </cell>
        </row>
        <row r="20">
          <cell r="C20" t="str">
            <v>杨海超</v>
          </cell>
          <cell r="D20">
            <v>10211</v>
          </cell>
          <cell r="E20">
            <v>42</v>
          </cell>
        </row>
        <row r="21">
          <cell r="C21" t="str">
            <v>杨学智</v>
          </cell>
          <cell r="D21">
            <v>10207</v>
          </cell>
          <cell r="E21">
            <v>50</v>
          </cell>
        </row>
        <row r="22">
          <cell r="C22" t="str">
            <v>王宇</v>
          </cell>
          <cell r="D22">
            <v>1392</v>
          </cell>
          <cell r="E22">
            <v>50</v>
          </cell>
        </row>
        <row r="23">
          <cell r="C23" t="str">
            <v>刘泽铭</v>
          </cell>
          <cell r="D23">
            <v>10221</v>
          </cell>
          <cell r="E23">
            <v>50</v>
          </cell>
        </row>
        <row r="24">
          <cell r="C24" t="str">
            <v>罗志成</v>
          </cell>
          <cell r="D24">
            <v>856</v>
          </cell>
          <cell r="E24">
            <v>50</v>
          </cell>
        </row>
        <row r="25">
          <cell r="C25" t="str">
            <v>李富平</v>
          </cell>
          <cell r="D25">
            <v>1883</v>
          </cell>
          <cell r="E25">
            <v>50</v>
          </cell>
        </row>
        <row r="26">
          <cell r="C26" t="str">
            <v>孙业民</v>
          </cell>
          <cell r="D26">
            <v>2140</v>
          </cell>
          <cell r="E26">
            <v>50</v>
          </cell>
        </row>
        <row r="27">
          <cell r="C27" t="str">
            <v>刘旺</v>
          </cell>
          <cell r="D27">
            <v>805</v>
          </cell>
          <cell r="E27">
            <v>45</v>
          </cell>
        </row>
        <row r="28">
          <cell r="C28" t="str">
            <v>翟盼</v>
          </cell>
          <cell r="D28">
            <v>2195</v>
          </cell>
          <cell r="E28">
            <v>50</v>
          </cell>
        </row>
        <row r="29">
          <cell r="C29" t="str">
            <v>张鹏飞</v>
          </cell>
          <cell r="D29">
            <v>1259</v>
          </cell>
          <cell r="E29">
            <v>48</v>
          </cell>
        </row>
        <row r="30">
          <cell r="C30" t="str">
            <v>康钧威</v>
          </cell>
          <cell r="D30">
            <v>1111</v>
          </cell>
          <cell r="E30">
            <v>50</v>
          </cell>
        </row>
        <row r="31">
          <cell r="C31" t="str">
            <v>李远明</v>
          </cell>
          <cell r="D31">
            <v>1386</v>
          </cell>
          <cell r="E31">
            <v>50</v>
          </cell>
        </row>
        <row r="32">
          <cell r="C32" t="str">
            <v>周子峰</v>
          </cell>
          <cell r="D32">
            <v>2054</v>
          </cell>
          <cell r="E32">
            <v>50</v>
          </cell>
        </row>
        <row r="33">
          <cell r="C33" t="str">
            <v>蒋维</v>
          </cell>
          <cell r="D33">
            <v>709</v>
          </cell>
          <cell r="E33">
            <v>50</v>
          </cell>
        </row>
        <row r="34">
          <cell r="C34" t="str">
            <v>张岩</v>
          </cell>
          <cell r="D34">
            <v>1826</v>
          </cell>
          <cell r="E34">
            <v>50</v>
          </cell>
        </row>
        <row r="35">
          <cell r="C35" t="str">
            <v>厉黔龙</v>
          </cell>
          <cell r="D35">
            <v>1020</v>
          </cell>
          <cell r="E35">
            <v>50</v>
          </cell>
        </row>
        <row r="36">
          <cell r="C36" t="str">
            <v>徐冬梅</v>
          </cell>
          <cell r="D36">
            <v>572</v>
          </cell>
          <cell r="E36">
            <v>50</v>
          </cell>
        </row>
        <row r="37">
          <cell r="C37" t="str">
            <v>刘竹青</v>
          </cell>
          <cell r="D37">
            <v>1698</v>
          </cell>
          <cell r="E37">
            <v>50</v>
          </cell>
        </row>
        <row r="38">
          <cell r="C38" t="str">
            <v>阳家亮</v>
          </cell>
          <cell r="D38">
            <v>2222</v>
          </cell>
          <cell r="E38">
            <v>50</v>
          </cell>
        </row>
        <row r="39">
          <cell r="C39" t="str">
            <v>凌思安</v>
          </cell>
          <cell r="D39">
            <v>809</v>
          </cell>
          <cell r="E39">
            <v>50</v>
          </cell>
        </row>
        <row r="40">
          <cell r="C40" t="str">
            <v>张建东</v>
          </cell>
          <cell r="D40">
            <v>2226</v>
          </cell>
          <cell r="E40">
            <v>50</v>
          </cell>
        </row>
        <row r="41">
          <cell r="C41" t="str">
            <v>王光磊</v>
          </cell>
          <cell r="D41">
            <v>2039</v>
          </cell>
          <cell r="E41">
            <v>50</v>
          </cell>
        </row>
        <row r="42">
          <cell r="C42" t="str">
            <v>陈志鹏</v>
          </cell>
          <cell r="D42">
            <v>2212</v>
          </cell>
          <cell r="E42">
            <v>50</v>
          </cell>
        </row>
        <row r="43">
          <cell r="C43" t="str">
            <v>孙爽</v>
          </cell>
          <cell r="D43">
            <v>10218</v>
          </cell>
          <cell r="E43">
            <v>50</v>
          </cell>
        </row>
        <row r="44">
          <cell r="C44" t="str">
            <v>龚升俊</v>
          </cell>
          <cell r="D44">
            <v>555</v>
          </cell>
          <cell r="E44">
            <v>50</v>
          </cell>
        </row>
        <row r="45">
          <cell r="C45" t="str">
            <v>杨毅</v>
          </cell>
          <cell r="D45">
            <v>1376</v>
          </cell>
          <cell r="E45">
            <v>50</v>
          </cell>
        </row>
        <row r="46">
          <cell r="C46" t="str">
            <v>余经猷</v>
          </cell>
          <cell r="D46">
            <v>1588</v>
          </cell>
          <cell r="E46">
            <v>50</v>
          </cell>
        </row>
        <row r="47">
          <cell r="C47" t="str">
            <v>范飞飞</v>
          </cell>
          <cell r="D47">
            <v>1503</v>
          </cell>
          <cell r="E47">
            <v>50</v>
          </cell>
        </row>
        <row r="48">
          <cell r="C48" t="str">
            <v>李谦</v>
          </cell>
          <cell r="D48">
            <v>2110</v>
          </cell>
          <cell r="E48">
            <v>48</v>
          </cell>
        </row>
        <row r="49">
          <cell r="C49" t="str">
            <v>何铭杨</v>
          </cell>
          <cell r="D49">
            <v>2231</v>
          </cell>
          <cell r="E49">
            <v>48</v>
          </cell>
        </row>
        <row r="50">
          <cell r="C50" t="str">
            <v>熊阳</v>
          </cell>
          <cell r="D50">
            <v>2232</v>
          </cell>
          <cell r="E50">
            <v>48</v>
          </cell>
        </row>
        <row r="51">
          <cell r="C51" t="str">
            <v>罗西兴</v>
          </cell>
          <cell r="D51">
            <v>1323</v>
          </cell>
          <cell r="E51">
            <v>50</v>
          </cell>
        </row>
        <row r="52">
          <cell r="C52" t="str">
            <v>夏冰冰</v>
          </cell>
          <cell r="D52">
            <v>1896</v>
          </cell>
          <cell r="E52">
            <v>50</v>
          </cell>
        </row>
        <row r="53">
          <cell r="C53" t="str">
            <v>路晓梦</v>
          </cell>
          <cell r="D53">
            <v>1865</v>
          </cell>
          <cell r="E53">
            <v>48</v>
          </cell>
        </row>
        <row r="54">
          <cell r="C54" t="str">
            <v>王耀波</v>
          </cell>
          <cell r="D54">
            <v>1973</v>
          </cell>
          <cell r="E54">
            <v>50</v>
          </cell>
        </row>
        <row r="55">
          <cell r="C55" t="str">
            <v>刘珣</v>
          </cell>
          <cell r="D55">
            <v>2200</v>
          </cell>
          <cell r="E55">
            <v>50</v>
          </cell>
        </row>
        <row r="56">
          <cell r="C56" t="str">
            <v>刘慧东</v>
          </cell>
          <cell r="D56">
            <v>1326</v>
          </cell>
          <cell r="E56">
            <v>50</v>
          </cell>
        </row>
        <row r="57">
          <cell r="C57" t="str">
            <v>王永山</v>
          </cell>
          <cell r="D57">
            <v>10209</v>
          </cell>
          <cell r="E57">
            <v>50</v>
          </cell>
        </row>
        <row r="58">
          <cell r="C58" t="str">
            <v>卫鹏</v>
          </cell>
          <cell r="D58">
            <v>1941</v>
          </cell>
          <cell r="E58">
            <v>50</v>
          </cell>
        </row>
        <row r="59">
          <cell r="C59" t="str">
            <v>孙浩</v>
          </cell>
          <cell r="D59">
            <v>1998</v>
          </cell>
          <cell r="E59">
            <v>50</v>
          </cell>
        </row>
        <row r="60">
          <cell r="C60" t="str">
            <v>张宏</v>
          </cell>
          <cell r="D60">
            <v>1505</v>
          </cell>
          <cell r="E60" t="str">
            <v>C-</v>
          </cell>
        </row>
        <row r="61">
          <cell r="C61" t="str">
            <v>杜志恒</v>
          </cell>
          <cell r="D61">
            <v>2167</v>
          </cell>
          <cell r="E61" t="str">
            <v>D</v>
          </cell>
        </row>
        <row r="62">
          <cell r="C62" t="str">
            <v>杨帅</v>
          </cell>
          <cell r="D62">
            <v>1963</v>
          </cell>
          <cell r="E62">
            <v>50</v>
          </cell>
        </row>
        <row r="63">
          <cell r="C63" t="str">
            <v>李刚</v>
          </cell>
          <cell r="D63">
            <v>1567</v>
          </cell>
          <cell r="E63">
            <v>48</v>
          </cell>
        </row>
        <row r="64">
          <cell r="C64" t="str">
            <v>李凡</v>
          </cell>
          <cell r="D64">
            <v>1775</v>
          </cell>
          <cell r="E64">
            <v>48</v>
          </cell>
        </row>
        <row r="65">
          <cell r="C65" t="str">
            <v>靖哲</v>
          </cell>
          <cell r="D65">
            <v>1438</v>
          </cell>
          <cell r="E65">
            <v>45</v>
          </cell>
        </row>
      </sheetData>
    </sheetDataSet>
  </externalBook>
</externalLink>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filterMode="1">
    <outlinePr summaryBelow="1" summaryRight="1"/>
    <pageSetUpPr/>
  </sheetPr>
  <dimension ref="A1:W69"/>
  <sheetViews>
    <sheetView tabSelected="1" topLeftCell="B1" workbookViewId="0">
      <pane xSplit="2" ySplit="2" topLeftCell="D47" activePane="bottomRight" state="frozen"/>
      <selection activeCell="A1" sqref="A1"/>
      <selection pane="topRight" activeCell="A1" sqref="A1"/>
      <selection pane="bottomLeft" activeCell="A1" sqref="A1"/>
      <selection pane="bottomRight" activeCell="P57" sqref="P57"/>
    </sheetView>
  </sheetViews>
  <sheetFormatPr baseColWidth="8" defaultColWidth="11.2307692307692" defaultRowHeight="16.8"/>
  <cols>
    <col width="27.3846153846154" customWidth="1" style="2" min="1" max="1"/>
    <col width="8.15384615384615" customWidth="1" style="2" min="2" max="2"/>
    <col width="10" customWidth="1" style="2" min="3" max="3"/>
    <col width="9.69230769230769" customWidth="1" style="2" min="4" max="4"/>
    <col width="12.1538461538462" customWidth="1" style="2" min="5" max="5"/>
    <col width="15" customWidth="1" style="2" min="6" max="6"/>
    <col width="12.1538461538462" customWidth="1" style="2" min="7" max="9"/>
    <col width="13.7788461538462" customWidth="1" style="2" min="10" max="10"/>
    <col width="14.8461538461538" customWidth="1" style="2" min="11" max="11"/>
    <col width="12.1538461538462" customWidth="1" style="2" min="12" max="13"/>
    <col width="11.3846153846154" customWidth="1" style="2" min="14" max="14"/>
    <col width="12.6153846153846" customWidth="1" style="3" min="15" max="15"/>
    <col width="56.7211538461538" customWidth="1" style="2" min="16" max="16"/>
    <col width="22.4326923076923" customWidth="1" style="2" min="17" max="17"/>
    <col width="20.5096153846154" customWidth="1" style="2" min="18" max="18"/>
    <col width="21.1538461538462" customWidth="1" style="2" min="19" max="19"/>
    <col width="20.5096153846154" customWidth="1" style="2" min="20" max="20"/>
    <col width="21" customWidth="1" style="2" min="21" max="21"/>
    <col width="17.1538461538462" customWidth="1" style="2" min="22" max="22"/>
    <col width="11.2307692307692" customWidth="1" style="2" min="23" max="16384"/>
  </cols>
  <sheetData>
    <row r="1">
      <c r="A1" s="4" t="inlineStr">
        <is>
          <t>一级部门</t>
        </is>
      </c>
      <c r="B1" s="4" t="inlineStr">
        <is>
          <t>负责人</t>
        </is>
      </c>
      <c r="C1" s="4" t="inlineStr">
        <is>
          <t>姓名</t>
        </is>
      </c>
      <c r="D1" s="4" t="inlineStr">
        <is>
          <t>工号</t>
        </is>
      </c>
      <c r="E1" s="4" t="inlineStr">
        <is>
          <t>技术级别</t>
        </is>
      </c>
      <c r="F1" s="78" t="inlineStr">
        <is>
          <t>质量分（50）</t>
        </is>
      </c>
      <c r="G1" s="79" t="inlineStr">
        <is>
          <t>工作任务（40）</t>
        </is>
      </c>
      <c r="H1" s="80" t="n"/>
      <c r="I1" s="81" t="n"/>
      <c r="J1" s="38" t="inlineStr">
        <is>
          <t>工作评价（10）</t>
        </is>
      </c>
      <c r="K1" s="81" t="n"/>
      <c r="L1" s="45" t="inlineStr">
        <is>
          <t>加分项（10）</t>
        </is>
      </c>
      <c r="M1" s="82" t="n"/>
      <c r="N1" s="46" t="inlineStr">
        <is>
          <t>绩效总分</t>
        </is>
      </c>
      <c r="O1" s="46" t="inlineStr">
        <is>
          <t>绩效评定</t>
        </is>
      </c>
      <c r="P1" s="47" t="inlineStr">
        <is>
          <t>绩效评价</t>
        </is>
      </c>
      <c r="Q1" s="83" t="inlineStr">
        <is>
          <t>工时情况</t>
        </is>
      </c>
      <c r="R1" s="84" t="n"/>
      <c r="S1" s="84" t="n"/>
      <c r="T1" s="84" t="n"/>
      <c r="U1" s="84" t="n"/>
      <c r="V1" s="82" t="n"/>
    </row>
    <row r="2" hidden="1" ht="34" customHeight="1" s="65">
      <c r="A2" s="85" t="n"/>
      <c r="B2" s="85" t="n"/>
      <c r="C2" s="85" t="n"/>
      <c r="D2" s="85" t="n"/>
      <c r="E2" s="85" t="n"/>
      <c r="F2" s="85" t="n"/>
      <c r="G2" s="26" t="inlineStr">
        <is>
          <t>考核积分</t>
        </is>
      </c>
      <c r="H2" s="27" t="inlineStr">
        <is>
          <t>获得积分</t>
        </is>
      </c>
      <c r="I2" s="40" t="inlineStr">
        <is>
          <t>评价分数</t>
        </is>
      </c>
      <c r="J2" s="41" t="inlineStr">
        <is>
          <t>外部评价</t>
        </is>
      </c>
      <c r="K2" s="42" t="inlineStr">
        <is>
          <t>延长工时情况</t>
        </is>
      </c>
      <c r="L2" s="5" t="inlineStr">
        <is>
          <t>代码评审</t>
        </is>
      </c>
      <c r="M2" s="5" t="inlineStr">
        <is>
          <t>技术贡献</t>
        </is>
      </c>
      <c r="N2" s="86" t="n"/>
      <c r="O2" s="86" t="n"/>
      <c r="P2" s="85" t="n"/>
      <c r="Q2" s="61" t="inlineStr">
        <is>
          <t>月度实际工作日（天）</t>
        </is>
      </c>
      <c r="R2" s="61" t="inlineStr">
        <is>
          <t>月度标准工时（小时）</t>
        </is>
      </c>
      <c r="S2" s="61" t="inlineStr">
        <is>
          <t>月度考勤总工时（小时）</t>
        </is>
      </c>
      <c r="T2" s="61" t="inlineStr">
        <is>
          <t>内控提交工时（小时）</t>
        </is>
      </c>
      <c r="U2" s="61" t="inlineStr">
        <is>
          <t>内控未提交日报次数（次）</t>
        </is>
      </c>
      <c r="V2" s="61" t="inlineStr">
        <is>
          <t>超过22：00打卡次数</t>
        </is>
      </c>
    </row>
    <row r="3" hidden="1" ht="51" customHeight="1" s="65">
      <c r="A3" s="31" t="inlineStr">
        <is>
          <t>集中管控产品线</t>
        </is>
      </c>
      <c r="B3" s="53" t="inlineStr">
        <is>
          <t>付少波</t>
        </is>
      </c>
      <c r="C3" s="31" t="inlineStr">
        <is>
          <t>潘东</t>
        </is>
      </c>
      <c r="D3" s="31" t="inlineStr">
        <is>
          <t>1437</t>
        </is>
      </c>
      <c r="E3" s="31" t="inlineStr">
        <is>
          <t>T6</t>
        </is>
      </c>
      <c r="F3" s="30" t="n">
        <v>50</v>
      </c>
      <c r="G3" s="31" t="n">
        <v>32.4</v>
      </c>
      <c r="H3" s="31" t="n">
        <v>37.59</v>
      </c>
      <c r="I3" s="31" t="n">
        <v>31</v>
      </c>
      <c r="J3" s="87" t="n">
        <v>7</v>
      </c>
      <c r="K3" s="87" t="n">
        <v>0</v>
      </c>
      <c r="L3" s="87" t="n">
        <v>0</v>
      </c>
      <c r="M3" s="87" t="n">
        <v>0</v>
      </c>
      <c r="N3" s="87" t="n">
        <v>88</v>
      </c>
      <c r="O3" s="53" t="inlineStr">
        <is>
          <t>C</t>
        </is>
      </c>
      <c r="P3" s="52" t="inlineStr">
        <is>
          <t>支持脱敏系统flex改造，个人负责完成系统flex改造50%以上功能点，在不熟悉系统业务的情况下和测试多次沟通保证改造和自测的进度，工作投入度高表现较好</t>
        </is>
      </c>
      <c r="Q3" s="31" t="n">
        <v>18.75</v>
      </c>
      <c r="R3" s="31" t="n">
        <v>152</v>
      </c>
      <c r="S3" s="31" t="n">
        <v>158.86</v>
      </c>
      <c r="T3" s="31" t="n">
        <v>154.5</v>
      </c>
      <c r="U3" s="31" t="n">
        <v>0</v>
      </c>
      <c r="V3" s="31" t="n">
        <v>0</v>
      </c>
    </row>
    <row r="4" hidden="1" ht="68" customHeight="1" s="65">
      <c r="A4" s="31" t="inlineStr">
        <is>
          <t>集中管控产品线</t>
        </is>
      </c>
      <c r="B4" s="88" t="n"/>
      <c r="C4" s="31" t="inlineStr">
        <is>
          <t>王贤团</t>
        </is>
      </c>
      <c r="D4" s="31" t="inlineStr">
        <is>
          <t>1927</t>
        </is>
      </c>
      <c r="E4" s="31" t="inlineStr">
        <is>
          <t>T6</t>
        </is>
      </c>
      <c r="F4" s="30" t="n">
        <v>50</v>
      </c>
      <c r="G4" s="31" t="n">
        <v>32.4</v>
      </c>
      <c r="H4" s="31" t="n">
        <v>38.42</v>
      </c>
      <c r="I4" s="31" t="n">
        <v>31</v>
      </c>
      <c r="J4" s="87" t="n">
        <v>7</v>
      </c>
      <c r="K4" s="87" t="n">
        <v>0</v>
      </c>
      <c r="L4" s="87" t="n">
        <v>0</v>
      </c>
      <c r="M4" s="87" t="n">
        <v>0</v>
      </c>
      <c r="N4" s="87" t="n">
        <v>88</v>
      </c>
      <c r="O4" s="53" t="inlineStr">
        <is>
          <t>C</t>
        </is>
      </c>
      <c r="P4" s="52" t="inlineStr">
        <is>
          <t>完成终端541F04、541F05需求开发以及联调支持，完成ndlp542F03版本需求开发以及测试支持，完成管控542版本开发以及第一轮测试过程中问题修复，整体开发质量较高，终端和ndlp三个版本总计发现2个bug，工作完成较好</t>
        </is>
      </c>
      <c r="Q4" s="31" t="n">
        <v>19</v>
      </c>
      <c r="R4" s="31" t="n">
        <v>152</v>
      </c>
      <c r="S4" s="31" t="n">
        <v>160.21</v>
      </c>
      <c r="T4" s="31" t="n">
        <v>153.5</v>
      </c>
      <c r="U4" s="31" t="n">
        <v>0</v>
      </c>
      <c r="V4" s="31" t="n">
        <v>0</v>
      </c>
    </row>
    <row r="5" ht="84" customHeight="1" s="65">
      <c r="A5" s="31" t="inlineStr">
        <is>
          <t>集中管控产品线</t>
        </is>
      </c>
      <c r="B5" s="88" t="n"/>
      <c r="C5" s="31" t="inlineStr">
        <is>
          <t>郝文涛</t>
        </is>
      </c>
      <c r="D5" s="31" t="inlineStr">
        <is>
          <t>1806</t>
        </is>
      </c>
      <c r="E5" s="31" t="inlineStr">
        <is>
          <t>T6</t>
        </is>
      </c>
      <c r="F5" s="30" t="n">
        <v>44</v>
      </c>
      <c r="G5" s="31" t="n">
        <v>32.4</v>
      </c>
      <c r="H5" s="31" t="n">
        <v>39.79</v>
      </c>
      <c r="I5" s="31" t="n">
        <v>32</v>
      </c>
      <c r="J5" s="87" t="n">
        <v>9</v>
      </c>
      <c r="K5" s="87" t="n">
        <v>0</v>
      </c>
      <c r="L5" s="87" t="n">
        <v>0</v>
      </c>
      <c r="M5" s="87" t="n">
        <v>0</v>
      </c>
      <c r="N5" s="87" t="n">
        <v>85</v>
      </c>
      <c r="O5" s="51" t="inlineStr">
        <is>
          <t>C+</t>
        </is>
      </c>
      <c r="P5" s="52" t="inlineStr">
        <is>
          <t>支持数审产品flex改造以及问题修复，在数审人员紧张情况下积极支持问题修复，除自己负责模块的bug外积极处理离职人员负责的bug，问题修复效率高，在业务不熟悉情况下自己梳理钻研代码理解业务，虽出现3个验证不通过，但修复bug数量70个以上，工作态度较好</t>
        </is>
      </c>
      <c r="Q5" s="31" t="n">
        <v>19</v>
      </c>
      <c r="R5" s="31" t="n">
        <v>152</v>
      </c>
      <c r="S5" s="31" t="n">
        <v>172.8</v>
      </c>
      <c r="T5" s="31" t="n">
        <v>159</v>
      </c>
      <c r="U5" s="31" t="n">
        <v>0</v>
      </c>
      <c r="V5" s="31" t="n">
        <v>0</v>
      </c>
    </row>
    <row r="6" hidden="1" ht="68" customHeight="1" s="65">
      <c r="A6" s="31" t="inlineStr">
        <is>
          <t>集中管控产品线</t>
        </is>
      </c>
      <c r="B6" s="88" t="n"/>
      <c r="C6" s="31" t="inlineStr">
        <is>
          <t>王泽文</t>
        </is>
      </c>
      <c r="D6" s="31" t="inlineStr">
        <is>
          <t>1974</t>
        </is>
      </c>
      <c r="E6" s="31" t="inlineStr">
        <is>
          <t>T6</t>
        </is>
      </c>
      <c r="F6" s="30" t="n">
        <v>50</v>
      </c>
      <c r="G6" s="31" t="n">
        <v>32.4</v>
      </c>
      <c r="H6" s="31" t="n">
        <v>38.53</v>
      </c>
      <c r="I6" s="31" t="n">
        <v>31</v>
      </c>
      <c r="J6" s="87" t="n">
        <v>7</v>
      </c>
      <c r="K6" s="87" t="n">
        <v>0</v>
      </c>
      <c r="L6" s="87" t="n">
        <v>0</v>
      </c>
      <c r="M6" s="87" t="n">
        <v>0</v>
      </c>
      <c r="N6" s="87" t="n">
        <v>88</v>
      </c>
      <c r="O6" s="53" t="inlineStr">
        <is>
          <t>C</t>
        </is>
      </c>
      <c r="P6" s="52" t="inlineStr">
        <is>
          <t>完成高法、浙商、浦发等项目需求开发以及测试过程中问题支持，并支持广西农商、徽商、卡中心、邮储等项目现场反馈问题修复，需求开发以及问题修复质量高，并支持产品测试过程中bug修复，工作完成较好</t>
        </is>
      </c>
      <c r="Q6" s="31" t="n">
        <v>19</v>
      </c>
      <c r="R6" s="31" t="n">
        <v>152</v>
      </c>
      <c r="S6" s="31" t="n">
        <v>150.75</v>
      </c>
      <c r="T6" s="31" t="n">
        <v>154</v>
      </c>
      <c r="U6" s="31" t="n">
        <v>0</v>
      </c>
      <c r="V6" s="31" t="n">
        <v>0</v>
      </c>
    </row>
    <row r="7" hidden="1" ht="51" customHeight="1" s="65">
      <c r="A7" s="31" t="inlineStr">
        <is>
          <t>集中管控产品线</t>
        </is>
      </c>
      <c r="B7" s="88" t="n"/>
      <c r="C7" s="31" t="inlineStr">
        <is>
          <t>侯文广</t>
        </is>
      </c>
      <c r="D7" s="31" t="inlineStr">
        <is>
          <t>1777</t>
        </is>
      </c>
      <c r="E7" s="31" t="inlineStr">
        <is>
          <t>T6</t>
        </is>
      </c>
      <c r="F7" s="30" t="n">
        <v>50</v>
      </c>
      <c r="G7" s="31" t="n">
        <v>32.4</v>
      </c>
      <c r="H7" s="31" t="n">
        <v>38.25</v>
      </c>
      <c r="I7" s="31" t="n">
        <v>31</v>
      </c>
      <c r="J7" s="87" t="n">
        <v>7</v>
      </c>
      <c r="K7" s="87" t="n">
        <v>0</v>
      </c>
      <c r="L7" s="87" t="n">
        <v>0</v>
      </c>
      <c r="M7" s="87" t="n">
        <v>0</v>
      </c>
      <c r="N7" s="87" t="n">
        <v>88</v>
      </c>
      <c r="O7" s="53" t="inlineStr">
        <is>
          <t>C</t>
        </is>
      </c>
      <c r="P7" s="52" t="inlineStr">
        <is>
          <t>主要负责完成产品542版本测试过程中问题修复，并同步支持多源、浙商等项目支持工作，并高效支持完成deepseek调研提取文本代码编写，按时完成分配的研发任务</t>
        </is>
      </c>
      <c r="Q7" s="31" t="n">
        <v>19</v>
      </c>
      <c r="R7" s="31" t="n">
        <v>152</v>
      </c>
      <c r="S7" s="31" t="n">
        <v>163.66</v>
      </c>
      <c r="T7" s="31" t="n">
        <v>153</v>
      </c>
      <c r="U7" s="31" t="n">
        <v>0</v>
      </c>
      <c r="V7" s="31" t="n">
        <v>0</v>
      </c>
    </row>
    <row r="8" hidden="1" ht="68" customHeight="1" s="65">
      <c r="A8" s="31" t="inlineStr">
        <is>
          <t>集中管控产品线</t>
        </is>
      </c>
      <c r="B8" s="88" t="n"/>
      <c r="C8" s="31" t="inlineStr">
        <is>
          <t>白海洋</t>
        </is>
      </c>
      <c r="D8" s="31" t="inlineStr">
        <is>
          <t>1065</t>
        </is>
      </c>
      <c r="E8" s="31" t="inlineStr">
        <is>
          <t>T8</t>
        </is>
      </c>
      <c r="F8" s="30" t="n">
        <v>48</v>
      </c>
      <c r="G8" s="31" t="n">
        <v>43.2</v>
      </c>
      <c r="H8" s="31" t="n">
        <v>43.51</v>
      </c>
      <c r="I8" s="31" t="n">
        <v>30</v>
      </c>
      <c r="J8" s="87" t="n">
        <v>7</v>
      </c>
      <c r="K8" s="87" t="n">
        <v>0</v>
      </c>
      <c r="L8" s="87" t="n">
        <v>0</v>
      </c>
      <c r="M8" s="87" t="n">
        <v>0</v>
      </c>
      <c r="N8" s="87" t="n">
        <v>85</v>
      </c>
      <c r="O8" s="53" t="inlineStr">
        <is>
          <t>C</t>
        </is>
      </c>
      <c r="P8" s="52" t="inlineStr">
        <is>
          <t>完成统一平台、运维平台、脱敏、管控、互联网监测平台等产品以及项目的前端需求功能开发以及前端团队任务分配以及管理工作，其中互联网监测平台521版本前端需求完成效率较高，前端团队开发完成按时完成</t>
        </is>
      </c>
      <c r="Q8" s="31" t="n">
        <v>19</v>
      </c>
      <c r="R8" s="31" t="n">
        <v>152</v>
      </c>
      <c r="S8" s="31" t="n">
        <v>167.01</v>
      </c>
      <c r="T8" s="31" t="n">
        <v>155</v>
      </c>
      <c r="U8" s="31" t="n">
        <v>0</v>
      </c>
      <c r="V8" s="31" t="n">
        <v>0</v>
      </c>
    </row>
    <row r="9" hidden="1" ht="68" customHeight="1" s="65">
      <c r="A9" s="31" t="inlineStr">
        <is>
          <t>集中管控产品线</t>
        </is>
      </c>
      <c r="B9" s="88" t="n"/>
      <c r="C9" s="31" t="inlineStr">
        <is>
          <t>刘蓬</t>
        </is>
      </c>
      <c r="D9" s="31" t="inlineStr">
        <is>
          <t>1281</t>
        </is>
      </c>
      <c r="E9" s="31" t="inlineStr">
        <is>
          <t>T7</t>
        </is>
      </c>
      <c r="F9" s="30" t="n">
        <v>50</v>
      </c>
      <c r="G9" s="31" t="n">
        <v>39.6</v>
      </c>
      <c r="H9" s="31" t="n">
        <v>44.63</v>
      </c>
      <c r="I9" s="31" t="n">
        <v>31</v>
      </c>
      <c r="J9" s="87" t="n">
        <v>7</v>
      </c>
      <c r="K9" s="87" t="n">
        <v>0</v>
      </c>
      <c r="L9" s="87" t="n">
        <v>0</v>
      </c>
      <c r="M9" s="87" t="n">
        <v>0</v>
      </c>
      <c r="N9" s="87" t="n">
        <v>88</v>
      </c>
      <c r="O9" s="53" t="inlineStr">
        <is>
          <t>C</t>
        </is>
      </c>
      <c r="P9" s="52" t="inlineStr">
        <is>
          <t>独立负责统一办公平台、数审、管控产品的需求开发以及问题修复，其中办公平台和管控产品需求开发完成效率较高，数审主要是支持版本测试过程中问题修复，修复问题质量较高未出现质量问题</t>
        </is>
      </c>
      <c r="Q9" s="31" t="n">
        <v>18</v>
      </c>
      <c r="R9" s="31" t="n">
        <v>152</v>
      </c>
      <c r="S9" s="31" t="n">
        <v>155.68</v>
      </c>
      <c r="T9" s="31" t="n">
        <v>152.5</v>
      </c>
      <c r="U9" s="31" t="n">
        <v>0</v>
      </c>
      <c r="V9" s="31" t="n">
        <v>0</v>
      </c>
    </row>
    <row r="10" ht="51" customHeight="1" s="65">
      <c r="A10" s="31" t="inlineStr">
        <is>
          <t>集中管控产品线</t>
        </is>
      </c>
      <c r="B10" s="88" t="n"/>
      <c r="C10" s="31" t="inlineStr">
        <is>
          <t>任建强</t>
        </is>
      </c>
      <c r="D10" s="31" t="inlineStr">
        <is>
          <t>2217</t>
        </is>
      </c>
      <c r="E10" s="31" t="inlineStr">
        <is>
          <t>T2</t>
        </is>
      </c>
      <c r="F10" s="30" t="n">
        <v>48</v>
      </c>
      <c r="G10" s="31" t="n">
        <v>18</v>
      </c>
      <c r="H10" s="31" t="n">
        <v>21.45</v>
      </c>
      <c r="I10" s="31" t="n">
        <v>31</v>
      </c>
      <c r="J10" s="87" t="n">
        <v>5</v>
      </c>
      <c r="K10" s="87" t="n">
        <v>0</v>
      </c>
      <c r="L10" s="87" t="n">
        <v>0</v>
      </c>
      <c r="M10" s="87" t="n">
        <v>0</v>
      </c>
      <c r="N10" s="87" t="n">
        <v>84</v>
      </c>
      <c r="O10" s="51" t="inlineStr">
        <is>
          <t>C-</t>
        </is>
      </c>
      <c r="P10" s="52" t="inlineStr">
        <is>
          <t>支持终端、跨网跨域产品前端需求研发，以及部分互联网监测平台前端需求开发，研发任务相对较简单，对于复杂任务研发效率有待提升，个人成长较慢。</t>
        </is>
      </c>
      <c r="Q10" s="31" t="n">
        <v>19</v>
      </c>
      <c r="R10" s="31" t="n">
        <v>152</v>
      </c>
      <c r="S10" s="31" t="n">
        <v>163.88</v>
      </c>
      <c r="T10" s="31" t="n">
        <v>159.5</v>
      </c>
      <c r="U10" s="31" t="n">
        <v>0</v>
      </c>
      <c r="V10" s="31" t="n">
        <v>0</v>
      </c>
    </row>
    <row r="11" hidden="1" ht="51" customHeight="1" s="65">
      <c r="A11" s="31" t="inlineStr">
        <is>
          <t>集中管控产品线</t>
        </is>
      </c>
      <c r="B11" s="89" t="n"/>
      <c r="C11" s="31" t="inlineStr">
        <is>
          <t>樊英</t>
        </is>
      </c>
      <c r="D11" s="31" t="inlineStr">
        <is>
          <t>1809</t>
        </is>
      </c>
      <c r="E11" s="31" t="inlineStr">
        <is>
          <t>T4</t>
        </is>
      </c>
      <c r="F11" s="30" t="n">
        <v>50</v>
      </c>
      <c r="G11" s="31" t="n">
        <v>25.2</v>
      </c>
      <c r="H11" s="31" t="n">
        <v>30</v>
      </c>
      <c r="I11" s="31" t="n">
        <v>31</v>
      </c>
      <c r="J11" s="87" t="n">
        <v>7</v>
      </c>
      <c r="K11" s="87" t="n">
        <v>0</v>
      </c>
      <c r="L11" s="87" t="n">
        <v>0</v>
      </c>
      <c r="M11" s="87" t="n">
        <v>0</v>
      </c>
      <c r="N11" s="87" t="n">
        <v>88</v>
      </c>
      <c r="O11" s="53" t="inlineStr">
        <is>
          <t>C</t>
        </is>
      </c>
      <c r="P11" s="52" t="inlineStr">
        <is>
          <t>独立负责质量产品541以及相关F版本的前端需求开发以及联调自测，按时完成了前端开发任务，未出现相关质量问题，本月任务完成较好</t>
        </is>
      </c>
      <c r="Q11" s="31" t="n">
        <v>19</v>
      </c>
      <c r="R11" s="31" t="n">
        <v>152</v>
      </c>
      <c r="S11" s="31" t="n">
        <v>162.13</v>
      </c>
      <c r="T11" s="31" t="n">
        <v>162.34</v>
      </c>
      <c r="U11" s="31" t="n">
        <v>0</v>
      </c>
      <c r="V11" s="31" t="n">
        <v>0</v>
      </c>
    </row>
    <row r="12" hidden="1" ht="252" customHeight="1" s="65">
      <c r="A12" s="31" t="inlineStr">
        <is>
          <t>数据防泄漏产品线</t>
        </is>
      </c>
      <c r="B12" s="7" t="inlineStr">
        <is>
          <t>韩振国</t>
        </is>
      </c>
      <c r="C12" s="31" t="inlineStr">
        <is>
          <t>张迎泽</t>
        </is>
      </c>
      <c r="D12" s="31" t="inlineStr">
        <is>
          <t>1248</t>
        </is>
      </c>
      <c r="E12" s="31" t="inlineStr">
        <is>
          <t>T8</t>
        </is>
      </c>
      <c r="F12" s="53" t="n">
        <v>50</v>
      </c>
      <c r="G12" s="31" t="inlineStr">
        <is>
          <t>43.2</t>
        </is>
      </c>
      <c r="H12" s="31" t="inlineStr">
        <is>
          <t>51.09</t>
        </is>
      </c>
      <c r="I12" s="31" t="inlineStr">
        <is>
          <t>31</t>
        </is>
      </c>
      <c r="J12" s="53" t="n">
        <v>4</v>
      </c>
      <c r="K12" s="53" t="n">
        <v>0</v>
      </c>
      <c r="L12" s="53" t="n">
        <v>2</v>
      </c>
      <c r="M12" s="53" t="n">
        <v>0</v>
      </c>
      <c r="N12" s="53">
        <f>F12+I12+J12+K12+L12+M12</f>
        <v/>
      </c>
      <c r="O12" s="53" t="inlineStr">
        <is>
          <t>C</t>
        </is>
      </c>
      <c r="P12" s="52" t="inlineStr">
        <is>
          <t>本月主要负责跟踪产品V542-F02、F03、V540-B02需求沟通、设计评审、提测和预发布，存储V5.2.2F01第一轮测试支持。项目上主要跟踪人保、存储LLC、上海信托、太平存储、三湘、九江、中英人寿、银河证券、天津农商、长沙农商、28s、陕西信合、人保健康、成都城管等14个项目。其中跟踪上海信托exchange邮箱适配提测，跟踪太平存储宝蓝德适配和现场联调支持，跟进中英人寿邮件堆积问题，人保上级领导策略通知、控制台无法登录问题处理，人保健康协助定位邮件自动转发问题，参与陕西信合、九江、信托项目需求方案评估。其中天津农商syslog过滤投产上线成功。日常工作与统一平台、审计组件沟通产品和项目版本的联调、提测时间节点，跟踪联调问题单、测试bug单状态督促相关人员及时修复。小组周计划、周报、绩效文档整理，成员工作任务验收，严格把控产品和项目的提测进度。完成任务15个，其中高难度任务2个，整体表现良好。</t>
        </is>
      </c>
      <c r="Q12" s="31" t="n">
        <v>16</v>
      </c>
      <c r="R12" s="31" t="inlineStr">
        <is>
          <t>144.00</t>
        </is>
      </c>
      <c r="S12" s="31" t="inlineStr">
        <is>
          <t>147.14</t>
        </is>
      </c>
      <c r="T12" s="31" t="inlineStr">
        <is>
          <t>151.0</t>
        </is>
      </c>
      <c r="U12" s="31" t="n">
        <v>0</v>
      </c>
      <c r="V12" s="31" t="inlineStr">
        <is>
          <t>0</t>
        </is>
      </c>
    </row>
    <row r="13" hidden="1" ht="135" customHeight="1" s="65">
      <c r="A13" s="31" t="inlineStr">
        <is>
          <t>数据防泄漏产品线</t>
        </is>
      </c>
      <c r="B13" s="88" t="n"/>
      <c r="C13" s="31" t="inlineStr">
        <is>
          <t>李忠鹏</t>
        </is>
      </c>
      <c r="D13" s="31" t="inlineStr">
        <is>
          <t>1712</t>
        </is>
      </c>
      <c r="E13" s="31" t="inlineStr">
        <is>
          <t>T8</t>
        </is>
      </c>
      <c r="F13" s="53" t="n">
        <v>50</v>
      </c>
      <c r="G13" s="31" t="inlineStr">
        <is>
          <t>43.2</t>
        </is>
      </c>
      <c r="H13" s="31" t="inlineStr">
        <is>
          <t>46.39</t>
        </is>
      </c>
      <c r="I13" s="31" t="inlineStr">
        <is>
          <t>30</t>
        </is>
      </c>
      <c r="J13" s="53" t="n">
        <v>4</v>
      </c>
      <c r="K13" s="53" t="n">
        <v>1</v>
      </c>
      <c r="L13" s="53" t="n">
        <v>1</v>
      </c>
      <c r="M13" s="53" t="n">
        <v>0</v>
      </c>
      <c r="N13" s="53">
        <f>F13+I13+J13+K13+L13+M13</f>
        <v/>
      </c>
      <c r="O13" s="53" t="inlineStr">
        <is>
          <t>C</t>
        </is>
      </c>
      <c r="P13" s="52" t="inlineStr">
        <is>
          <t>本月主要负责F02版本测试支持及第二轮提测冒烟问题支持定位以及F02版本的发布相关工作，对F03版本大纲设计文档及前期需求确定用例评审及F03版本的第一轮、第二轮提测及疑难问题处理，在项目上 银河证券-现场支持心跳数据丢失文档排查定位和修复，以及产品的功能开发和自测，同时对NDLPV543-H2邮件一体化platform服务和incident服务适配H2数据库。共完成任务14个。难度任务2个，整体工作表现良好。给与C</t>
        </is>
      </c>
      <c r="Q13" s="31" t="inlineStr">
        <is>
          <t>18.0</t>
        </is>
      </c>
      <c r="R13" s="31" t="inlineStr">
        <is>
          <t>144.00</t>
        </is>
      </c>
      <c r="S13" s="31" t="inlineStr">
        <is>
          <t>173.90</t>
        </is>
      </c>
      <c r="T13" s="31" t="inlineStr">
        <is>
          <t>185.5</t>
        </is>
      </c>
      <c r="U13" s="31" t="inlineStr">
        <is>
          <t>0</t>
        </is>
      </c>
      <c r="V13" s="31" t="inlineStr">
        <is>
          <t>0</t>
        </is>
      </c>
    </row>
    <row r="14" ht="152" customHeight="1" s="65">
      <c r="A14" s="31" t="inlineStr">
        <is>
          <t>数据防泄漏产品线</t>
        </is>
      </c>
      <c r="B14" s="88" t="n"/>
      <c r="C14" s="31" t="inlineStr">
        <is>
          <t>郭帅</t>
        </is>
      </c>
      <c r="D14" s="31" t="inlineStr">
        <is>
          <t>1719</t>
        </is>
      </c>
      <c r="E14" s="31" t="inlineStr">
        <is>
          <t>T6</t>
        </is>
      </c>
      <c r="F14" s="53" t="n">
        <v>50</v>
      </c>
      <c r="G14" s="31" t="inlineStr">
        <is>
          <t>32.4</t>
        </is>
      </c>
      <c r="H14" s="31" t="inlineStr">
        <is>
          <t>43.92</t>
        </is>
      </c>
      <c r="I14" s="31" t="inlineStr">
        <is>
          <t>33</t>
        </is>
      </c>
      <c r="J14" s="53" t="n">
        <v>4</v>
      </c>
      <c r="K14" s="53" t="n">
        <v>4</v>
      </c>
      <c r="L14" s="53" t="n">
        <v>0</v>
      </c>
      <c r="M14" s="53" t="n">
        <v>0</v>
      </c>
      <c r="N14" s="53">
        <f>F14+I14+J14+K14+L14+M14</f>
        <v/>
      </c>
      <c r="O14" s="51" t="inlineStr">
        <is>
          <t>C+</t>
        </is>
      </c>
      <c r="P14" s="52" t="inlineStr">
        <is>
          <t>本月主要负责LLJ项目南大通用数据库适配联调、redis漏洞修复、kafka漏洞修复等，整体冒烟测试，发出第一轮提测邮件，存储DLP浦发项目自定义用户组同步设计，策略添加匹配例外和动作设计，H2数据库调研以及适配存储DLP，完成存储去除数据库设计，包含历史数据迁移和平滑升级。共完成任务10个。鉴于本月在存储产品人员短缺情况，一个人独立承担起存储DLP产品开发、测试、提测工作以及H2单机调研适配工作，均能按期交付，遇到问题也能及时跟组长沟通处理，工作态度非常积极，</t>
        </is>
      </c>
      <c r="Q14" s="31" t="inlineStr">
        <is>
          <t>18.0</t>
        </is>
      </c>
      <c r="R14" s="31" t="inlineStr">
        <is>
          <t>144.00</t>
        </is>
      </c>
      <c r="S14" s="31" t="inlineStr">
        <is>
          <t>168.46</t>
        </is>
      </c>
      <c r="T14" s="31" t="inlineStr">
        <is>
          <t>175.5</t>
        </is>
      </c>
      <c r="U14" s="31" t="inlineStr">
        <is>
          <t>0</t>
        </is>
      </c>
      <c r="V14" s="31" t="inlineStr">
        <is>
          <t>0</t>
        </is>
      </c>
    </row>
    <row r="15" hidden="1" ht="101" customHeight="1" s="65">
      <c r="A15" s="31" t="inlineStr">
        <is>
          <t>数据防泄漏产品线</t>
        </is>
      </c>
      <c r="B15" s="88" t="n"/>
      <c r="C15" s="31" t="inlineStr">
        <is>
          <t>王会闯</t>
        </is>
      </c>
      <c r="D15" s="31" t="inlineStr">
        <is>
          <t>1821</t>
        </is>
      </c>
      <c r="E15" s="31" t="inlineStr">
        <is>
          <t>T7</t>
        </is>
      </c>
      <c r="F15" s="53" t="n">
        <v>48</v>
      </c>
      <c r="G15" s="31" t="inlineStr">
        <is>
          <t>39.6</t>
        </is>
      </c>
      <c r="H15" s="31" t="inlineStr">
        <is>
          <t>42.81</t>
        </is>
      </c>
      <c r="I15" s="31" t="inlineStr">
        <is>
          <t>30</t>
        </is>
      </c>
      <c r="J15" s="53" t="n">
        <v>5</v>
      </c>
      <c r="K15" s="53" t="n">
        <v>0</v>
      </c>
      <c r="L15" s="53" t="n">
        <v>0</v>
      </c>
      <c r="M15" s="53" t="n">
        <v>0</v>
      </c>
      <c r="N15" s="53">
        <f>F15+I15+J15+K15+L15+M15</f>
        <v/>
      </c>
      <c r="O15" s="53" t="inlineStr">
        <is>
          <t>C</t>
        </is>
      </c>
      <c r="P15" s="52" t="inlineStr">
        <is>
          <t>本月主要负责安盟项目前端集成前端开发及支持数据防泄漏产品V542-F03、V542-B02版本前端优化及支持，项目上协助项目组解决k8s环境前端部分子应用无法加载问题，协助安元实验室开发公共组件及联调TDR项目样本管理、对抗规则等页面。共完成任务8个，其中普通任务8个，高难度任务0个，整体工作表现良好。给与C</t>
        </is>
      </c>
      <c r="Q15" s="31" t="inlineStr">
        <is>
          <t>18.0</t>
        </is>
      </c>
      <c r="R15" s="31" t="inlineStr">
        <is>
          <t>144.00</t>
        </is>
      </c>
      <c r="S15" s="31" t="inlineStr">
        <is>
          <t>161.46</t>
        </is>
      </c>
      <c r="T15" s="31" t="inlineStr">
        <is>
          <t>170.5</t>
        </is>
      </c>
      <c r="U15" s="31" t="inlineStr">
        <is>
          <t>0</t>
        </is>
      </c>
      <c r="V15" s="31" t="inlineStr">
        <is>
          <t>0</t>
        </is>
      </c>
    </row>
    <row r="16" hidden="1" ht="101" customHeight="1" s="65">
      <c r="A16" s="31" t="inlineStr">
        <is>
          <t>数据防泄漏产品线</t>
        </is>
      </c>
      <c r="B16" s="88" t="n"/>
      <c r="C16" s="31" t="inlineStr">
        <is>
          <t>魏磊</t>
        </is>
      </c>
      <c r="D16" s="31" t="inlineStr">
        <is>
          <t>1931</t>
        </is>
      </c>
      <c r="E16" s="31" t="inlineStr">
        <is>
          <t>T6</t>
        </is>
      </c>
      <c r="F16" s="53" t="n">
        <v>50</v>
      </c>
      <c r="G16" s="31" t="inlineStr">
        <is>
          <t>32.4</t>
        </is>
      </c>
      <c r="H16" s="31" t="inlineStr">
        <is>
          <t>35.0</t>
        </is>
      </c>
      <c r="I16" s="31" t="inlineStr">
        <is>
          <t>30</t>
        </is>
      </c>
      <c r="J16" s="53" t="n">
        <v>3</v>
      </c>
      <c r="K16" s="53" t="n">
        <v>0</v>
      </c>
      <c r="L16" s="53" t="n">
        <v>0</v>
      </c>
      <c r="M16" s="53" t="n">
        <v>0</v>
      </c>
      <c r="N16" s="53">
        <f>F16+I16+J16+K16+L16+M16</f>
        <v/>
      </c>
      <c r="O16" s="53" t="inlineStr">
        <is>
          <t>C</t>
        </is>
      </c>
      <c r="P16" s="52" t="inlineStr">
        <is>
          <t>本月主要负责产品v542-f04 预研任务 使用内嵌h2数据库取代关系型数据库。数据量大的数据表改造为es索引设计。项目上支持军工28s项目 ，解决集成平台部署时报错，开发python测试脚本，缩短统一平台镜像名，ndlp pod合并成单个pod，测试证据文件上传至minio。整体表现良好，给予C。</t>
        </is>
      </c>
      <c r="Q16" s="31" t="inlineStr">
        <is>
          <t>14.75</t>
        </is>
      </c>
      <c r="R16" s="31" t="inlineStr">
        <is>
          <t>144.00</t>
        </is>
      </c>
      <c r="S16" s="31" t="inlineStr">
        <is>
          <t>59.26</t>
        </is>
      </c>
      <c r="T16" s="31" t="inlineStr">
        <is>
          <t>144.0</t>
        </is>
      </c>
      <c r="U16" s="31" t="inlineStr">
        <is>
          <t>3</t>
        </is>
      </c>
      <c r="V16" s="31" t="inlineStr">
        <is>
          <t>0</t>
        </is>
      </c>
    </row>
    <row r="17" hidden="1" ht="202" customHeight="1" s="65">
      <c r="A17" s="31" t="inlineStr">
        <is>
          <t>数据防泄漏产品线</t>
        </is>
      </c>
      <c r="B17" s="88" t="n"/>
      <c r="C17" s="31" t="inlineStr">
        <is>
          <t>张镇</t>
        </is>
      </c>
      <c r="D17" s="31" t="inlineStr">
        <is>
          <t>2190</t>
        </is>
      </c>
      <c r="E17" s="31" t="inlineStr">
        <is>
          <t>T4</t>
        </is>
      </c>
      <c r="F17" s="53" t="n">
        <v>50</v>
      </c>
      <c r="G17" s="31" t="inlineStr">
        <is>
          <t>25.2</t>
        </is>
      </c>
      <c r="H17" s="31" t="inlineStr">
        <is>
          <t>29.5</t>
        </is>
      </c>
      <c r="I17" s="31" t="inlineStr">
        <is>
          <t>31</t>
        </is>
      </c>
      <c r="J17" s="53" t="n">
        <v>4</v>
      </c>
      <c r="K17" s="53" t="n">
        <v>1</v>
      </c>
      <c r="L17" s="53" t="n">
        <v>0</v>
      </c>
      <c r="M17" s="53" t="n">
        <v>0</v>
      </c>
      <c r="N17" s="53">
        <f>F17+I17+J17+K17+L17+M17</f>
        <v/>
      </c>
      <c r="O17" s="53" t="inlineStr">
        <is>
          <t>C</t>
        </is>
      </c>
      <c r="P17" s="52" t="inlineStr">
        <is>
          <t>本月主要进行了产品V542-F01--通知代码优化；V542-F03--九江银行去除GTP开发；流量smtp协议邮件通知不展示主题问题修改开发、整体功能联调问题处理；V542F03--第一、二轮功能整理联调、项目合并问题联调、打包文档整理+542F03升级包功能验证+协助542F01提测、测试支持，bug修改等。V542-F01-V5.4.2F03平滑升级验证、第一、二轮测试支持，bug修改等；
项目：存储DLP-- LLJ项目--南大通用数据库联调、测试支持；存储DLP--kafka漏洞修复
日常：自动化环境部署环境验证、存储的智慧引擎打包问题处理等。共完成任务12个，其中低难度任务9个，中难度任务3个。整体工作表现良好。给予C。</t>
        </is>
      </c>
      <c r="Q17" s="31" t="inlineStr">
        <is>
          <t>17.0</t>
        </is>
      </c>
      <c r="R17" s="31" t="inlineStr">
        <is>
          <t>144.00</t>
        </is>
      </c>
      <c r="S17" s="31" t="inlineStr">
        <is>
          <t>161.78</t>
        </is>
      </c>
      <c r="T17" s="31" t="inlineStr">
        <is>
          <t>168.0</t>
        </is>
      </c>
      <c r="U17" s="31" t="inlineStr">
        <is>
          <t>1</t>
        </is>
      </c>
      <c r="V17" s="31" t="inlineStr">
        <is>
          <t>4</t>
        </is>
      </c>
    </row>
    <row r="18" hidden="1" ht="185" customHeight="1" s="65">
      <c r="A18" s="31" t="inlineStr">
        <is>
          <t>数据防泄漏产品线</t>
        </is>
      </c>
      <c r="B18" s="88" t="n"/>
      <c r="C18" s="31" t="inlineStr">
        <is>
          <t>刘丰</t>
        </is>
      </c>
      <c r="D18" s="31" t="inlineStr">
        <is>
          <t>2065</t>
        </is>
      </c>
      <c r="E18" s="31" t="inlineStr">
        <is>
          <t>T7</t>
        </is>
      </c>
      <c r="F18" s="53" t="n">
        <v>50</v>
      </c>
      <c r="G18" s="31" t="inlineStr">
        <is>
          <t>39.6</t>
        </is>
      </c>
      <c r="H18" s="31" t="inlineStr">
        <is>
          <t>41.67</t>
        </is>
      </c>
      <c r="I18" s="31" t="inlineStr">
        <is>
          <t>30</t>
        </is>
      </c>
      <c r="J18" s="53" t="n">
        <v>4</v>
      </c>
      <c r="K18" s="53" t="n">
        <v>0</v>
      </c>
      <c r="L18" s="53" t="n">
        <v>0</v>
      </c>
      <c r="M18" s="53" t="n">
        <v>0</v>
      </c>
      <c r="N18" s="53">
        <f>F18+I18+J18+K18+L18+M18</f>
        <v/>
      </c>
      <c r="O18" s="53" t="inlineStr">
        <is>
          <t>C</t>
        </is>
      </c>
      <c r="P18" s="52" t="inlineStr">
        <is>
          <t>本月主要支持人保财险项目生产无数据问题排查；人保500修复放行白名单数据校验失败问题；人保财险项目巡检；V542F03版本，邮件通知适配exchange邮箱设计和九江项目去除GTP文件上传设计；V542版本接入环境同步用户优化；上海信托项目V540B02版本，开发使用exchange邮箱发送通知邮件功能并发起提测；V542F03版本，除redis的keys命令，使用scan获取数据功能开发；H2数据库双机调研并撰写设计文档，同时使用SymmetricDS进行H2数据同步验证；长沙农商行项目，定位审批发起失败问题原因；排查人保财险项目31000页面无法登录问题。共完成10个任务，其中普通任务7个，高难度任务3个，整体工作表现良好。</t>
        </is>
      </c>
      <c r="Q18" s="31" t="inlineStr">
        <is>
          <t>18.0</t>
        </is>
      </c>
      <c r="R18" s="31" t="inlineStr">
        <is>
          <t>144.00</t>
        </is>
      </c>
      <c r="S18" s="31" t="inlineStr">
        <is>
          <t>157.15</t>
        </is>
      </c>
      <c r="T18" s="31" t="inlineStr">
        <is>
          <t>166.5</t>
        </is>
      </c>
      <c r="U18" s="31" t="inlineStr">
        <is>
          <t>1</t>
        </is>
      </c>
      <c r="V18" s="31" t="inlineStr">
        <is>
          <t>0</t>
        </is>
      </c>
    </row>
    <row r="19" ht="152" customHeight="1" s="65">
      <c r="A19" s="31" t="inlineStr">
        <is>
          <t>数据防泄漏产品线</t>
        </is>
      </c>
      <c r="B19" s="88" t="n"/>
      <c r="C19" s="31" t="inlineStr">
        <is>
          <t>杨海超</t>
        </is>
      </c>
      <c r="D19" s="31" t="inlineStr">
        <is>
          <t>10211</t>
        </is>
      </c>
      <c r="E19" s="31" t="inlineStr">
        <is>
          <t>T1</t>
        </is>
      </c>
      <c r="F19" s="53" t="n">
        <v>42</v>
      </c>
      <c r="G19" s="31" t="inlineStr">
        <is>
          <t>18.0</t>
        </is>
      </c>
      <c r="H19" s="31" t="inlineStr">
        <is>
          <t>34.01</t>
        </is>
      </c>
      <c r="I19" s="31" t="n">
        <v>38</v>
      </c>
      <c r="J19" s="53" t="n">
        <v>3</v>
      </c>
      <c r="K19" s="53" t="n">
        <v>0</v>
      </c>
      <c r="L19" s="53" t="n">
        <v>0</v>
      </c>
      <c r="M19" s="53" t="n">
        <v>0</v>
      </c>
      <c r="N19" s="53">
        <f>F19+I19+J19+K19+L19+M19</f>
        <v/>
      </c>
      <c r="O19" s="51" t="inlineStr">
        <is>
          <t>C-</t>
        </is>
      </c>
      <c r="P19" s="52" t="inlineStr">
        <is>
          <t>本月份主要负责数据库审计V3.5.0第三轮、第四轮、第五轮的问题修复、功能测试。期间总计修复了24个问题，数审完毕之后又前往脱敏系统，了解脱敏系统的业务流程及功能。负责静态脱敏、日志管理等功能模块的flex改造。以及后续的冒烟测试问题修复。本月参与数审产品bug修复中，第三四轮均存在验证不通过的bug，触碰质量红线，鉴于是才借调到数审产品不久，新产品业务熟悉还不是很透彻，存在一定客观因素，且考虑到该员工工作态度和表现很积极，此次给与C-</t>
        </is>
      </c>
      <c r="Q19" s="31" t="inlineStr">
        <is>
          <t>18.0</t>
        </is>
      </c>
      <c r="R19" s="31" t="inlineStr">
        <is>
          <t>144.00</t>
        </is>
      </c>
      <c r="S19" s="31" t="inlineStr">
        <is>
          <t>165.13</t>
        </is>
      </c>
      <c r="T19" s="31" t="inlineStr">
        <is>
          <t>173.0</t>
        </is>
      </c>
      <c r="U19" s="31" t="inlineStr">
        <is>
          <t>0</t>
        </is>
      </c>
      <c r="V19" s="31" t="inlineStr">
        <is>
          <t>1</t>
        </is>
      </c>
    </row>
    <row r="20" hidden="1" ht="202" customHeight="1" s="65">
      <c r="A20" s="31" t="inlineStr">
        <is>
          <t>数据防泄漏产品线</t>
        </is>
      </c>
      <c r="B20" s="88" t="n"/>
      <c r="C20" s="31" t="inlineStr">
        <is>
          <t>王宇</t>
        </is>
      </c>
      <c r="D20" s="31" t="inlineStr">
        <is>
          <t>1392</t>
        </is>
      </c>
      <c r="E20" s="31" t="inlineStr">
        <is>
          <t>T6</t>
        </is>
      </c>
      <c r="F20" s="53" t="n">
        <v>50</v>
      </c>
      <c r="G20" s="31" t="inlineStr">
        <is>
          <t>32.4</t>
        </is>
      </c>
      <c r="H20" s="31" t="inlineStr">
        <is>
          <t>35.0</t>
        </is>
      </c>
      <c r="I20" s="31" t="inlineStr">
        <is>
          <t>30</t>
        </is>
      </c>
      <c r="J20" s="53" t="n">
        <v>4</v>
      </c>
      <c r="K20" s="53" t="n">
        <v>0</v>
      </c>
      <c r="L20" s="53" t="n">
        <v>0</v>
      </c>
      <c r="M20" s="53" t="n">
        <v>0</v>
      </c>
      <c r="N20" s="53">
        <f>SUM(F20+I20+J20+K20+L20+M20)</f>
        <v/>
      </c>
      <c r="O20" s="53" t="inlineStr">
        <is>
          <t>C</t>
        </is>
      </c>
      <c r="P20" s="52" t="inlineStr">
        <is>
          <t>本月的工作产品方面主要集中在V542F02版本测试：定位平滑升级过程中用户信息不显示的问题，确认是策略未获取重置后的参数。项目上处理了生产问题如下中银基金邮件放行失败：协助确认域名被下一跳拒绝，导致邮件放行失败；浙商行邮件重复发送问题，分析日志后确认是邮件落地文件失败，导致事件放行失败，正在进行对比测试；通过优化线程池处理逻辑，解决了超时问题；九江银行项目：定位压缩文件子文件未命中规则的原因，确认是文件加密导致问题。与客户沟通后，确认可以通过明文文件进行处理；长沙农商行与统战部项目：分别针对邮件反复重启问题及策略匹配不命中问题，进行逐步排查和修复。本月完成9个中级任务,1个低级任务。给予C评价</t>
        </is>
      </c>
      <c r="Q20" s="31" t="inlineStr">
        <is>
          <t>17.0</t>
        </is>
      </c>
      <c r="R20" s="31" t="inlineStr">
        <is>
          <t>144.00</t>
        </is>
      </c>
      <c r="S20" s="31" t="inlineStr">
        <is>
          <t>149.06</t>
        </is>
      </c>
      <c r="T20" s="31" t="inlineStr">
        <is>
          <t>148.0</t>
        </is>
      </c>
      <c r="U20" s="31" t="inlineStr">
        <is>
          <t>1</t>
        </is>
      </c>
      <c r="V20" s="31" t="inlineStr">
        <is>
          <t>0</t>
        </is>
      </c>
    </row>
    <row r="21" hidden="1" ht="303" customHeight="1" s="65">
      <c r="A21" s="31" t="inlineStr">
        <is>
          <t>数据防泄漏产品线</t>
        </is>
      </c>
      <c r="B21" s="88" t="n"/>
      <c r="C21" s="31" t="inlineStr">
        <is>
          <t>刘泽铭</t>
        </is>
      </c>
      <c r="D21" s="31" t="inlineStr">
        <is>
          <t>2242</t>
        </is>
      </c>
      <c r="E21" s="31" t="inlineStr">
        <is>
          <t>T2</t>
        </is>
      </c>
      <c r="F21" s="53" t="n">
        <v>50</v>
      </c>
      <c r="G21" s="31" t="inlineStr">
        <is>
          <t>18.0</t>
        </is>
      </c>
      <c r="H21" s="31" t="inlineStr">
        <is>
          <t>41.78</t>
        </is>
      </c>
      <c r="I21" s="31" t="inlineStr">
        <is>
          <t>40</t>
        </is>
      </c>
      <c r="J21" s="53" t="n">
        <v>0</v>
      </c>
      <c r="K21" s="53" t="n">
        <v>0</v>
      </c>
      <c r="L21" s="53" t="n">
        <v>0</v>
      </c>
      <c r="M21" s="53" t="n">
        <v>0</v>
      </c>
      <c r="N21" s="53">
        <f>SUM(F21+I21+J21+K21+L21+M21)</f>
        <v/>
      </c>
      <c r="O21" s="53" t="inlineStr">
        <is>
          <t>C</t>
        </is>
      </c>
      <c r="P21" s="52" t="inlineStr">
        <is>
          <t>本月的主要工作集中在数据包制作与压测、系统问题排查与修复，包括Capture重启问题排查：在排查Capture重启问题时，发现问题源于使用了错误版本的包，导致不一致的功能表现。通过回退和清理旧版本记录，确保重新打包正常。
文件处理与规则命中问题：在九江银行问题支持中，排查并发现身份证、银行卡号未命中的原因是未达到规则阈值。继续跟踪日志，分析PDF文件类型的还原问题，并处理数据库指纹的问题。
Kafka-SSL问题：解决了Kafka-SSL接入和分布式端口问题，确保在V542-feature分支中的修改正常运行。
性能与内存问题排查：在处理国信capture崩溃问题时，分析了core文件并确认了内存问题，升级到V542 F02解决了内存问题。
SMTP与邮件处理问题：协助中银基金解决邮件问题，发现邮件中的smtp_tls_security_level参数导致了smtp_use_tls参数失效，并进行修复。
本月完成9个中级任务。给予C评价</t>
        </is>
      </c>
      <c r="Q21" s="31" t="inlineStr">
        <is>
          <t>18.0</t>
        </is>
      </c>
      <c r="R21" s="31" t="inlineStr">
        <is>
          <t>144.00</t>
        </is>
      </c>
      <c r="S21" s="31" t="inlineStr">
        <is>
          <t>166.00</t>
        </is>
      </c>
      <c r="T21" s="31" t="inlineStr">
        <is>
          <t>167.0</t>
        </is>
      </c>
      <c r="U21" s="31" t="inlineStr">
        <is>
          <t>0</t>
        </is>
      </c>
      <c r="V21" s="31" t="inlineStr">
        <is>
          <t>0</t>
        </is>
      </c>
    </row>
    <row r="22" ht="152" customHeight="1" s="65">
      <c r="A22" s="31" t="inlineStr">
        <is>
          <t>数据防泄漏产品线</t>
        </is>
      </c>
      <c r="B22" s="88" t="n"/>
      <c r="C22" s="31" t="inlineStr">
        <is>
          <t>孙渝龙</t>
        </is>
      </c>
      <c r="D22" s="31" t="inlineStr">
        <is>
          <t>2221</t>
        </is>
      </c>
      <c r="E22" s="31" t="inlineStr">
        <is>
          <t>T2</t>
        </is>
      </c>
      <c r="F22" s="53" t="n">
        <v>50</v>
      </c>
      <c r="G22" s="31" t="inlineStr">
        <is>
          <t>18.0</t>
        </is>
      </c>
      <c r="H22" s="31" t="inlineStr">
        <is>
          <t>37.65</t>
        </is>
      </c>
      <c r="I22" s="31" t="inlineStr">
        <is>
          <t>40</t>
        </is>
      </c>
      <c r="J22" s="53" t="n">
        <v>6</v>
      </c>
      <c r="K22" s="53" t="n">
        <v>0</v>
      </c>
      <c r="L22" s="53" t="n">
        <v>0</v>
      </c>
      <c r="M22" s="53" t="n">
        <v>0</v>
      </c>
      <c r="N22" s="53" t="n">
        <v>96</v>
      </c>
      <c r="O22" s="51" t="inlineStr">
        <is>
          <t>C+</t>
        </is>
      </c>
      <c r="P22" s="52" t="inlineStr">
        <is>
          <t>本月的主要工作集中在代码重构与优化，包括Capture系统重构、FTP协议解析器重构、HTTP URL处理优化、事件系统重构。性能优化，包括捕包和数据处理性能优化、巨页内存支持、FTP协议性能优化、指令预取和锁优化；在进行capture工程架构优化过程，处理了很多疑难问题，包括TCP还原问题、FTP协议解析和还原、Jenkins编译问题解决，本周月完成了FTP协议重构，解决了小文件偶发不命中、银河证券抓包组件偶发不稳定等多个技术难点，其技术能力值得肯定。本月完成5个中级任务 。</t>
        </is>
      </c>
      <c r="Q22" s="31" t="inlineStr">
        <is>
          <t>16.0</t>
        </is>
      </c>
      <c r="R22" s="31" t="inlineStr">
        <is>
          <t>144.00</t>
        </is>
      </c>
      <c r="S22" s="31" t="inlineStr">
        <is>
          <t>146.38</t>
        </is>
      </c>
      <c r="T22" s="31" t="inlineStr">
        <is>
          <t>150.5</t>
        </is>
      </c>
      <c r="U22" s="31" t="inlineStr">
        <is>
          <t>2</t>
        </is>
      </c>
      <c r="V22" s="31" t="inlineStr">
        <is>
          <t>0</t>
        </is>
      </c>
    </row>
    <row r="23" hidden="1" ht="168" customHeight="1" s="65">
      <c r="A23" s="31" t="inlineStr">
        <is>
          <t>数据防泄漏产品线</t>
        </is>
      </c>
      <c r="B23" s="88" t="n"/>
      <c r="C23" s="31" t="inlineStr">
        <is>
          <t>罗志成</t>
        </is>
      </c>
      <c r="D23" s="31" t="inlineStr">
        <is>
          <t>0856</t>
        </is>
      </c>
      <c r="E23" s="31" t="inlineStr">
        <is>
          <t>T8</t>
        </is>
      </c>
      <c r="F23" s="33" t="n">
        <v>50</v>
      </c>
      <c r="G23" s="33" t="inlineStr">
        <is>
          <t>43.2</t>
        </is>
      </c>
      <c r="H23" s="33" t="inlineStr">
        <is>
          <t>47.04</t>
        </is>
      </c>
      <c r="I23" s="33" t="inlineStr">
        <is>
          <t>30</t>
        </is>
      </c>
      <c r="J23" s="33" t="n">
        <v>4</v>
      </c>
      <c r="K23" s="33" t="n">
        <v>2</v>
      </c>
      <c r="L23" s="33" t="n">
        <v>0</v>
      </c>
      <c r="M23" s="33" t="n">
        <v>0</v>
      </c>
      <c r="N23" s="33" t="n">
        <v>88</v>
      </c>
      <c r="O23" s="33" t="inlineStr">
        <is>
          <t>C</t>
        </is>
      </c>
      <c r="P23" s="52" t="inlineStr">
        <is>
          <t>本月主要负责浦发银行项目邮件dlp项目、浙商银行邮件dlp项目、厦门国际邮件dlp项目、水印SDK等项目的研发及管理工作；其中，浦发银行项目重点参与信创版本K8s全栈架构的工作内容及工时评估更新工作；浙商行项目主要参与性能优化版本的开发及现场测试验证bug修复工作，以及WPS引擎预览附件功能的设计工作；V3.x项目安全漏洞修复与提测工作。本月共完成任务19个，其中普通任务15个，高难度任务3个。本月所负责项目的进度正常，积极支持重点项目的设计类工作，负责线上问题的定位处理，及时与项目经理沟通交流共同推动项目进度。</t>
        </is>
      </c>
      <c r="Q23" s="33" t="n">
        <v>18</v>
      </c>
      <c r="R23" s="33" t="inlineStr">
        <is>
          <t>144.00</t>
        </is>
      </c>
      <c r="S23" s="33" t="inlineStr">
        <is>
          <t>185.60</t>
        </is>
      </c>
      <c r="T23" s="33" t="inlineStr">
        <is>
          <t>188.0</t>
        </is>
      </c>
      <c r="U23" s="33" t="n">
        <v>0</v>
      </c>
      <c r="V23" s="33" t="n">
        <v>1</v>
      </c>
    </row>
    <row r="24" hidden="1" ht="168" customHeight="1" s="65">
      <c r="A24" s="31" t="inlineStr">
        <is>
          <t>数据防泄漏产品线</t>
        </is>
      </c>
      <c r="B24" s="88" t="n"/>
      <c r="C24" s="31" t="inlineStr">
        <is>
          <t>李富平</t>
        </is>
      </c>
      <c r="D24" s="31" t="inlineStr">
        <is>
          <t>1883</t>
        </is>
      </c>
      <c r="E24" s="31" t="inlineStr">
        <is>
          <t>T5</t>
        </is>
      </c>
      <c r="F24" s="33" t="n">
        <v>50</v>
      </c>
      <c r="G24" s="33" t="inlineStr">
        <is>
          <t>28.8</t>
        </is>
      </c>
      <c r="H24" s="33" t="inlineStr">
        <is>
          <t>35.55</t>
        </is>
      </c>
      <c r="I24" s="33" t="inlineStr">
        <is>
          <t>32</t>
        </is>
      </c>
      <c r="J24" s="33" t="n">
        <v>4</v>
      </c>
      <c r="K24" s="33" t="n">
        <v>0</v>
      </c>
      <c r="L24" s="33" t="n">
        <v>0</v>
      </c>
      <c r="M24" s="33" t="n">
        <v>0</v>
      </c>
      <c r="N24" s="33" t="n">
        <v>82</v>
      </c>
      <c r="O24" s="33" t="inlineStr">
        <is>
          <t>C</t>
        </is>
      </c>
      <c r="P24" s="52" t="inlineStr">
        <is>
          <t>本月负责邮储银行项目、浙商银行、汉口银行项目，温州银行项目，浦发云盘扫描项目的生产问题处理和需求开发工作。主要负责浙商银行生产问题处理，完成pws预览功能v1版本开发；浦发漏洞安全性缺陷问题二阶段修复工作；温州银行完成单扩双节点一阶段机器上架前工作测试任务。本月共负责5个项目工作，共完成任务19个，其中普通任务14个，中难度任务5个。本月所负责项目的进度正常，版本提测未出现任何质量问题，整体工作状态良好:积极支持项目组处理各重点项目的线上问题，各个项目提测并按规定完成提测、投产工作，输出质量较好。</t>
        </is>
      </c>
      <c r="Q24" s="33" t="n">
        <v>17</v>
      </c>
      <c r="R24" s="33" t="inlineStr">
        <is>
          <t>144.00</t>
        </is>
      </c>
      <c r="S24" s="33" t="inlineStr">
        <is>
          <t>138.33</t>
        </is>
      </c>
      <c r="T24" s="33" t="inlineStr">
        <is>
          <t>142.0</t>
        </is>
      </c>
      <c r="U24" s="33" t="n">
        <v>1</v>
      </c>
      <c r="V24" s="33" t="n">
        <v>0</v>
      </c>
    </row>
    <row r="25" hidden="1" ht="219" customHeight="1" s="65">
      <c r="A25" s="31" t="inlineStr">
        <is>
          <t>数据防泄漏产品线</t>
        </is>
      </c>
      <c r="B25" s="88" t="n"/>
      <c r="C25" s="31" t="inlineStr">
        <is>
          <t>孙业民</t>
        </is>
      </c>
      <c r="D25" s="31" t="inlineStr">
        <is>
          <t>2140</t>
        </is>
      </c>
      <c r="E25" s="31" t="inlineStr">
        <is>
          <t>T2</t>
        </is>
      </c>
      <c r="F25" s="33" t="n">
        <v>50</v>
      </c>
      <c r="G25" s="33" t="inlineStr">
        <is>
          <t>18.0</t>
        </is>
      </c>
      <c r="H25" s="33" t="inlineStr">
        <is>
          <t>39.67</t>
        </is>
      </c>
      <c r="I25" s="33" t="inlineStr">
        <is>
          <t>40</t>
        </is>
      </c>
      <c r="J25" s="33" t="n">
        <v>0</v>
      </c>
      <c r="K25" s="33" t="n">
        <v>0</v>
      </c>
      <c r="L25" s="33" t="n">
        <v>0</v>
      </c>
      <c r="M25" s="33" t="n">
        <v>0</v>
      </c>
      <c r="N25" s="33" t="n">
        <v>90</v>
      </c>
      <c r="O25" s="33" t="inlineStr">
        <is>
          <t>C</t>
        </is>
      </c>
      <c r="P25" s="52" t="inlineStr">
        <is>
          <t>本月主要负责太平金融、交通银行、浦发银行、中银消金、厦门国际、南商银行、平安科技等项目的研发工作。其中平安科技、中银消金、厦门国际项目参与了生产bug定位以复支持项目投产工作；交通银行项目出差客户现场，为客户现场进行运维保障支持工作，保障项目系统的正常运行。此外，协助产品完成英伟达显卡安装部署，完成V542版本核心业务处理流程及代码熟悉掌握。本月共完成12项任务，其中10项普通任务，2项高难度任务。工作态度认真积极，能够按时完成分派的研发任务以及客户现场运维支持工作。
备注：由于202502中旬到客户现场出差支持，出差地点频繁变动导致漏打卡的情况，存在考勤工时、内控工时低于标准工时的情况。</t>
        </is>
      </c>
      <c r="Q25" s="33" t="n">
        <v>18</v>
      </c>
      <c r="R25" s="33" t="inlineStr">
        <is>
          <t>144.00</t>
        </is>
      </c>
      <c r="S25" s="33" t="n">
        <v>137.28</v>
      </c>
      <c r="T25" s="33" t="inlineStr">
        <is>
          <t>158.5</t>
        </is>
      </c>
      <c r="U25" s="33" t="n">
        <v>0</v>
      </c>
      <c r="V25" s="33" t="n">
        <v>0</v>
      </c>
    </row>
    <row r="26" hidden="1" ht="118" customHeight="1" s="65">
      <c r="A26" s="31" t="inlineStr">
        <is>
          <t>数据交换产品线</t>
        </is>
      </c>
      <c r="B26" s="53" t="inlineStr">
        <is>
          <t>刘旺</t>
        </is>
      </c>
      <c r="C26" s="13" t="inlineStr">
        <is>
          <t>翟盼</t>
        </is>
      </c>
      <c r="D26" s="13" t="inlineStr">
        <is>
          <t>2195</t>
        </is>
      </c>
      <c r="E26" s="31" t="inlineStr">
        <is>
          <t>T8</t>
        </is>
      </c>
      <c r="F26" s="13">
        <f>VLOOKUP(C26,[1]质量分!C:E,3,FALSE)</f>
        <v/>
      </c>
      <c r="G26" s="13">
        <f>VLOOKUP(C26,[1]系统导出数据!B:M,4,FALSE)</f>
        <v/>
      </c>
      <c r="H26" s="13">
        <f>VLOOKUP(D26,[1]系统导出数据!C:N,4,FALSE)</f>
        <v/>
      </c>
      <c r="I26" s="13">
        <f>VLOOKUP(D26,[1]系统导出数据!C:N,5,FALSE)</f>
        <v/>
      </c>
      <c r="J26" s="13" t="n">
        <v>3</v>
      </c>
      <c r="K26" s="33" t="n">
        <v>0</v>
      </c>
      <c r="L26" s="33" t="n">
        <v>0</v>
      </c>
      <c r="M26" s="33" t="n">
        <v>0</v>
      </c>
      <c r="N26" s="13">
        <f>SUM(F26,I26:J26)</f>
        <v/>
      </c>
      <c r="O26" s="53" t="inlineStr">
        <is>
          <t>C</t>
        </is>
      </c>
      <c r="P26" s="54" t="inlineStr">
        <is>
          <t>本月主要负责跨网跨域数据交换代理功能开发以及数据审核系统开发。包括完成交换审批逻辑实现以及审批流程优化，完成升级脚本以及初始化数据整理，完成文件交换审核审批功能的联调、后端逻辑实现及测试，完成清洗、分类分级、脱敏对外接口开发，完成数据监管、代理和审核模块的联调bug修复，共完成任务10个，其中中等难度任务6个、高难度任务4个，工作积极负责，总体表现合格。</t>
        </is>
      </c>
      <c r="Q26" s="13">
        <f>VLOOKUP(C26,[1]系统导出数据!B:M,7,FALSE)</f>
        <v/>
      </c>
      <c r="R26" s="13">
        <f>VLOOKUP(C26,[1]系统导出数据!B:M,8,FALSE)</f>
        <v/>
      </c>
      <c r="S26" s="13">
        <f>VLOOKUP(C26,[1]系统导出数据!B:M,9,FALSE)</f>
        <v/>
      </c>
      <c r="T26" s="13">
        <f>VLOOKUP(C26,[1]系统导出数据!B:M,10,FALSE)</f>
        <v/>
      </c>
      <c r="U26" s="13">
        <f>VLOOKUP(C26,[1]系统导出数据!B:M,11,FALSE)</f>
        <v/>
      </c>
      <c r="V26" s="13">
        <f>VLOOKUP(C26,[1]系统导出数据!B:M,12,FALSE)</f>
        <v/>
      </c>
    </row>
    <row r="27" hidden="1" ht="152" customHeight="1" s="65">
      <c r="A27" s="31" t="inlineStr">
        <is>
          <t>数据交换产品线</t>
        </is>
      </c>
      <c r="B27" s="89" t="n"/>
      <c r="C27" s="13" t="inlineStr">
        <is>
          <t>张鹏飞</t>
        </is>
      </c>
      <c r="D27" s="13" t="inlineStr">
        <is>
          <t>1259</t>
        </is>
      </c>
      <c r="E27" s="31" t="inlineStr">
        <is>
          <t>T7</t>
        </is>
      </c>
      <c r="F27" s="13">
        <f>VLOOKUP(C27,[1]质量分!C:E,3,FALSE)</f>
        <v/>
      </c>
      <c r="G27" s="13">
        <f>VLOOKUP(C27,[1]系统导出数据!B:M,4,FALSE)</f>
        <v/>
      </c>
      <c r="H27" s="13">
        <f>VLOOKUP(D27,[1]系统导出数据!C:N,4,FALSE)</f>
        <v/>
      </c>
      <c r="I27" s="13">
        <f>VLOOKUP(D27,[1]系统导出数据!C:N,5,FALSE)</f>
        <v/>
      </c>
      <c r="J27" s="13" t="n">
        <v>5</v>
      </c>
      <c r="K27" s="33" t="n">
        <v>0</v>
      </c>
      <c r="L27" s="33" t="n">
        <v>0</v>
      </c>
      <c r="M27" s="33" t="n">
        <v>0</v>
      </c>
      <c r="N27" s="13">
        <f>SUM(F27,I27,J27,K27,L27,M27)</f>
        <v/>
      </c>
      <c r="O27" s="53" t="inlineStr">
        <is>
          <t>C</t>
        </is>
      </c>
      <c r="P27" s="54" t="inlineStr">
        <is>
          <t>本月主要负责跨网文件管理与交换系统、KWKY数据安全代理系统功能开发以及陕西网信办、浙江金华安全接入网关项目支持。完成数据安全代理系统交换协议代理及数据库交换任务逻辑实现，解决跨网文件管理与交换系统rar5压缩包格式不支持问题，以及解决共享文件删除操作无日志及审批流程例外问题。完成数据交换系统V3.3F02日志同步模块功能实现，解决了数据交叉同步及集群模式下任务同步问题。共完成10个中等难度任务，工作认真负责，总体表现合格。</t>
        </is>
      </c>
      <c r="Q27" s="13">
        <f>VLOOKUP(C27,[1]系统导出数据!B:M,7,FALSE)</f>
        <v/>
      </c>
      <c r="R27" s="13">
        <f>VLOOKUP(C27,[1]系统导出数据!B:M,8,FALSE)</f>
        <v/>
      </c>
      <c r="S27" s="13">
        <f>VLOOKUP(C27,[1]系统导出数据!B:M,9,FALSE)</f>
        <v/>
      </c>
      <c r="T27" s="13">
        <f>VLOOKUP(C27,[1]系统导出数据!B:M,10,FALSE)</f>
        <v/>
      </c>
      <c r="U27" s="13">
        <f>VLOOKUP(C27,[1]系统导出数据!B:M,11,FALSE)</f>
        <v/>
      </c>
      <c r="V27" s="13">
        <f>VLOOKUP(C27,[1]系统导出数据!B:M,12,FALSE)</f>
        <v/>
      </c>
    </row>
    <row r="28" hidden="1" ht="84" customHeight="1" s="65">
      <c r="A28" s="31" t="inlineStr">
        <is>
          <t>军工业务线</t>
        </is>
      </c>
      <c r="B28" s="53" t="inlineStr">
        <is>
          <t>袁朝</t>
        </is>
      </c>
      <c r="C28" s="18" t="inlineStr">
        <is>
          <t>康钧威</t>
        </is>
      </c>
      <c r="D28" s="18" t="inlineStr">
        <is>
          <t>1111</t>
        </is>
      </c>
      <c r="E28" s="18" t="inlineStr">
        <is>
          <t>T6</t>
        </is>
      </c>
      <c r="F28" s="56" t="n">
        <v>50</v>
      </c>
      <c r="G28" s="56" t="n">
        <v>32.4</v>
      </c>
      <c r="H28" s="56" t="n">
        <v>36</v>
      </c>
      <c r="I28" s="56" t="n">
        <v>31</v>
      </c>
      <c r="J28" s="56" t="n">
        <v>5</v>
      </c>
      <c r="K28" s="56" t="n">
        <v>0</v>
      </c>
      <c r="L28" s="33" t="n">
        <v>0</v>
      </c>
      <c r="M28" s="33" t="n">
        <v>0</v>
      </c>
      <c r="N28" s="56" t="n">
        <v>81</v>
      </c>
      <c r="O28" s="56" t="inlineStr">
        <is>
          <t>C</t>
        </is>
      </c>
      <c r="P28" s="58" t="inlineStr">
        <is>
          <t>本月主要参与数据库备份系统、YC上庄等2个项目。完成安全管理软件国产化环境部署改造、上庄发x对接，上庄现场安装部署完成中级任务5个。未出现延期问题，工作态度符合岗位要求，技术能力符合岗位要求，整体表现符合岗位要求。</t>
        </is>
      </c>
      <c r="Q28" s="56" t="n">
        <v>17</v>
      </c>
      <c r="R28" s="56" t="n">
        <v>18</v>
      </c>
      <c r="S28" s="56" t="n">
        <v>147.95</v>
      </c>
      <c r="T28" s="56" t="n">
        <v>144</v>
      </c>
      <c r="U28" s="56" t="n">
        <v>0</v>
      </c>
      <c r="V28" s="56" t="n">
        <v>0</v>
      </c>
    </row>
    <row r="29" hidden="1" ht="68" customHeight="1" s="65">
      <c r="A29" s="31" t="inlineStr">
        <is>
          <t>军工业务线</t>
        </is>
      </c>
      <c r="B29" s="88" t="n"/>
      <c r="C29" s="18" t="inlineStr">
        <is>
          <t>李远明</t>
        </is>
      </c>
      <c r="D29" s="18" t="inlineStr">
        <is>
          <t>1386</t>
        </is>
      </c>
      <c r="E29" s="18" t="inlineStr">
        <is>
          <t>T6</t>
        </is>
      </c>
      <c r="F29" s="56" t="n">
        <v>50</v>
      </c>
      <c r="G29" s="56" t="n">
        <v>32.4</v>
      </c>
      <c r="H29" s="56" t="n">
        <v>37.25</v>
      </c>
      <c r="I29" s="56" t="n">
        <v>31</v>
      </c>
      <c r="J29" s="56" t="n">
        <v>5</v>
      </c>
      <c r="K29" s="56" t="n">
        <v>0</v>
      </c>
      <c r="L29" s="33" t="n">
        <v>0</v>
      </c>
      <c r="M29" s="33" t="n">
        <v>0</v>
      </c>
      <c r="N29" s="56" t="n">
        <v>81</v>
      </c>
      <c r="O29" s="56" t="inlineStr">
        <is>
          <t>C</t>
        </is>
      </c>
      <c r="P29" s="58" t="inlineStr">
        <is>
          <t>本月主要参与YC27等1个项目。完成24、27现场保障、SMA大表编写、载荷计划性能优化，完成中级任务4个。未出现延期问题，工作态度符合岗位要求，技术能力符合岗位要求，整体表现符合岗位要求。</t>
        </is>
      </c>
      <c r="Q29" s="56" t="n">
        <v>17</v>
      </c>
      <c r="R29" s="56" t="n">
        <v>18</v>
      </c>
      <c r="S29" s="56" t="n">
        <v>155.78</v>
      </c>
      <c r="T29" s="56" t="n">
        <v>149</v>
      </c>
      <c r="U29" s="56" t="n">
        <v>0</v>
      </c>
      <c r="V29" s="56" t="n">
        <v>0</v>
      </c>
    </row>
    <row r="30" hidden="1" ht="84" customHeight="1" s="65">
      <c r="A30" s="31" t="inlineStr">
        <is>
          <t>军工业务线</t>
        </is>
      </c>
      <c r="B30" s="88" t="n"/>
      <c r="C30" s="18" t="inlineStr">
        <is>
          <t>蒋维</t>
        </is>
      </c>
      <c r="D30" s="18" t="inlineStr">
        <is>
          <t>0709</t>
        </is>
      </c>
      <c r="E30" s="18" t="inlineStr">
        <is>
          <t>T7</t>
        </is>
      </c>
      <c r="F30" s="56" t="n">
        <v>50</v>
      </c>
      <c r="G30" s="56" t="n">
        <v>39.6</v>
      </c>
      <c r="H30" s="56" t="n">
        <v>39.76</v>
      </c>
      <c r="I30" s="56" t="n">
        <v>30</v>
      </c>
      <c r="J30" s="56" t="n">
        <v>5</v>
      </c>
      <c r="K30" s="56" t="n">
        <v>0</v>
      </c>
      <c r="L30" s="33" t="n">
        <v>0</v>
      </c>
      <c r="M30" s="33" t="n">
        <v>0</v>
      </c>
      <c r="N30" s="56" t="n">
        <v>80</v>
      </c>
      <c r="O30" s="56" t="inlineStr">
        <is>
          <t>C</t>
        </is>
      </c>
      <c r="P30" s="58" t="inlineStr">
        <is>
          <t>本月主要参与数据库备份系统、脱敏产品开发、YC二期等2个项目。完成脱敏功能开发、安全管理软件windows部署改造、21222拓扑展示功能开发，完成高级任务2个，中级任务8个。未出现延期问题，工作态度符合岗位要求，技术能力符合岗位要求，整体表现符合岗位要求。</t>
        </is>
      </c>
      <c r="Q30" s="56" t="n">
        <v>18</v>
      </c>
      <c r="R30" s="56" t="n">
        <v>18</v>
      </c>
      <c r="S30" s="56" t="n">
        <v>144.91</v>
      </c>
      <c r="T30" s="56" t="n">
        <v>142</v>
      </c>
      <c r="U30" s="56" t="n">
        <v>0</v>
      </c>
      <c r="V30" s="56" t="n">
        <v>0</v>
      </c>
    </row>
    <row r="31" hidden="1" ht="84" customHeight="1" s="65">
      <c r="A31" s="31" t="inlineStr">
        <is>
          <t>军工业务线</t>
        </is>
      </c>
      <c r="B31" s="88" t="n"/>
      <c r="C31" s="18" t="inlineStr">
        <is>
          <t>张岩</t>
        </is>
      </c>
      <c r="D31" s="18" t="inlineStr">
        <is>
          <t>1826</t>
        </is>
      </c>
      <c r="E31" s="18" t="inlineStr">
        <is>
          <t>T5</t>
        </is>
      </c>
      <c r="F31" s="56" t="n">
        <v>50</v>
      </c>
      <c r="G31" s="56" t="n">
        <v>28.8</v>
      </c>
      <c r="H31" s="56" t="n">
        <v>35</v>
      </c>
      <c r="I31" s="56" t="n">
        <v>32</v>
      </c>
      <c r="J31" s="56" t="n">
        <v>5</v>
      </c>
      <c r="K31" s="56" t="n">
        <v>0</v>
      </c>
      <c r="L31" s="33" t="n">
        <v>0</v>
      </c>
      <c r="M31" s="33" t="n">
        <v>0</v>
      </c>
      <c r="N31" s="56" t="n">
        <v>82</v>
      </c>
      <c r="O31" s="56" t="inlineStr">
        <is>
          <t>C</t>
        </is>
      </c>
      <c r="P31" s="58" t="inlineStr">
        <is>
          <t>本月主要参与数据库备份系统、KWKY功能开发、YC上庄等3个项目。完成上庄前端代码改造、KWKY功能开发问题测试修复，完成高级任务2个，中级任务9个，低级任务1个。未出现延期问题，工作态度符合岗位要求，技术能力符合岗位要求，整体表现符合岗位要求。</t>
        </is>
      </c>
      <c r="Q31" s="56" t="n">
        <v>17</v>
      </c>
      <c r="R31" s="56" t="n">
        <v>18</v>
      </c>
      <c r="S31" s="56" t="n">
        <v>142.91</v>
      </c>
      <c r="T31" s="56" t="n">
        <v>144</v>
      </c>
      <c r="U31" s="56" t="n">
        <v>0</v>
      </c>
      <c r="V31" s="56" t="n">
        <v>0</v>
      </c>
    </row>
    <row r="32" hidden="1" ht="84" customHeight="1" s="65">
      <c r="A32" s="31" t="inlineStr">
        <is>
          <t>军工业务线</t>
        </is>
      </c>
      <c r="B32" s="89" t="n"/>
      <c r="C32" s="18" t="inlineStr">
        <is>
          <t>厉黔龙</t>
        </is>
      </c>
      <c r="D32" s="18" t="inlineStr">
        <is>
          <t>1020</t>
        </is>
      </c>
      <c r="E32" s="18" t="inlineStr">
        <is>
          <t>T5</t>
        </is>
      </c>
      <c r="F32" s="56" t="n">
        <v>50</v>
      </c>
      <c r="G32" s="56" t="n">
        <v>28.8</v>
      </c>
      <c r="H32" s="56" t="n">
        <v>35.03</v>
      </c>
      <c r="I32" s="56" t="n">
        <v>32</v>
      </c>
      <c r="J32" s="56" t="n">
        <v>5</v>
      </c>
      <c r="K32" s="56" t="n">
        <v>0</v>
      </c>
      <c r="L32" s="33" t="n">
        <v>0</v>
      </c>
      <c r="M32" s="33" t="n">
        <v>0</v>
      </c>
      <c r="N32" s="56" t="n">
        <v>82</v>
      </c>
      <c r="O32" s="56" t="inlineStr">
        <is>
          <t>C</t>
        </is>
      </c>
      <c r="P32" s="58" t="inlineStr">
        <is>
          <t>本月主要参与LLJ、数据库备份系统、课题4、KWKY等4个项目。完成LLJ产品部署测试、安全管理软件现场部署问题处理、KWKY部署测试，完成中级任务8个。未出现延期问题，工作态度符合岗位要求，技术能力符合岗位要求，整体表现符合岗位要求。</t>
        </is>
      </c>
      <c r="Q32" s="56" t="n">
        <v>16</v>
      </c>
      <c r="R32" s="56" t="n">
        <v>18</v>
      </c>
      <c r="S32" s="56" t="n">
        <v>149.94</v>
      </c>
      <c r="T32" s="56" t="n">
        <v>140</v>
      </c>
      <c r="U32" s="56" t="n">
        <v>0</v>
      </c>
      <c r="V32" s="56" t="n">
        <v>0</v>
      </c>
    </row>
    <row r="33" hidden="1" ht="68" customFormat="1" customHeight="1" s="2">
      <c r="A33" s="15" t="inlineStr">
        <is>
          <t>数据加密产品线</t>
        </is>
      </c>
      <c r="B33" s="53" t="inlineStr">
        <is>
          <t>龚升俊</t>
        </is>
      </c>
      <c r="C33" s="31" t="inlineStr">
        <is>
          <t>徐冬梅</t>
        </is>
      </c>
      <c r="D33" s="31" t="inlineStr">
        <is>
          <t>0572</t>
        </is>
      </c>
      <c r="E33" s="31" t="inlineStr">
        <is>
          <t>T8</t>
        </is>
      </c>
      <c r="F33" s="53" t="n">
        <v>50</v>
      </c>
      <c r="G33" s="53" t="inlineStr">
        <is>
          <t>43.2</t>
        </is>
      </c>
      <c r="H33" s="53" t="inlineStr">
        <is>
          <t>33.45</t>
        </is>
      </c>
      <c r="I33" s="53" t="n">
        <v>30</v>
      </c>
      <c r="J33" s="53" t="n">
        <v>5</v>
      </c>
      <c r="K33" s="53" t="n">
        <v>0</v>
      </c>
      <c r="L33" s="53" t="n">
        <v>0</v>
      </c>
      <c r="M33" s="53" t="n">
        <v>0</v>
      </c>
      <c r="N33" s="53" t="n">
        <v>85</v>
      </c>
      <c r="O33" s="53" t="inlineStr">
        <is>
          <t>C</t>
        </is>
      </c>
      <c r="P33" s="52" t="inlineStr">
        <is>
          <t>本月主要负责中信银行项目、上海国投项目、廊坊银行项目、金之盾青蚨项目、军工审计工作、商密检查支持工作、北京组日常管理工作。项目进度正常，无延期，项目紧急情况下能够配合加班。工作态度良好。</t>
        </is>
      </c>
      <c r="Q33" s="53" t="inlineStr">
        <is>
          <t>19.0</t>
        </is>
      </c>
      <c r="R33" s="53" t="inlineStr">
        <is>
          <t>152.00</t>
        </is>
      </c>
      <c r="S33" s="53" t="n">
        <v>181.76</v>
      </c>
      <c r="T33" s="53" t="inlineStr">
        <is>
          <t>168.0</t>
        </is>
      </c>
      <c r="U33" s="53" t="inlineStr">
        <is>
          <t>0</t>
        </is>
      </c>
      <c r="V33" s="53" t="inlineStr">
        <is>
          <t>2</t>
        </is>
      </c>
      <c r="W33" s="64" t="n"/>
    </row>
    <row r="34" hidden="1" ht="51" customFormat="1" customHeight="1" s="2">
      <c r="A34" s="15" t="inlineStr">
        <is>
          <t>数据加密产品线</t>
        </is>
      </c>
      <c r="B34" s="88" t="n"/>
      <c r="C34" s="31" t="inlineStr">
        <is>
          <t>刘竹青</t>
        </is>
      </c>
      <c r="D34" s="31" t="inlineStr">
        <is>
          <t>1698</t>
        </is>
      </c>
      <c r="E34" s="31" t="inlineStr">
        <is>
          <t>T5</t>
        </is>
      </c>
      <c r="F34" s="53" t="n">
        <v>50</v>
      </c>
      <c r="G34" s="53" t="inlineStr">
        <is>
          <t>28.8</t>
        </is>
      </c>
      <c r="H34" s="53" t="inlineStr">
        <is>
          <t>40.78</t>
        </is>
      </c>
      <c r="I34" s="53" t="n">
        <v>34</v>
      </c>
      <c r="J34" s="53" t="n">
        <v>5</v>
      </c>
      <c r="K34" s="53" t="n">
        <v>0</v>
      </c>
      <c r="L34" s="53" t="n">
        <v>0</v>
      </c>
      <c r="M34" s="53" t="n">
        <v>0</v>
      </c>
      <c r="N34" s="53" t="n">
        <v>89</v>
      </c>
      <c r="O34" s="53" t="inlineStr">
        <is>
          <t>C</t>
        </is>
      </c>
      <c r="P34" s="52" t="inlineStr">
        <is>
          <t>本月完成了中信银行现场问题处理和需求实现，商密环境搭建，金之盾问题支持，能够正常完成本职工作（预计会在3月下旬离职）。</t>
        </is>
      </c>
      <c r="Q34" s="53" t="inlineStr">
        <is>
          <t>19.0</t>
        </is>
      </c>
      <c r="R34" s="53" t="inlineStr">
        <is>
          <t>152.00</t>
        </is>
      </c>
      <c r="S34" s="53" t="inlineStr">
        <is>
          <t>168.53</t>
        </is>
      </c>
      <c r="T34" s="53" t="inlineStr">
        <is>
          <t>163.0</t>
        </is>
      </c>
      <c r="U34" s="53" t="inlineStr">
        <is>
          <t>0</t>
        </is>
      </c>
      <c r="V34" s="53" t="inlineStr">
        <is>
          <t>0</t>
        </is>
      </c>
      <c r="W34" s="64" t="n"/>
    </row>
    <row r="35" hidden="1" ht="68" customFormat="1" customHeight="1" s="2">
      <c r="A35" s="15" t="n"/>
      <c r="B35" s="88" t="n"/>
      <c r="C35" s="31" t="inlineStr">
        <is>
          <t>阳家亮</t>
        </is>
      </c>
      <c r="D35" s="31" t="n">
        <v>2222</v>
      </c>
      <c r="E35" s="31" t="inlineStr">
        <is>
          <t>T2</t>
        </is>
      </c>
      <c r="F35" s="53" t="n">
        <v>50</v>
      </c>
      <c r="G35" s="53" t="inlineStr">
        <is>
          <t>18.0</t>
        </is>
      </c>
      <c r="H35" s="53" t="n">
        <v>29.76</v>
      </c>
      <c r="I35" s="53" t="inlineStr">
        <is>
          <t>36</t>
        </is>
      </c>
      <c r="J35" s="53" t="n">
        <v>5</v>
      </c>
      <c r="K35" s="53" t="n">
        <v>0</v>
      </c>
      <c r="L35" s="53" t="n">
        <v>0</v>
      </c>
      <c r="M35" s="53" t="n">
        <v>0</v>
      </c>
      <c r="N35" s="53" t="n">
        <v>91</v>
      </c>
      <c r="O35" s="53" t="inlineStr">
        <is>
          <t>C</t>
        </is>
      </c>
      <c r="P35" s="52" t="inlineStr">
        <is>
          <t>本月完成了中信产品投产的支持工作和产品的需求实现，工作态度良好，能够按时完成并给予反馈。但成长速度较慢，处理问题速度较慢，对产品熟悉度不够，观察下月工作表现进行综合体现。</t>
        </is>
      </c>
      <c r="Q35" s="53" t="inlineStr">
        <is>
          <t>19.0</t>
        </is>
      </c>
      <c r="R35" s="53" t="inlineStr">
        <is>
          <t>152.00</t>
        </is>
      </c>
      <c r="S35" s="53" t="inlineStr">
        <is>
          <t>160.45</t>
        </is>
      </c>
      <c r="T35" s="53" t="inlineStr">
        <is>
          <t>168.0</t>
        </is>
      </c>
      <c r="U35" s="53" t="inlineStr">
        <is>
          <t>0</t>
        </is>
      </c>
      <c r="V35" s="53" t="inlineStr">
        <is>
          <t>0</t>
        </is>
      </c>
      <c r="W35" s="64" t="n"/>
    </row>
    <row r="36" hidden="1" ht="101" customHeight="1" s="65">
      <c r="A36" s="15" t="inlineStr">
        <is>
          <t>数据加密产品线</t>
        </is>
      </c>
      <c r="B36" s="88" t="n"/>
      <c r="C36" s="31" t="inlineStr">
        <is>
          <t>陈志鹏</t>
        </is>
      </c>
      <c r="D36" s="31" t="inlineStr">
        <is>
          <t>2212</t>
        </is>
      </c>
      <c r="E36" s="31" t="inlineStr">
        <is>
          <t>T4</t>
        </is>
      </c>
      <c r="F36" s="53" t="n">
        <v>50</v>
      </c>
      <c r="G36" s="53" t="inlineStr">
        <is>
          <t>25.2</t>
        </is>
      </c>
      <c r="H36" s="53" t="n">
        <v>28</v>
      </c>
      <c r="I36" s="53" t="n">
        <v>30</v>
      </c>
      <c r="J36" s="53" t="n">
        <v>7</v>
      </c>
      <c r="K36" s="53" t="n">
        <v>0</v>
      </c>
      <c r="L36" s="53" t="n">
        <v>0</v>
      </c>
      <c r="M36" s="53" t="n">
        <v>0</v>
      </c>
      <c r="N36" s="53" t="n">
        <v>87</v>
      </c>
      <c r="O36" s="53" t="inlineStr">
        <is>
          <t>C</t>
        </is>
      </c>
      <c r="P36" s="52" t="inlineStr">
        <is>
          <t>本月主要支持华瑞银行、上海银行、浦发银行、浙商银行项目问题处理工作。完成华瑞银行项目脱敏问题排查，上海银行审批附件加下及流程问题排查。浦发现场信创v511和v329问题处理。浙商银行全盘扫描、u盘异常等问题排查。整体工作态度积极，认真负责，积极学习v5新的产品，通过项目实践提升自身能力，表现较好。</t>
        </is>
      </c>
      <c r="Q36" s="53" t="n">
        <v>18</v>
      </c>
      <c r="R36" s="53" t="inlineStr">
        <is>
          <t>144.00</t>
        </is>
      </c>
      <c r="S36" s="53" t="inlineStr">
        <is>
          <t>110.69</t>
        </is>
      </c>
      <c r="T36" s="53" t="inlineStr">
        <is>
          <t>144.0</t>
        </is>
      </c>
      <c r="U36" s="53" t="inlineStr">
        <is>
          <t>1</t>
        </is>
      </c>
      <c r="V36" s="53" t="inlineStr">
        <is>
          <t>0</t>
        </is>
      </c>
      <c r="W36" s="64" t="n"/>
    </row>
    <row r="37" hidden="1" ht="118" customFormat="1" customHeight="1" s="2">
      <c r="A37" s="15" t="inlineStr">
        <is>
          <t>数据加密产品线</t>
        </is>
      </c>
      <c r="B37" s="88" t="n"/>
      <c r="C37" s="31" t="inlineStr">
        <is>
          <t>张建东</t>
        </is>
      </c>
      <c r="D37" s="31" t="n">
        <v>2226</v>
      </c>
      <c r="E37" s="31" t="inlineStr">
        <is>
          <t>T2</t>
        </is>
      </c>
      <c r="F37" s="53" t="n">
        <v>50</v>
      </c>
      <c r="G37" s="53" t="inlineStr">
        <is>
          <t>18.0</t>
        </is>
      </c>
      <c r="H37" s="53" t="inlineStr">
        <is>
          <t>44.05</t>
        </is>
      </c>
      <c r="I37" s="53" t="inlineStr">
        <is>
          <t>40</t>
        </is>
      </c>
      <c r="J37" s="53" t="n">
        <v>5</v>
      </c>
      <c r="K37" s="53" t="n">
        <v>0</v>
      </c>
      <c r="L37" s="53" t="n">
        <v>0</v>
      </c>
      <c r="M37" s="53" t="n">
        <v>0</v>
      </c>
      <c r="N37" s="53" t="n">
        <v>95</v>
      </c>
      <c r="O37" s="53" t="inlineStr">
        <is>
          <t>C</t>
        </is>
      </c>
      <c r="P37" s="52" t="inlineStr">
        <is>
          <t>本月主要负责扫描引擎问题排查解决和终端541F06版本客户端扫描结果优化功能完善。在扫描引擎问题排查过程中完成了CAD大文件样例格式格式的制作，协助确认了CAD的解析边界。 在终端客户端扫描结果优化功能工作中，梳理了已有功能代码，输出初版设计文档，并按需求文档完善了各项功能点和界面美化。工作态度积极，有一定的抗压能力，综合表现良好。</t>
        </is>
      </c>
      <c r="Q37" s="53" t="inlineStr">
        <is>
          <t>19.0</t>
        </is>
      </c>
      <c r="R37" s="53" t="inlineStr">
        <is>
          <t>152.00</t>
        </is>
      </c>
      <c r="S37" s="53" t="inlineStr">
        <is>
          <t>177.90</t>
        </is>
      </c>
      <c r="T37" s="53" t="inlineStr">
        <is>
          <t>176.0</t>
        </is>
      </c>
      <c r="U37" s="53" t="inlineStr">
        <is>
          <t>0</t>
        </is>
      </c>
      <c r="V37" s="53" t="inlineStr">
        <is>
          <t>0</t>
        </is>
      </c>
      <c r="W37" s="64" t="n"/>
    </row>
    <row r="38" hidden="1" ht="34" customFormat="1" customHeight="1" s="2">
      <c r="A38" s="15" t="inlineStr">
        <is>
          <t>数据加密产品线</t>
        </is>
      </c>
      <c r="B38" s="88" t="n"/>
      <c r="C38" s="31" t="inlineStr">
        <is>
          <t>凌思安</t>
        </is>
      </c>
      <c r="D38" s="31" t="inlineStr">
        <is>
          <t>0809</t>
        </is>
      </c>
      <c r="E38" s="31" t="inlineStr">
        <is>
          <t>T8</t>
        </is>
      </c>
      <c r="F38" s="53" t="n">
        <v>50</v>
      </c>
      <c r="G38" s="53" t="inlineStr">
        <is>
          <t>43.2</t>
        </is>
      </c>
      <c r="H38" s="53" t="n">
        <v>0</v>
      </c>
      <c r="I38" s="53" t="n">
        <v>0</v>
      </c>
      <c r="J38" s="53" t="n">
        <v>10</v>
      </c>
      <c r="K38" s="53" t="n">
        <v>0</v>
      </c>
      <c r="L38" s="53" t="n">
        <v>0</v>
      </c>
      <c r="M38" s="53" t="n">
        <v>0</v>
      </c>
      <c r="N38" s="53" t="n">
        <v>60</v>
      </c>
      <c r="O38" s="53" t="inlineStr">
        <is>
          <t>C</t>
        </is>
      </c>
      <c r="P38" s="52" t="inlineStr">
        <is>
          <t>技术服务中心考核，本月主要支持需求和技术方案评审，处理V3版本项目问题。工作有责任心，认真负责。</t>
        </is>
      </c>
      <c r="Q38" s="53" t="inlineStr">
        <is>
          <t>19.0</t>
        </is>
      </c>
      <c r="R38" s="53" t="inlineStr">
        <is>
          <t>152.00</t>
        </is>
      </c>
      <c r="S38" s="53" t="inlineStr">
        <is>
          <t>164.71</t>
        </is>
      </c>
      <c r="T38" s="53" t="inlineStr">
        <is>
          <t>155.0</t>
        </is>
      </c>
      <c r="U38" s="53" t="inlineStr">
        <is>
          <t>0</t>
        </is>
      </c>
      <c r="V38" s="53" t="inlineStr">
        <is>
          <t>0</t>
        </is>
      </c>
      <c r="W38" s="64" t="n"/>
    </row>
    <row r="39" hidden="1" ht="84" customHeight="1" s="65">
      <c r="A39" s="15" t="inlineStr">
        <is>
          <t>数据加密产品线</t>
        </is>
      </c>
      <c r="B39" s="88" t="n"/>
      <c r="C39" s="31" t="inlineStr">
        <is>
          <t>孙爽</t>
        </is>
      </c>
      <c r="D39" s="31" t="inlineStr">
        <is>
          <t>10218</t>
        </is>
      </c>
      <c r="E39" s="31" t="inlineStr">
        <is>
          <t>T1</t>
        </is>
      </c>
      <c r="F39" s="53" t="n">
        <v>50</v>
      </c>
      <c r="G39" s="53" t="inlineStr">
        <is>
          <t>18.0</t>
        </is>
      </c>
      <c r="H39" s="53" t="inlineStr">
        <is>
          <t>34.03</t>
        </is>
      </c>
      <c r="I39" s="53" t="n">
        <v>37</v>
      </c>
      <c r="J39" s="53" t="n">
        <v>5</v>
      </c>
      <c r="K39" s="53" t="n">
        <v>0</v>
      </c>
      <c r="L39" s="53" t="n">
        <v>0</v>
      </c>
      <c r="M39" s="53" t="n">
        <v>0</v>
      </c>
      <c r="N39" s="53" t="n">
        <v>92</v>
      </c>
      <c r="O39" s="53" t="inlineStr">
        <is>
          <t>C</t>
        </is>
      </c>
      <c r="P39" s="52" t="inlineStr">
        <is>
          <t>本月主要负责移动警务项目相关需求开发和与服务端联调，完成了网络文件共享、登录失败监测管控、服务管控、进程管控、密码模块采集模块、移动安全接入客户端管控等功能的开发适配和联调。工作态度积极，能按时完成开发任务，综合表现良好。</t>
        </is>
      </c>
      <c r="Q39" s="53" t="inlineStr">
        <is>
          <t>19.0</t>
        </is>
      </c>
      <c r="R39" s="53" t="inlineStr">
        <is>
          <t>152.00</t>
        </is>
      </c>
      <c r="S39" s="53" t="n">
        <v>139.45</v>
      </c>
      <c r="T39" s="90" t="n">
        <v>136</v>
      </c>
      <c r="U39" s="53" t="n">
        <v>0</v>
      </c>
      <c r="V39" s="53" t="inlineStr">
        <is>
          <t>0</t>
        </is>
      </c>
      <c r="W39" s="64" t="n"/>
    </row>
    <row r="40" hidden="1" ht="68" customHeight="1" s="65">
      <c r="A40" s="15" t="inlineStr">
        <is>
          <t>数据加密产品线</t>
        </is>
      </c>
      <c r="B40" s="88" t="n"/>
      <c r="C40" s="31" t="inlineStr">
        <is>
          <t>杨毅</t>
        </is>
      </c>
      <c r="D40" s="31" t="inlineStr">
        <is>
          <t>1376</t>
        </is>
      </c>
      <c r="E40" s="31" t="inlineStr">
        <is>
          <t>T6</t>
        </is>
      </c>
      <c r="F40" s="53" t="n">
        <v>50</v>
      </c>
      <c r="G40" s="53" t="inlineStr">
        <is>
          <t>34.2</t>
        </is>
      </c>
      <c r="H40" s="53" t="inlineStr">
        <is>
          <t>41.36</t>
        </is>
      </c>
      <c r="I40" s="53" t="inlineStr">
        <is>
          <t>32</t>
        </is>
      </c>
      <c r="J40" s="53" t="n">
        <v>5</v>
      </c>
      <c r="K40" s="53" t="n">
        <v>0</v>
      </c>
      <c r="L40" s="53" t="n">
        <v>2</v>
      </c>
      <c r="M40" s="53" t="n">
        <v>0</v>
      </c>
      <c r="N40" s="53" t="n">
        <v>89</v>
      </c>
      <c r="O40" s="53" t="inlineStr">
        <is>
          <t>C</t>
        </is>
      </c>
      <c r="P40" s="52" t="inlineStr">
        <is>
          <t>本月主要负责541F05及06版本，应用程序管控增加扫描审批登记外发设计实现，以及ocr优化技术调研，同时兼顾大部分的项目支持工作，工作认真负责，能正常完成所分配任务</t>
        </is>
      </c>
      <c r="Q40" s="53" t="inlineStr">
        <is>
          <t>19.0</t>
        </is>
      </c>
      <c r="R40" s="53" t="inlineStr">
        <is>
          <t>152.00</t>
        </is>
      </c>
      <c r="S40" s="53" t="inlineStr">
        <is>
          <t>169.66</t>
        </is>
      </c>
      <c r="T40" s="53" t="inlineStr">
        <is>
          <t>156.0</t>
        </is>
      </c>
      <c r="U40" s="53" t="inlineStr">
        <is>
          <t>1</t>
        </is>
      </c>
      <c r="V40" s="53" t="inlineStr">
        <is>
          <t>0</t>
        </is>
      </c>
      <c r="W40" s="64" t="n"/>
    </row>
    <row r="41" hidden="1" ht="51" customHeight="1" s="65">
      <c r="A41" s="15" t="inlineStr">
        <is>
          <t>数据加密产品线</t>
        </is>
      </c>
      <c r="B41" s="88" t="n"/>
      <c r="C41" s="31" t="inlineStr">
        <is>
          <t>余经猷</t>
        </is>
      </c>
      <c r="D41" s="31" t="inlineStr">
        <is>
          <t>1588</t>
        </is>
      </c>
      <c r="E41" s="31" t="inlineStr">
        <is>
          <t>T6</t>
        </is>
      </c>
      <c r="F41" s="53" t="n">
        <v>50</v>
      </c>
      <c r="G41" s="53" t="inlineStr">
        <is>
          <t>34.2</t>
        </is>
      </c>
      <c r="H41" s="53" t="inlineStr">
        <is>
          <t>52.5</t>
        </is>
      </c>
      <c r="I41" s="53" t="inlineStr">
        <is>
          <t>35</t>
        </is>
      </c>
      <c r="J41" s="53" t="n">
        <v>5</v>
      </c>
      <c r="K41" s="53" t="n">
        <v>0</v>
      </c>
      <c r="L41" s="53" t="n">
        <v>2</v>
      </c>
      <c r="M41" s="53" t="n">
        <v>0</v>
      </c>
      <c r="N41" s="53" t="n">
        <v>92</v>
      </c>
      <c r="O41" s="53" t="inlineStr">
        <is>
          <t>C</t>
        </is>
      </c>
      <c r="P41" s="52" t="inlineStr">
        <is>
          <t>本月主要负责541F05及06版本，信创系统支持u盘密文角标及图片透明解密完善，以及部分前瞻性技术调研攻关，工作认真负责，能正常完成所分配任务</t>
        </is>
      </c>
      <c r="Q41" s="53" t="inlineStr">
        <is>
          <t>19.0</t>
        </is>
      </c>
      <c r="R41" s="53" t="inlineStr">
        <is>
          <t>152.00</t>
        </is>
      </c>
      <c r="S41" s="53" t="inlineStr">
        <is>
          <t>165.81</t>
        </is>
      </c>
      <c r="T41" s="53" t="inlineStr">
        <is>
          <t>154.0</t>
        </is>
      </c>
      <c r="U41" s="53" t="inlineStr">
        <is>
          <t>0</t>
        </is>
      </c>
      <c r="V41" s="53" t="inlineStr">
        <is>
          <t>0</t>
        </is>
      </c>
      <c r="W41" s="64" t="n"/>
    </row>
    <row r="42" ht="152" customHeight="1" s="65">
      <c r="A42" s="15" t="inlineStr">
        <is>
          <t>数据加密产品线</t>
        </is>
      </c>
      <c r="B42" s="88" t="n"/>
      <c r="C42" s="31" t="inlineStr">
        <is>
          <t>范飞飞</t>
        </is>
      </c>
      <c r="D42" s="31" t="inlineStr">
        <is>
          <t>1503</t>
        </is>
      </c>
      <c r="E42" s="31" t="inlineStr">
        <is>
          <t>T7</t>
        </is>
      </c>
      <c r="F42" s="53" t="n">
        <v>50</v>
      </c>
      <c r="G42" s="53" t="inlineStr">
        <is>
          <t>41.8</t>
        </is>
      </c>
      <c r="H42" s="53" t="inlineStr">
        <is>
          <t>46.88</t>
        </is>
      </c>
      <c r="I42" s="53" t="inlineStr">
        <is>
          <t>31</t>
        </is>
      </c>
      <c r="J42" s="53" t="n">
        <v>7</v>
      </c>
      <c r="K42" s="53" t="n">
        <v>2</v>
      </c>
      <c r="L42" s="53" t="n">
        <v>3</v>
      </c>
      <c r="M42" s="53" t="n">
        <v>0</v>
      </c>
      <c r="N42" s="53" t="n">
        <v>93</v>
      </c>
      <c r="O42" s="51" t="inlineStr">
        <is>
          <t>C+</t>
        </is>
      </c>
      <c r="P42" s="52" t="inlineStr">
        <is>
          <t>负责终端项目PMO需求评估及技术方案，产品方面主导服务端整体研发测试工作，完成终端541F04、541F05测试问题处理及发版，终端性能压测方案涉及及压测。同时支持多个项目问题处理，包括银联信总项目、浙商银行、徽商银行策略问题，长沙农商行esb登录和策略问题，以及甘肃和邮储项目等复杂问题。对终端服务端进行整体把控。工作态度认真负责，在服务端资源紧张的情况下，按期保质完成541F04版本发布，以及541F05版本提前1天发布，值得表扬肯定</t>
        </is>
      </c>
      <c r="Q42" s="53" t="inlineStr">
        <is>
          <t>19.0</t>
        </is>
      </c>
      <c r="R42" s="53" t="inlineStr">
        <is>
          <t>152.00</t>
        </is>
      </c>
      <c r="S42" s="53" t="inlineStr">
        <is>
          <t>185.05</t>
        </is>
      </c>
      <c r="T42" s="53" t="inlineStr">
        <is>
          <t>182.5</t>
        </is>
      </c>
      <c r="U42" s="53" t="inlineStr">
        <is>
          <t>0</t>
        </is>
      </c>
      <c r="V42" s="53" t="inlineStr">
        <is>
          <t>1</t>
        </is>
      </c>
      <c r="W42" s="64" t="n"/>
    </row>
    <row r="43" hidden="1" ht="101" customHeight="1" s="65">
      <c r="A43" s="15" t="n"/>
      <c r="B43" s="88" t="n"/>
      <c r="C43" s="31" t="inlineStr">
        <is>
          <t>李谦</t>
        </is>
      </c>
      <c r="D43" s="31" t="inlineStr">
        <is>
          <t>2110</t>
        </is>
      </c>
      <c r="E43" s="31" t="inlineStr">
        <is>
          <t>T7</t>
        </is>
      </c>
      <c r="F43" s="53" t="n">
        <v>48</v>
      </c>
      <c r="G43" s="53" t="inlineStr">
        <is>
          <t>41.8</t>
        </is>
      </c>
      <c r="H43" s="53" t="inlineStr">
        <is>
          <t>44.56</t>
        </is>
      </c>
      <c r="I43" s="53" t="inlineStr">
        <is>
          <t>30</t>
        </is>
      </c>
      <c r="J43" s="53" t="n">
        <v>5</v>
      </c>
      <c r="K43" s="53" t="n">
        <v>0</v>
      </c>
      <c r="L43" s="53" t="n">
        <v>0</v>
      </c>
      <c r="M43" s="53" t="n">
        <v>0</v>
      </c>
      <c r="N43" s="53" t="n">
        <v>83</v>
      </c>
      <c r="O43" s="53" t="inlineStr">
        <is>
          <t>C</t>
        </is>
      </c>
      <c r="P43" s="52" t="inlineStr">
        <is>
          <t>主要负责终端541F04、541F05需求功能开发测试，包括syslog外发设计调整及开发联调、敏感数据发现报表优化联调及问题处理、敏感数据业务API接口开发及联调等，以及项目问题支持处理，包括中信项目历史遗留问题排查处理等。工作态度端正、开发能力较突出、安排的任务能够及时完成，能力符合当前级别。</t>
        </is>
      </c>
      <c r="Q43" s="53" t="inlineStr">
        <is>
          <t>18.0</t>
        </is>
      </c>
      <c r="R43" s="53" t="inlineStr">
        <is>
          <t>152.00</t>
        </is>
      </c>
      <c r="S43" s="53" t="inlineStr">
        <is>
          <t>166.58</t>
        </is>
      </c>
      <c r="T43" s="53" t="inlineStr">
        <is>
          <t>165.0</t>
        </is>
      </c>
      <c r="U43" s="53" t="inlineStr">
        <is>
          <t>0</t>
        </is>
      </c>
      <c r="V43" s="53" t="inlineStr">
        <is>
          <t>0</t>
        </is>
      </c>
      <c r="W43" s="64" t="n"/>
    </row>
    <row r="44" hidden="1" ht="51" customHeight="1" s="65">
      <c r="A44" s="15" t="n"/>
      <c r="B44" s="88" t="n"/>
      <c r="C44" s="31" t="inlineStr">
        <is>
          <t>何铭杨</t>
        </is>
      </c>
      <c r="D44" s="31" t="inlineStr">
        <is>
          <t>2231</t>
        </is>
      </c>
      <c r="E44" s="31" t="inlineStr">
        <is>
          <t>T2</t>
        </is>
      </c>
      <c r="F44" s="53" t="n">
        <v>48</v>
      </c>
      <c r="G44" s="53" t="inlineStr">
        <is>
          <t>19.0</t>
        </is>
      </c>
      <c r="H44" s="53" t="inlineStr">
        <is>
          <t>41.28</t>
        </is>
      </c>
      <c r="I44" s="53" t="inlineStr">
        <is>
          <t>40</t>
        </is>
      </c>
      <c r="J44" s="53" t="n">
        <v>5</v>
      </c>
      <c r="K44" s="53" t="n">
        <v>0</v>
      </c>
      <c r="L44" s="53" t="n">
        <v>0</v>
      </c>
      <c r="M44" s="53" t="n">
        <v>0</v>
      </c>
      <c r="N44" s="53" t="n">
        <v>93</v>
      </c>
      <c r="O44" s="53" t="inlineStr">
        <is>
          <t>C</t>
        </is>
      </c>
      <c r="P44" s="52" t="inlineStr">
        <is>
          <t>本月主要完成541F04测试阶段问题修复，541F06录屏审计功能设计及开发实现，以及整个客户端录屏业务改造适配，能按期完成所分配任务</t>
        </is>
      </c>
      <c r="Q44" s="53" t="inlineStr">
        <is>
          <t>19.0</t>
        </is>
      </c>
      <c r="R44" s="53" t="inlineStr">
        <is>
          <t>152.00</t>
        </is>
      </c>
      <c r="S44" s="53" t="inlineStr">
        <is>
          <t>183.30</t>
        </is>
      </c>
      <c r="T44" s="53" t="inlineStr">
        <is>
          <t>178.5</t>
        </is>
      </c>
      <c r="U44" s="53" t="inlineStr">
        <is>
          <t>0</t>
        </is>
      </c>
      <c r="V44" s="53" t="inlineStr">
        <is>
          <t>0</t>
        </is>
      </c>
      <c r="W44" s="64" t="n"/>
    </row>
    <row r="45" hidden="1" ht="51" customHeight="1" s="65">
      <c r="A45" s="15" t="n"/>
      <c r="B45" s="88" t="n"/>
      <c r="C45" s="31" t="inlineStr">
        <is>
          <t>熊阳</t>
        </is>
      </c>
      <c r="D45" s="31" t="inlineStr">
        <is>
          <t>2232</t>
        </is>
      </c>
      <c r="E45" s="31" t="inlineStr">
        <is>
          <t>T2</t>
        </is>
      </c>
      <c r="F45" s="53" t="n">
        <v>48</v>
      </c>
      <c r="G45" s="53" t="inlineStr">
        <is>
          <t>19.0</t>
        </is>
      </c>
      <c r="H45" s="53" t="inlineStr">
        <is>
          <t>42.46</t>
        </is>
      </c>
      <c r="I45" s="53" t="inlineStr">
        <is>
          <t>40</t>
        </is>
      </c>
      <c r="J45" s="53" t="n">
        <v>5</v>
      </c>
      <c r="K45" s="53" t="n">
        <v>0</v>
      </c>
      <c r="L45" s="53" t="n">
        <v>0</v>
      </c>
      <c r="M45" s="53" t="n">
        <v>0</v>
      </c>
      <c r="N45" s="53" t="n">
        <v>93</v>
      </c>
      <c r="O45" s="53" t="inlineStr">
        <is>
          <t>C</t>
        </is>
      </c>
      <c r="P45" s="52" t="inlineStr">
        <is>
          <t>本月主要完成541F04测试阶段问题修复及信创打印白名单适配开发，流水线改造，日志优化等小功能开发实现，能按期完成所分配任务</t>
        </is>
      </c>
      <c r="Q45" s="53" t="inlineStr">
        <is>
          <t>19.0</t>
        </is>
      </c>
      <c r="R45" s="53" t="inlineStr">
        <is>
          <t>152.00</t>
        </is>
      </c>
      <c r="S45" s="53" t="inlineStr">
        <is>
          <t>179.61</t>
        </is>
      </c>
      <c r="T45" s="53" t="inlineStr">
        <is>
          <t>174.5</t>
        </is>
      </c>
      <c r="U45" s="53" t="inlineStr">
        <is>
          <t>0</t>
        </is>
      </c>
      <c r="V45" s="53" t="inlineStr">
        <is>
          <t>0</t>
        </is>
      </c>
      <c r="W45" s="64" t="n"/>
    </row>
    <row r="46" hidden="1" ht="118" customHeight="1" s="65">
      <c r="A46" s="15" t="inlineStr">
        <is>
          <t>数据安全治理产品线</t>
        </is>
      </c>
      <c r="B46" s="89" t="n"/>
      <c r="C46" s="31" t="inlineStr">
        <is>
          <t>罗西兴</t>
        </is>
      </c>
      <c r="D46" s="31" t="inlineStr">
        <is>
          <t>1323</t>
        </is>
      </c>
      <c r="E46" s="31" t="inlineStr">
        <is>
          <t>T7</t>
        </is>
      </c>
      <c r="F46" s="53" t="n">
        <v>50</v>
      </c>
      <c r="G46" s="53" t="inlineStr">
        <is>
          <t>39.6</t>
        </is>
      </c>
      <c r="H46" s="53" t="inlineStr">
        <is>
          <t>53.92</t>
        </is>
      </c>
      <c r="I46" s="53" t="n">
        <v>32</v>
      </c>
      <c r="J46" s="53" t="n">
        <v>5</v>
      </c>
      <c r="K46" s="53" t="n">
        <v>0</v>
      </c>
      <c r="L46" s="53" t="n">
        <v>0</v>
      </c>
      <c r="M46" s="53" t="n">
        <v>0</v>
      </c>
      <c r="N46" s="53" t="n">
        <v>87</v>
      </c>
      <c r="O46" s="53" t="inlineStr">
        <is>
          <t>C</t>
        </is>
      </c>
      <c r="P46" s="52" t="inlineStr">
        <is>
          <t>在移动警务项目中，协助制定实现方案和疑难问题定位和解决。在扫描引擎2.1的开发完成扫描引擎大文件属性扫描的方案设计和代码实现。在终端541F06版本的开发过程中，对接需求细节、设计优化方案、完善设计文档、审核功能代码，测试各项功能，保证提测质量。工作态度认真，积极负责，开发效率高，能协助团队解决开发和项目中的疑难问题。</t>
        </is>
      </c>
      <c r="Q46" s="53" t="inlineStr">
        <is>
          <t>19.0</t>
        </is>
      </c>
      <c r="R46" s="53" t="inlineStr">
        <is>
          <t>152.00</t>
        </is>
      </c>
      <c r="S46" s="53" t="inlineStr">
        <is>
          <t>173.98</t>
        </is>
      </c>
      <c r="T46" s="53" t="inlineStr">
        <is>
          <t>169.0</t>
        </is>
      </c>
      <c r="U46" s="53" t="inlineStr">
        <is>
          <t>0</t>
        </is>
      </c>
      <c r="V46" s="53" t="inlineStr">
        <is>
          <t>0</t>
        </is>
      </c>
      <c r="W46" s="64" t="n"/>
    </row>
    <row r="47" ht="135" customHeight="1" s="65">
      <c r="A47" s="15" t="inlineStr">
        <is>
          <t>数据安全治理产品线</t>
        </is>
      </c>
      <c r="B47" s="53" t="inlineStr">
        <is>
          <t>张毅</t>
        </is>
      </c>
      <c r="C47" s="19" t="inlineStr">
        <is>
          <t>夏冰冰</t>
        </is>
      </c>
      <c r="D47" s="18" t="inlineStr">
        <is>
          <t>1896</t>
        </is>
      </c>
      <c r="E47" s="18" t="inlineStr">
        <is>
          <t>T6</t>
        </is>
      </c>
      <c r="F47" s="56" t="n">
        <v>50</v>
      </c>
      <c r="G47" s="56" t="n">
        <v>34.2</v>
      </c>
      <c r="H47" s="56" t="n">
        <v>42.4</v>
      </c>
      <c r="I47" s="56" t="n">
        <v>32</v>
      </c>
      <c r="J47" s="56" t="n">
        <v>7</v>
      </c>
      <c r="K47" s="56" t="n">
        <v>1</v>
      </c>
      <c r="L47" s="56" t="n">
        <v>0</v>
      </c>
      <c r="M47" s="56" t="n">
        <v>0</v>
      </c>
      <c r="N47" s="56">
        <f>F47+I47+J47+K47+L47+M47</f>
        <v/>
      </c>
      <c r="O47" s="57" t="inlineStr">
        <is>
          <t>C+</t>
        </is>
      </c>
      <c r="P47" s="58" t="inlineStr">
        <is>
          <t>产品上负责治理的日常研发管理工作。完成治理平台541-F02版本需求研发，提测以及测试支撑；完成治理平台541-F03版本dm0整体适配以及提测；完成治理平台541-F03版本，万里数据库适配，提测以及测试支撑，完成阳光电源，中移动分类分级项目等多个项目的问题支撑；设计能力突出，认真负责，代码质量好，思维敏捷。在产品和项目紧张的情况下能够主动加班加点，出色的保证了产品和项目的按期高质量交付。</t>
        </is>
      </c>
      <c r="Q47" s="56" t="n">
        <v>19</v>
      </c>
      <c r="R47" s="56" t="n">
        <v>152</v>
      </c>
      <c r="S47" s="56" t="n">
        <v>185.68</v>
      </c>
      <c r="T47" s="56" t="n">
        <v>169.5</v>
      </c>
      <c r="U47" s="56" t="n">
        <v>0</v>
      </c>
      <c r="V47" s="56" t="n">
        <v>3</v>
      </c>
    </row>
    <row r="48" hidden="1" ht="101" customHeight="1" s="65">
      <c r="A48" s="15" t="inlineStr">
        <is>
          <t>数据安全治理产品线</t>
        </is>
      </c>
      <c r="B48" s="88" t="n"/>
      <c r="C48" s="19" t="inlineStr">
        <is>
          <t>路晓梦</t>
        </is>
      </c>
      <c r="D48" s="18" t="inlineStr">
        <is>
          <t>1865</t>
        </is>
      </c>
      <c r="E48" s="18" t="inlineStr">
        <is>
          <t>T6</t>
        </is>
      </c>
      <c r="F48" s="56" t="n">
        <v>48</v>
      </c>
      <c r="G48" s="56" t="n">
        <v>34.2</v>
      </c>
      <c r="H48" s="56" t="n">
        <v>40.91</v>
      </c>
      <c r="I48" s="56" t="n">
        <v>31</v>
      </c>
      <c r="J48" s="56" t="n">
        <v>7</v>
      </c>
      <c r="K48" s="56" t="n">
        <v>0</v>
      </c>
      <c r="L48" s="56" t="n">
        <v>0</v>
      </c>
      <c r="M48" s="56" t="n">
        <v>0</v>
      </c>
      <c r="N48" s="56">
        <f>F48+I48+J48+K48+L48+M48</f>
        <v/>
      </c>
      <c r="O48" s="56" t="inlineStr">
        <is>
          <t>C</t>
        </is>
      </c>
      <c r="P48" s="58" t="inlineStr">
        <is>
          <t>产品上负责治理541-F02,541-F03版本需求研发。完成治理541-F02版本，网盘对接适配以及office365调研适配；完成治理541-F03版本，结构化资产拉取适配扩展管理需求研发；项目上完成阳光电源，北京首创等支撑，主要是网盘对接现场联调。能力突出，代码质量好，认真负责，解决bug迅速。</t>
        </is>
      </c>
      <c r="Q48" s="56" t="n">
        <v>19</v>
      </c>
      <c r="R48" s="56" t="n">
        <v>152</v>
      </c>
      <c r="S48" s="56" t="n">
        <v>165.1</v>
      </c>
      <c r="T48" s="56" t="n">
        <v>163.5</v>
      </c>
      <c r="U48" s="56" t="n">
        <v>0</v>
      </c>
      <c r="V48" s="56" t="n">
        <v>2</v>
      </c>
    </row>
    <row r="49" hidden="1" ht="101" customHeight="1" s="65">
      <c r="A49" s="15" t="inlineStr">
        <is>
          <t>数据安全治理产品线</t>
        </is>
      </c>
      <c r="B49" s="88" t="n"/>
      <c r="C49" s="19" t="inlineStr">
        <is>
          <t>王耀波</t>
        </is>
      </c>
      <c r="D49" s="18" t="inlineStr">
        <is>
          <t>1973</t>
        </is>
      </c>
      <c r="E49" s="18" t="inlineStr">
        <is>
          <t>T3</t>
        </is>
      </c>
      <c r="F49" s="56" t="n">
        <v>50</v>
      </c>
      <c r="G49" s="56" t="n">
        <v>22.8</v>
      </c>
      <c r="H49" s="56" t="n">
        <v>27.15</v>
      </c>
      <c r="I49" s="56" t="n">
        <v>31</v>
      </c>
      <c r="J49" s="56" t="n">
        <v>5</v>
      </c>
      <c r="K49" s="56" t="n">
        <v>0</v>
      </c>
      <c r="L49" s="56" t="n">
        <v>0</v>
      </c>
      <c r="M49" s="56" t="n">
        <v>0</v>
      </c>
      <c r="N49" s="56">
        <f>F49+I49+J49+K49+L49+M49</f>
        <v/>
      </c>
      <c r="O49" s="56" t="inlineStr">
        <is>
          <t>C</t>
        </is>
      </c>
      <c r="P49" s="58" t="inlineStr">
        <is>
          <t>产品上负责治理541-F02,541-F03版本需求研发。完成治理541-F02版本，终端扫描日志清理以及辽沈银行优化需求，分类分级新增时，数据量过大界面卡死问题等需求研发；完成治理541-F03版本，自动扫描资产导出以及扩展管理适配结构化数据库；积极负责，进步迅速，学习能力强，仔细认真。</t>
        </is>
      </c>
      <c r="Q49" s="56" t="n">
        <v>19</v>
      </c>
      <c r="R49" s="56" t="n">
        <v>152</v>
      </c>
      <c r="S49" s="56" t="n">
        <v>175.15</v>
      </c>
      <c r="T49" s="56" t="n">
        <v>171.5</v>
      </c>
      <c r="U49" s="56" t="n">
        <v>0</v>
      </c>
      <c r="V49" s="56" t="n">
        <v>1</v>
      </c>
    </row>
    <row r="50" ht="135" customHeight="1" s="65">
      <c r="A50" s="15" t="inlineStr">
        <is>
          <t>数据安全治理产品线</t>
        </is>
      </c>
      <c r="B50" s="88" t="n"/>
      <c r="C50" s="19" t="inlineStr">
        <is>
          <t>刘珣</t>
        </is>
      </c>
      <c r="D50" s="18" t="inlineStr">
        <is>
          <t>2200</t>
        </is>
      </c>
      <c r="E50" s="18" t="inlineStr">
        <is>
          <t>T6</t>
        </is>
      </c>
      <c r="F50" s="56" t="n">
        <v>50</v>
      </c>
      <c r="G50" s="56" t="n">
        <v>34.2</v>
      </c>
      <c r="H50" s="56" t="n">
        <v>34.88</v>
      </c>
      <c r="I50" s="56" t="n">
        <v>31</v>
      </c>
      <c r="J50" s="56" t="n">
        <v>7</v>
      </c>
      <c r="K50" s="56" t="n">
        <v>0</v>
      </c>
      <c r="L50" s="56" t="n">
        <v>0</v>
      </c>
      <c r="M50" s="56" t="n">
        <v>0</v>
      </c>
      <c r="N50" s="56">
        <f>F50+I50+J50+K50+L50+M50</f>
        <v/>
      </c>
      <c r="O50" s="57" t="inlineStr">
        <is>
          <t>C+</t>
        </is>
      </c>
      <c r="P50" s="58" t="inlineStr">
        <is>
          <t>本月主要负责脱敏V500flex适配开发、脱敏V2.5.3F02数据库适配开发、脱敏项目支撑等工作。完成脱敏V500版本一半mapper及service层的flex适配改造工作；完成脱敏V2.5.3F02版本虚谷数据库调研及静态脱敏虚谷数据库适配（业务、datax）。负责华瑞银行脱敏项目整体测试保障、问题排查定位、问题修复及服务升级等。其中出差华瑞银行，加班加点分析排查解决现场问题，整体非常认真负责，工作效率高效，工作态度积极。</t>
        </is>
      </c>
      <c r="Q50" s="56" t="n">
        <v>19</v>
      </c>
      <c r="R50" s="56" t="n">
        <v>152</v>
      </c>
      <c r="S50" s="56" t="n">
        <v>150.45</v>
      </c>
      <c r="T50" s="56" t="n">
        <v>148</v>
      </c>
      <c r="U50" s="56" t="n">
        <v>0</v>
      </c>
      <c r="V50" s="56" t="n">
        <v>0</v>
      </c>
    </row>
    <row r="51" hidden="1" ht="84" customHeight="1" s="65">
      <c r="A51" s="15" t="inlineStr">
        <is>
          <t>数据安全治理产品线</t>
        </is>
      </c>
      <c r="B51" s="88" t="n"/>
      <c r="C51" s="19" t="inlineStr">
        <is>
          <t>刘慧东</t>
        </is>
      </c>
      <c r="D51" s="18" t="inlineStr">
        <is>
          <t>1326</t>
        </is>
      </c>
      <c r="E51" s="18" t="inlineStr">
        <is>
          <t>T7</t>
        </is>
      </c>
      <c r="F51" s="56" t="n">
        <v>50</v>
      </c>
      <c r="G51" s="56" t="n">
        <v>41.8</v>
      </c>
      <c r="H51" s="56" t="n">
        <v>44.7</v>
      </c>
      <c r="I51" s="56" t="n">
        <v>30</v>
      </c>
      <c r="J51" s="56" t="n">
        <v>5</v>
      </c>
      <c r="K51" s="56" t="n">
        <v>0</v>
      </c>
      <c r="L51" s="56" t="n">
        <v>0</v>
      </c>
      <c r="M51" s="56" t="n">
        <v>0</v>
      </c>
      <c r="N51" s="56">
        <f>F51+I51+J51+K51+L51+M51</f>
        <v/>
      </c>
      <c r="O51" s="56" t="inlineStr">
        <is>
          <t>C</t>
        </is>
      </c>
      <c r="P51" s="58" t="inlineStr">
        <is>
          <t>产品上完成运维3.1代码设计和开发工作；完成巡检报告设计 运维增加基础设施层代码优化。告警与巡检功能文档编辑与相关代码开发、promql语言表达式解析、告警相关功能实现开发。完成智能语义存储、治理的产品的测试支撑及问题排查处理，思路清晰，代码质量较好。</t>
        </is>
      </c>
      <c r="Q51" s="56" t="n">
        <v>19</v>
      </c>
      <c r="R51" s="56" t="n">
        <v>152</v>
      </c>
      <c r="S51" s="56" t="n">
        <v>150.01</v>
      </c>
      <c r="T51" s="56" t="n">
        <v>142.5</v>
      </c>
      <c r="U51" s="56" t="n">
        <v>0</v>
      </c>
      <c r="V51" s="56" t="n">
        <v>0</v>
      </c>
    </row>
    <row r="52" hidden="1" ht="101" customHeight="1" s="65">
      <c r="A52" s="15" t="inlineStr">
        <is>
          <t>数据安全治理产品线</t>
        </is>
      </c>
      <c r="B52" s="88" t="n"/>
      <c r="C52" s="19" t="inlineStr">
        <is>
          <t>王永山</t>
        </is>
      </c>
      <c r="D52" s="18" t="inlineStr">
        <is>
          <t>10209</t>
        </is>
      </c>
      <c r="E52" s="18" t="inlineStr">
        <is>
          <t>T1</t>
        </is>
      </c>
      <c r="F52" s="56" t="n">
        <v>50</v>
      </c>
      <c r="G52" s="56" t="n">
        <v>19</v>
      </c>
      <c r="H52" s="56" t="n">
        <v>23.39</v>
      </c>
      <c r="I52" s="56" t="n">
        <v>32</v>
      </c>
      <c r="J52" s="56" t="n">
        <v>5</v>
      </c>
      <c r="K52" s="56" t="n">
        <v>0</v>
      </c>
      <c r="L52" s="56" t="n">
        <v>0</v>
      </c>
      <c r="M52" s="56" t="n">
        <v>0</v>
      </c>
      <c r="N52" s="56">
        <f>F52+I52+J52+K52+L52+M52</f>
        <v/>
      </c>
      <c r="O52" s="56" t="inlineStr">
        <is>
          <t>C</t>
        </is>
      </c>
      <c r="P52" s="58" t="inlineStr">
        <is>
          <t>产品上负责治理541-F02版本需求研发。完成治理541-F02版本，扩展管理整体需求设计，研发以及测试支撑bug修改；同时负责并完成互联网防泄漏版本首页需求新增报表统计逻辑以及相关数据统计逻辑开发前后端联调，月报模块功能设计以及表设计工作。积极负责，进度迅速，学习能力强；</t>
        </is>
      </c>
      <c r="Q52" s="56" t="n">
        <v>19</v>
      </c>
      <c r="R52" s="56" t="n">
        <v>152</v>
      </c>
      <c r="S52" s="56" t="n">
        <v>168.06</v>
      </c>
      <c r="T52" s="56" t="n">
        <v>163</v>
      </c>
      <c r="U52" s="56" t="n">
        <v>0</v>
      </c>
      <c r="V52" s="56" t="n">
        <v>1</v>
      </c>
    </row>
    <row r="53" hidden="1" ht="101" customHeight="1" s="65">
      <c r="A53" s="15" t="inlineStr">
        <is>
          <t>数据安全治理产品线</t>
        </is>
      </c>
      <c r="B53" s="88" t="n"/>
      <c r="C53" s="19" t="inlineStr">
        <is>
          <t>卫鹏</t>
        </is>
      </c>
      <c r="D53" s="18" t="inlineStr">
        <is>
          <t>1941</t>
        </is>
      </c>
      <c r="E53" s="18" t="inlineStr">
        <is>
          <t>T6</t>
        </is>
      </c>
      <c r="F53" s="56" t="n">
        <v>50</v>
      </c>
      <c r="G53" s="56" t="n">
        <v>34.2</v>
      </c>
      <c r="H53" s="56" t="n">
        <v>35.25</v>
      </c>
      <c r="I53" s="56" t="n">
        <v>30</v>
      </c>
      <c r="J53" s="56" t="n">
        <v>5</v>
      </c>
      <c r="K53" s="56" t="n">
        <v>0</v>
      </c>
      <c r="L53" s="56" t="n">
        <v>0</v>
      </c>
      <c r="M53" s="56" t="n">
        <v>0</v>
      </c>
      <c r="N53" s="56">
        <f>F53+I53+J53+K53+L53+M53</f>
        <v/>
      </c>
      <c r="O53" s="56" t="inlineStr">
        <is>
          <t>C</t>
        </is>
      </c>
      <c r="P53" s="58" t="inlineStr">
        <is>
          <t>项目上处理人保的各类复杂现场问题、甘肃银行支持了审批对接的现场联调，审批回调接口对接等问题。解决了厦门国际的域同步问题，在现场给出的版本、配置都无效的情况下凭借经验解决了无法同步的难题，编写脚本处理了中信中客户redis服务异常，导致数据删除的问题。且长期支持现场、公司内部的测试，项目完成情况较好</t>
        </is>
      </c>
      <c r="Q53" s="56" t="n">
        <v>19</v>
      </c>
      <c r="R53" s="56" t="n">
        <v>152</v>
      </c>
      <c r="S53" s="56" t="n">
        <v>110.3</v>
      </c>
      <c r="T53" s="56" t="n">
        <v>141</v>
      </c>
      <c r="U53" s="56" t="n">
        <v>0</v>
      </c>
      <c r="V53" s="56" t="n">
        <v>0</v>
      </c>
    </row>
    <row r="54" hidden="1" ht="68" customHeight="1" s="65">
      <c r="A54" s="15" t="inlineStr">
        <is>
          <t>数据安全治理产品线</t>
        </is>
      </c>
      <c r="B54" s="88" t="n"/>
      <c r="C54" s="19" t="inlineStr">
        <is>
          <t>孙浩</t>
        </is>
      </c>
      <c r="D54" s="18" t="inlineStr">
        <is>
          <t>1998</t>
        </is>
      </c>
      <c r="E54" s="18" t="inlineStr">
        <is>
          <t>T5</t>
        </is>
      </c>
      <c r="F54" s="56" t="n">
        <v>50</v>
      </c>
      <c r="G54" s="56" t="n">
        <v>30.4</v>
      </c>
      <c r="H54" s="56" t="n">
        <v>34.41</v>
      </c>
      <c r="I54" s="56" t="n">
        <v>31</v>
      </c>
      <c r="J54" s="56" t="n">
        <v>5</v>
      </c>
      <c r="K54" s="56" t="n">
        <v>0</v>
      </c>
      <c r="L54" s="56" t="n">
        <v>0</v>
      </c>
      <c r="M54" s="56" t="n">
        <v>0</v>
      </c>
      <c r="N54" s="56">
        <f>F54+I54+J54+K54+L54+M54</f>
        <v/>
      </c>
      <c r="O54" s="56" t="inlineStr">
        <is>
          <t>C</t>
        </is>
      </c>
      <c r="P54" s="58" t="inlineStr">
        <is>
          <t>完成了交银租赁，三湘银行，陕西信合，太仓农商行，九江银行问项目问题跟踪以及移动警务策略+海南银行跨网+长沙农商行OA联调问题+长安银行公共邮箱需求提测，保障了项目联调和问题解决的顺利进行。</t>
        </is>
      </c>
      <c r="Q54" s="56" t="n">
        <v>19</v>
      </c>
      <c r="R54" s="56" t="n">
        <v>152</v>
      </c>
      <c r="S54" s="56" t="n">
        <v>164.76</v>
      </c>
      <c r="T54" s="56" t="n">
        <v>159.5</v>
      </c>
      <c r="U54" s="56" t="n">
        <v>0</v>
      </c>
      <c r="V54" s="56" t="n">
        <v>0</v>
      </c>
    </row>
    <row r="55" hidden="1" ht="168" customHeight="1" s="65">
      <c r="A55" s="15" t="inlineStr">
        <is>
          <t>数据安全治理产品线</t>
        </is>
      </c>
      <c r="B55" s="88" t="n"/>
      <c r="C55" s="19" t="inlineStr">
        <is>
          <t>张宏</t>
        </is>
      </c>
      <c r="D55" s="18" t="n">
        <v>1505</v>
      </c>
      <c r="E55" s="18" t="inlineStr">
        <is>
          <t>T7</t>
        </is>
      </c>
      <c r="F55" s="56" t="n">
        <v>45</v>
      </c>
      <c r="G55" s="56" t="n">
        <v>41.8</v>
      </c>
      <c r="H55" s="56" t="n">
        <v>42.42</v>
      </c>
      <c r="I55" s="56" t="n">
        <v>30</v>
      </c>
      <c r="J55" s="56" t="n">
        <v>7</v>
      </c>
      <c r="K55" s="56" t="n">
        <v>0</v>
      </c>
      <c r="L55" s="56" t="n">
        <v>0</v>
      </c>
      <c r="M55" s="56" t="n">
        <v>0</v>
      </c>
      <c r="N55" s="56">
        <f>F55+I55+J55+K55+L55+M55</f>
        <v/>
      </c>
      <c r="O55" s="56" t="inlineStr">
        <is>
          <t>C</t>
        </is>
      </c>
      <c r="P55" s="58" t="inlineStr">
        <is>
          <t>本月主要负责脱敏、数审产品日常管理及开发。完成数审V500版本交付，其中主要承担数审产品所有协议解析、异常事件命中、分类分级规则命中等重点及疑难问题的修复工作，保证数审V500顺利发版。负责脱敏V500版本Flex改造及功能自测整体工作安排。完成脱敏V2.5.3F02版本万里数据库整体适配开发及功能自测。同时支持国防科大、华瑞银行项目。整体工作投入度较高，代码质量较好，问题处理能力突出，工作认真负责，加班加点同时保证产品和项目，虽然数审延期5个工作日，属于研发资源、项目冲突各种因素导致，综合评价C。</t>
        </is>
      </c>
      <c r="Q55" s="56" t="n">
        <v>19</v>
      </c>
      <c r="R55" s="56" t="n">
        <v>152</v>
      </c>
      <c r="S55" s="56" t="n">
        <v>159.6</v>
      </c>
      <c r="T55" s="56" t="n">
        <v>164.5</v>
      </c>
      <c r="U55" s="56" t="n">
        <v>0</v>
      </c>
      <c r="V55" s="56" t="n">
        <v>1</v>
      </c>
    </row>
    <row r="56" ht="118" customHeight="1" s="65">
      <c r="A56" s="15" t="inlineStr">
        <is>
          <t>数据安全治理产品线</t>
        </is>
      </c>
      <c r="B56" s="88" t="n"/>
      <c r="C56" s="19" t="inlineStr">
        <is>
          <t>杜志恒</t>
        </is>
      </c>
      <c r="D56" s="18" t="inlineStr">
        <is>
          <t>2167</t>
        </is>
      </c>
      <c r="E56" s="18" t="inlineStr">
        <is>
          <t>T2</t>
        </is>
      </c>
      <c r="F56" s="56" t="n">
        <v>40</v>
      </c>
      <c r="G56" s="56" t="n">
        <v>19</v>
      </c>
      <c r="H56" s="56" t="n">
        <v>20.41</v>
      </c>
      <c r="I56" s="56" t="n">
        <v>30</v>
      </c>
      <c r="J56" s="56" t="n">
        <v>5</v>
      </c>
      <c r="K56" s="56" t="n">
        <v>0</v>
      </c>
      <c r="L56" s="56" t="n">
        <v>0</v>
      </c>
      <c r="M56" s="56" t="n">
        <v>0</v>
      </c>
      <c r="N56" s="56">
        <f>F56+I56+J56+K56+L56+M56</f>
        <v/>
      </c>
      <c r="O56" s="57" t="inlineStr">
        <is>
          <t>D</t>
        </is>
      </c>
      <c r="P56" s="58" t="inlineStr">
        <is>
          <t>完成统一平台542-F02、F03需求开发。负责统一平台542-F02版本审批附件地址兼容、审批权限控制、用户离职状态、基础规则对接。F03Exchange邮件发送兼容、严重性等级排序等需求开发。对接其他产品线联调、测试问题支持。工作需要注意需求开发细节、验证环境场景需覆盖全面，在统一平台统一平台542F02和542F03版本重要用例未仔细验证导致提测退回，综合评价D</t>
        </is>
      </c>
      <c r="Q56" s="56" t="n">
        <v>19</v>
      </c>
      <c r="R56" s="56" t="n">
        <v>152</v>
      </c>
      <c r="S56" s="56" t="n">
        <v>169.95</v>
      </c>
      <c r="T56" s="56" t="n">
        <v>163.1</v>
      </c>
      <c r="U56" s="56" t="n">
        <v>0</v>
      </c>
      <c r="V56" s="56" t="n">
        <v>0</v>
      </c>
    </row>
    <row r="57" ht="118" customHeight="1" s="65">
      <c r="A57" s="15" t="inlineStr">
        <is>
          <t>数据安全治理产品线</t>
        </is>
      </c>
      <c r="B57" s="88" t="n"/>
      <c r="C57" s="19" t="inlineStr">
        <is>
          <t>杨帅</t>
        </is>
      </c>
      <c r="D57" s="18" t="inlineStr">
        <is>
          <t>1963</t>
        </is>
      </c>
      <c r="E57" s="18" t="inlineStr">
        <is>
          <t>T3</t>
        </is>
      </c>
      <c r="F57" s="56" t="n">
        <v>50</v>
      </c>
      <c r="G57" s="56" t="n">
        <v>22.8</v>
      </c>
      <c r="H57" s="56" t="n">
        <v>28</v>
      </c>
      <c r="I57" s="56" t="n">
        <v>32</v>
      </c>
      <c r="J57" s="56" t="n">
        <v>7</v>
      </c>
      <c r="K57" s="56" t="n">
        <v>0</v>
      </c>
      <c r="L57" s="56" t="n">
        <v>0</v>
      </c>
      <c r="M57" s="56" t="n">
        <v>0</v>
      </c>
      <c r="N57" s="56">
        <f>F57+I57+J57+K57+L57+M57</f>
        <v/>
      </c>
      <c r="O57" s="57" t="inlineStr">
        <is>
          <t>C+</t>
        </is>
      </c>
      <c r="P57" s="58" t="inlineStr">
        <is>
          <t>主要负责内控的后端研发、问题响应和生产变更工作。在近期的工作中完成了多项关键任务，如动态表单自定义组件的设计，以及整体动态审批功能设计、开发、联调上线，尤其是工作流的核心功能设计，减少了开发工作量将流程均使用配置的方式，工作中能够迅速响应并高效完成任务，具有出色的工作能力和效率，且周末加班加点支持内控需求的研发，保证了内控的交付进度和质量。</t>
        </is>
      </c>
      <c r="Q57" s="56" t="n">
        <v>19</v>
      </c>
      <c r="R57" s="56" t="n">
        <v>152</v>
      </c>
      <c r="S57" s="56" t="n">
        <v>156.9</v>
      </c>
      <c r="T57" s="56" t="n">
        <v>152</v>
      </c>
      <c r="U57" s="56" t="n">
        <v>0</v>
      </c>
      <c r="V57" s="56" t="n">
        <v>0</v>
      </c>
    </row>
    <row r="58" hidden="1" ht="84" customHeight="1" s="65">
      <c r="A58" s="15" t="inlineStr">
        <is>
          <t>数据安全治理产品线</t>
        </is>
      </c>
      <c r="B58" s="88" t="n"/>
      <c r="C58" s="19" t="inlineStr">
        <is>
          <t>李刚</t>
        </is>
      </c>
      <c r="D58" s="18" t="inlineStr">
        <is>
          <t>1567</t>
        </is>
      </c>
      <c r="E58" s="18" t="inlineStr">
        <is>
          <t>T5</t>
        </is>
      </c>
      <c r="F58" s="56" t="n">
        <v>48</v>
      </c>
      <c r="G58" s="56" t="n">
        <v>30.4</v>
      </c>
      <c r="H58" s="56" t="n">
        <v>33.26</v>
      </c>
      <c r="I58" s="56" t="n">
        <v>30</v>
      </c>
      <c r="J58" s="56" t="n">
        <v>5</v>
      </c>
      <c r="K58" s="56" t="n">
        <v>0</v>
      </c>
      <c r="L58" s="56" t="n">
        <v>0</v>
      </c>
      <c r="M58" s="56" t="n">
        <v>0</v>
      </c>
      <c r="N58" s="56">
        <f>F58+I58+J58+K58+L58+M58</f>
        <v/>
      </c>
      <c r="O58" s="56" t="inlineStr">
        <is>
          <t>C</t>
        </is>
      </c>
      <c r="P58" s="58" t="inlineStr">
        <is>
          <t>负责运维3.0F03版本开发需求，3.1需求开发。其中3.0F03版本开发。3.1监控上报、运维日志需求接口修改、运维视图联调等。项目上负责去陕西信合驻场开发，熟悉云平台开发流程梳理、二开规范、微服务适配流程总结。工作认真，整体质量好。</t>
        </is>
      </c>
      <c r="Q58" s="56" t="n">
        <v>19</v>
      </c>
      <c r="R58" s="56" t="n">
        <v>152</v>
      </c>
      <c r="S58" s="56" t="n">
        <v>122.08</v>
      </c>
      <c r="T58" s="56" t="n">
        <v>145</v>
      </c>
      <c r="U58" s="56" t="n">
        <v>0</v>
      </c>
      <c r="V58" s="56" t="n">
        <v>0</v>
      </c>
    </row>
    <row r="59" hidden="1" ht="101" customHeight="1" s="65">
      <c r="A59" s="20" t="n"/>
      <c r="B59" s="88" t="n"/>
      <c r="C59" s="19" t="inlineStr">
        <is>
          <t>李凡</t>
        </is>
      </c>
      <c r="D59" s="18" t="inlineStr">
        <is>
          <t>1775</t>
        </is>
      </c>
      <c r="E59" s="18" t="inlineStr">
        <is>
          <t>T7</t>
        </is>
      </c>
      <c r="F59" s="56" t="n">
        <v>48</v>
      </c>
      <c r="G59" s="56" t="n">
        <v>41.8</v>
      </c>
      <c r="H59" s="56" t="n">
        <v>44.64</v>
      </c>
      <c r="I59" s="56" t="n">
        <v>30</v>
      </c>
      <c r="J59" s="56" t="n">
        <v>7</v>
      </c>
      <c r="K59" s="56" t="n">
        <v>0</v>
      </c>
      <c r="L59" s="56" t="n">
        <v>0</v>
      </c>
      <c r="M59" s="56" t="n">
        <v>0</v>
      </c>
      <c r="N59" s="56">
        <f>F59+I59+J59+K59+L59+M59</f>
        <v/>
      </c>
      <c r="O59" s="56" t="inlineStr">
        <is>
          <t>C</t>
        </is>
      </c>
      <c r="P59" s="58" t="inlineStr">
        <is>
          <t>产品上负责运维、统一平台的日常研发管理工作。完成运维3.0F03、统一平台542F02、F03版本需求开发。主要对接各个产品需求设计、问题处理。运维3.2需求整体设计。项目上支持移动警务、国寿、国信、阳光电源、浙商、三湘、银河证券、网页防篡改、厦门国际等项目支持。工作认真，整体质量好。</t>
        </is>
      </c>
      <c r="Q59" s="56" t="n">
        <v>19</v>
      </c>
      <c r="R59" s="56" t="n">
        <v>152</v>
      </c>
      <c r="S59" s="56" t="n">
        <v>170.41</v>
      </c>
      <c r="T59" s="56" t="n">
        <v>167.9</v>
      </c>
      <c r="U59" s="56" t="n">
        <v>0</v>
      </c>
      <c r="V59" s="56" t="n">
        <v>0</v>
      </c>
    </row>
    <row r="60" hidden="1" ht="101" customHeight="1" s="65">
      <c r="A60" s="20" t="n"/>
      <c r="B60" s="89" t="n"/>
      <c r="C60" s="18" t="inlineStr">
        <is>
          <t>靖哲</t>
        </is>
      </c>
      <c r="D60" s="18" t="inlineStr">
        <is>
          <t>1438</t>
        </is>
      </c>
      <c r="E60" s="18" t="inlineStr">
        <is>
          <t>T6</t>
        </is>
      </c>
      <c r="F60" s="56" t="n">
        <v>45</v>
      </c>
      <c r="G60" s="56" t="n">
        <v>34.2</v>
      </c>
      <c r="H60" s="56" t="n">
        <v>38.75</v>
      </c>
      <c r="I60" s="56" t="n">
        <v>31</v>
      </c>
      <c r="J60" s="56" t="n">
        <v>7</v>
      </c>
      <c r="K60" s="56" t="n">
        <v>0</v>
      </c>
      <c r="L60" s="56" t="n">
        <v>0</v>
      </c>
      <c r="M60" s="56" t="n">
        <v>0</v>
      </c>
      <c r="N60" s="56">
        <f>F60+I60+J60+K60+L60+M60</f>
        <v/>
      </c>
      <c r="O60" s="56" t="inlineStr">
        <is>
          <t>C</t>
        </is>
      </c>
      <c r="P60" s="58" t="inlineStr">
        <is>
          <t>主要跟踪了上海银行的各个关键投产节点，甘肃银行的现场支持以及浦发v3系列、v5系列的各个问题跟踪，邮储项目文件上传性能的分析，以及交银租赁，三湘银行，陕西信合，太仓农商行，九江银行等项目的评估以及问题跟进，项目较为稳定。认真负责，保证了终端dlp和统一平台的各个项目的按期交付。</t>
        </is>
      </c>
      <c r="Q60" s="56" t="n">
        <v>19</v>
      </c>
      <c r="R60" s="56" t="n">
        <v>152</v>
      </c>
      <c r="S60" s="56" t="n">
        <v>127.16</v>
      </c>
      <c r="T60" s="56" t="n">
        <v>155</v>
      </c>
      <c r="U60" s="56" t="n">
        <v>0</v>
      </c>
      <c r="V60" s="56" t="n">
        <v>0</v>
      </c>
    </row>
    <row r="61" hidden="1" s="65">
      <c r="A61" s="21" t="n"/>
      <c r="C61" s="21" t="n"/>
      <c r="D61" s="21" t="n"/>
      <c r="E61" s="21" t="n"/>
      <c r="O61" s="2" t="n"/>
    </row>
    <row r="62" hidden="1" s="65">
      <c r="A62" s="21" t="n"/>
      <c r="C62" s="21" t="n"/>
      <c r="D62" s="21" t="n"/>
      <c r="E62" s="21" t="n"/>
      <c r="O62" s="2" t="n"/>
    </row>
    <row r="63" hidden="1" s="65">
      <c r="A63" s="21" t="n"/>
      <c r="C63" s="21" t="n"/>
      <c r="D63" s="21" t="n"/>
      <c r="E63" s="21" t="n"/>
      <c r="O63" s="2" t="n"/>
    </row>
    <row r="64" hidden="1" s="65">
      <c r="A64" s="21" t="n"/>
      <c r="C64" s="21" t="n"/>
      <c r="D64" s="21" t="n"/>
      <c r="E64" s="21" t="n"/>
      <c r="O64" s="2" t="n"/>
    </row>
    <row r="65" hidden="1" s="65">
      <c r="A65" s="21" t="n"/>
      <c r="C65" s="21" t="n"/>
      <c r="D65" s="21" t="n"/>
      <c r="E65" s="21" t="n"/>
      <c r="O65" s="2" t="n"/>
    </row>
    <row r="66" hidden="1" s="65">
      <c r="A66" s="21" t="n"/>
      <c r="C66" s="21" t="n"/>
      <c r="D66" s="21" t="n"/>
      <c r="E66" s="21" t="n"/>
      <c r="O66" s="2" t="n"/>
    </row>
    <row r="67" hidden="1" s="65">
      <c r="A67" s="21" t="n"/>
      <c r="C67" s="21" t="n"/>
      <c r="D67" s="21" t="n"/>
      <c r="E67" s="21" t="n"/>
      <c r="O67" s="2" t="n"/>
    </row>
    <row r="68" hidden="1" s="65">
      <c r="C68" s="21" t="n"/>
      <c r="D68" s="21" t="n"/>
      <c r="E68" s="21" t="n"/>
      <c r="O68" s="2" t="n"/>
    </row>
    <row r="69" hidden="1" s="65">
      <c r="D69" s="3" t="n"/>
      <c r="E69" s="3" t="n"/>
      <c r="F69" s="3" t="n"/>
      <c r="G69" s="3" t="n"/>
      <c r="H69" s="3" t="n"/>
      <c r="I69" s="3" t="n"/>
      <c r="J69" s="3" t="n"/>
      <c r="K69" s="3" t="n"/>
      <c r="L69" s="3" t="n"/>
      <c r="M69" s="3" t="n"/>
      <c r="N69" s="3" t="n"/>
      <c r="P69" s="3" t="n"/>
    </row>
  </sheetData>
  <autoFilter ref="O1:O69">
    <filterColumn colId="0" hiddenButton="0" showButton="1">
      <filters>
        <filter val="D"/>
        <filter val="C+"/>
        <filter val="C-"/>
      </filters>
    </filterColumn>
  </autoFilter>
  <mergeCells count="19">
    <mergeCell ref="J1:K1"/>
    <mergeCell ref="B28:B32"/>
    <mergeCell ref="C1:C2"/>
    <mergeCell ref="B33:B46"/>
    <mergeCell ref="E1:E2"/>
    <mergeCell ref="O1:O2"/>
    <mergeCell ref="Q1:V1"/>
    <mergeCell ref="B1:B2"/>
    <mergeCell ref="G1:I1"/>
    <mergeCell ref="N1:N2"/>
    <mergeCell ref="B47:B60"/>
    <mergeCell ref="B12:B25"/>
    <mergeCell ref="L1:M1"/>
    <mergeCell ref="B3:B11"/>
    <mergeCell ref="D1:D2"/>
    <mergeCell ref="F1:F2"/>
    <mergeCell ref="B26:B27"/>
    <mergeCell ref="P1:P2"/>
    <mergeCell ref="A1:A2"/>
  </mergeCells>
  <dataValidations count="1">
    <dataValidation sqref="D44:D45" showDropDown="0" showInputMessage="1" showErrorMessage="1" allowBlank="1" errorTitle="错误" error="重复输入" type="custom">
      <formula1>COUNTIF($B$1:$B$64,$B44)=1</formula1>
    </dataValidation>
  </dataValidations>
  <pageMargins left="0.700787401574803" right="0.700787401574803" top="0.751968503937008" bottom="0.751968503937008"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andrew</dc:creator>
  <dcterms:created xsi:type="dcterms:W3CDTF">2024-07-06T16:11:00Z</dcterms:created>
  <dcterms:modified xsi:type="dcterms:W3CDTF">2025-05-20T05:02:59Z</dcterms:modified>
  <cp:lastModifiedBy>安鹏</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E2B0DC6C695EE9E1F60BAB67B8CBB071_43</vt:lpwstr>
  </property>
  <property name="KSOProductBuildVer" fmtid="{D5CDD505-2E9C-101B-9397-08002B2CF9AE}" pid="3">
    <vt:lpwstr>2052-6.15.1.8935</vt:lpwstr>
  </property>
  <property name="WondersoftTag" fmtid="{D5CDD505-2E9C-101B-9397-08002B2CF9AE}" pid="4">
    <vt:lpwstr>7C64E934-EAE5-40F8-A79B-BACA035E4408#0#c7d44f8e-4b35-103c-8e4c-05a31dc8aabf##0</vt:lpwstr>
  </property>
</Properties>
</file>