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6760" tabRatio="600" firstSheet="2" autoFilterDateGrouping="1"/>
  </bookViews>
  <sheets>
    <sheet name="员工绩效" sheetId="1" state="visible" r:id="rId1"/>
  </sheets>
  <externalReferences>
    <externalReference r:id="rId2"/>
  </externalReferences>
  <definedNames>
    <definedName name="_xlnm._FilterDatabase" localSheetId="0" hidden="1">'员工绩效'!$O$1:$O$59</definedName>
  </definedNames>
  <calcPr calcId="191029" fullCalcOnLoad="1"/>
</workbook>
</file>

<file path=xl/styles.xml><?xml version="1.0" encoding="utf-8"?>
<styleSheet xmlns="http://schemas.openxmlformats.org/spreadsheetml/2006/main">
  <numFmts count="3">
    <numFmt numFmtId="164" formatCode="0.00_);[Red]\(0.00\)"/>
    <numFmt numFmtId="165" formatCode="0.00_ "/>
    <numFmt numFmtId="166" formatCode="[$-F800]dddd\,\ mmmm\ dd\,\ yyyy"/>
  </numFmts>
  <fonts count="34">
    <font>
      <name val="宋体"/>
      <charset val="134"/>
      <color theme="1"/>
      <sz val="11"/>
      <scheme val="minor"/>
    </font>
    <font>
      <name val="Calibri"/>
      <charset val="134"/>
      <color theme="1"/>
      <sz val="11"/>
    </font>
    <font>
      <name val="宋体"/>
      <charset val="134"/>
      <b val="1"/>
      <color theme="1"/>
      <sz val="11"/>
    </font>
    <font>
      <name val="宋体"/>
      <charset val="134"/>
      <color indexed="8"/>
      <sz val="11"/>
    </font>
    <font>
      <name val="宋体"/>
      <charset val="134"/>
      <color theme="1"/>
      <sz val="11"/>
    </font>
    <font>
      <name val="宋体"/>
      <charset val="134"/>
      <sz val="11"/>
    </font>
    <font>
      <name val="宋体"/>
      <charset val="134"/>
      <color indexed="8"/>
      <sz val="11"/>
    </font>
    <font>
      <name val="宋体"/>
      <charset val="134"/>
      <color theme="1"/>
      <sz val="11"/>
    </font>
    <font>
      <name val="宋体"/>
      <charset val="134"/>
      <color rgb="FF000000"/>
      <sz val="11"/>
    </font>
    <font>
      <name val="宋体"/>
      <charset val="134"/>
      <color theme="1"/>
      <sz val="11"/>
    </font>
    <font>
      <name val="宋体"/>
      <charset val="134"/>
      <b val="1"/>
      <sz val="11"/>
    </font>
    <font>
      <name val="微软雅黑"/>
      <charset val="134"/>
      <color theme="1"/>
      <sz val="10"/>
    </font>
    <font>
      <name val="Microsoft YaHei"/>
      <charset val="134"/>
      <color rgb="FF000000"/>
      <sz val="10"/>
    </font>
    <font>
      <name val="微软雅黑"/>
      <charset val="134"/>
      <sz val="10"/>
    </font>
    <font>
      <name val="Microsoft YaHei"/>
      <charset val="134"/>
      <sz val="10"/>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8">
    <fill>
      <patternFill/>
    </fill>
    <fill>
      <patternFill patternType="gray125"/>
    </fill>
    <fill>
      <patternFill patternType="solid">
        <fgColor rgb="FF92D050"/>
        <bgColor theme="9" tint="0.599993896298105"/>
      </patternFill>
    </fill>
    <fill>
      <patternFill patternType="solid">
        <fgColor rgb="FF00B0F0"/>
        <bgColor theme="9" tint="0.599993896298105"/>
      </patternFill>
    </fill>
    <fill>
      <patternFill patternType="solid">
        <fgColor rgb="FFFFC000"/>
        <bgColor theme="9" tint="0.599993896298105"/>
      </patternFill>
    </fill>
    <fill>
      <patternFill patternType="solid">
        <fgColor rgb="FFFFFF00"/>
        <bgColor theme="9" tint="0.599993896298105"/>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theme="1"/>
      </left>
      <right/>
      <top style="thin">
        <color theme="1"/>
      </top>
      <bottom style="thin">
        <color theme="1"/>
      </bottom>
      <diagonal/>
    </border>
    <border>
      <left/>
      <right/>
      <top style="thin">
        <color auto="1"/>
      </top>
      <bottom style="thin">
        <color auto="1"/>
      </bottom>
      <diagonal/>
    </border>
    <border>
      <left style="thin">
        <color theme="1"/>
      </left>
      <right style="thin">
        <color theme="1"/>
      </right>
      <top/>
      <bottom/>
      <diagonal/>
    </border>
    <border>
      <left style="thin">
        <color theme="1"/>
      </left>
      <right/>
      <top/>
      <bottom/>
      <diagonal/>
    </border>
    <border>
      <left/>
      <right style="thin">
        <color auto="1"/>
      </right>
      <top style="thin">
        <color auto="1"/>
      </top>
      <bottom style="thin">
        <color auto="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style="thin">
        <color theme="1"/>
      </top>
      <bottom/>
      <diagonal/>
    </border>
    <border>
      <left/>
      <right style="thin">
        <color theme="1"/>
      </right>
      <top style="thin">
        <color theme="1"/>
      </top>
      <bottom/>
      <diagonal/>
    </border>
    <border>
      <left style="thin">
        <color theme="1"/>
      </left>
      <right style="thin">
        <color theme="1"/>
      </right>
      <top/>
      <bottom style="thin">
        <color theme="1"/>
      </bottom>
      <diagonal/>
    </border>
  </borders>
  <cellStyleXfs count="50">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15" fillId="0" borderId="0" applyAlignment="1">
      <alignment vertical="center"/>
    </xf>
    <xf numFmtId="0" fontId="16" fillId="0" borderId="0" applyAlignment="1">
      <alignment vertical="center"/>
    </xf>
    <xf numFmtId="0" fontId="0" fillId="7" borderId="17" applyAlignment="1">
      <alignment vertical="center"/>
    </xf>
    <xf numFmtId="0" fontId="17" fillId="0" borderId="0" applyAlignment="1">
      <alignment vertical="center"/>
    </xf>
    <xf numFmtId="0" fontId="18" fillId="0" borderId="0" applyAlignment="1">
      <alignment vertical="center"/>
    </xf>
    <xf numFmtId="0" fontId="19" fillId="0" borderId="0" applyAlignment="1">
      <alignment vertical="center"/>
    </xf>
    <xf numFmtId="0" fontId="20" fillId="0" borderId="18" applyAlignment="1">
      <alignment vertical="center"/>
    </xf>
    <xf numFmtId="0" fontId="21" fillId="0" borderId="18" applyAlignment="1">
      <alignment vertical="center"/>
    </xf>
    <xf numFmtId="0" fontId="22" fillId="0" borderId="19" applyAlignment="1">
      <alignment vertical="center"/>
    </xf>
    <xf numFmtId="0" fontId="22" fillId="0" borderId="0" applyAlignment="1">
      <alignment vertical="center"/>
    </xf>
    <xf numFmtId="0" fontId="23" fillId="8" borderId="20" applyAlignment="1">
      <alignment vertical="center"/>
    </xf>
    <xf numFmtId="0" fontId="24" fillId="9" borderId="21" applyAlignment="1">
      <alignment vertical="center"/>
    </xf>
    <xf numFmtId="0" fontId="25" fillId="9" borderId="20" applyAlignment="1">
      <alignment vertical="center"/>
    </xf>
    <xf numFmtId="0" fontId="26" fillId="10" borderId="22" applyAlignment="1">
      <alignment vertical="center"/>
    </xf>
    <xf numFmtId="0" fontId="27" fillId="0" borderId="23" applyAlignment="1">
      <alignment vertical="center"/>
    </xf>
    <xf numFmtId="0" fontId="28" fillId="0" borderId="24" applyAlignment="1">
      <alignment vertical="center"/>
    </xf>
    <xf numFmtId="0" fontId="29" fillId="11" borderId="0" applyAlignment="1">
      <alignment vertical="center"/>
    </xf>
    <xf numFmtId="0" fontId="30" fillId="12" borderId="0" applyAlignment="1">
      <alignment vertical="center"/>
    </xf>
    <xf numFmtId="0" fontId="31" fillId="13" borderId="0" applyAlignment="1">
      <alignment vertical="center"/>
    </xf>
    <xf numFmtId="0" fontId="32" fillId="14" borderId="0" applyAlignment="1">
      <alignment vertical="center"/>
    </xf>
    <xf numFmtId="0" fontId="33" fillId="15" borderId="0" applyAlignment="1">
      <alignment vertical="center"/>
    </xf>
    <xf numFmtId="0" fontId="33" fillId="16" borderId="0" applyAlignment="1">
      <alignment vertical="center"/>
    </xf>
    <xf numFmtId="0" fontId="32" fillId="17" borderId="0" applyAlignment="1">
      <alignment vertical="center"/>
    </xf>
    <xf numFmtId="0" fontId="32" fillId="18" borderId="0" applyAlignment="1">
      <alignment vertical="center"/>
    </xf>
    <xf numFmtId="0" fontId="33" fillId="19" borderId="0" applyAlignment="1">
      <alignment vertical="center"/>
    </xf>
    <xf numFmtId="0" fontId="33" fillId="20" borderId="0" applyAlignment="1">
      <alignment vertical="center"/>
    </xf>
    <xf numFmtId="0" fontId="32" fillId="21" borderId="0" applyAlignment="1">
      <alignment vertical="center"/>
    </xf>
    <xf numFmtId="0" fontId="32" fillId="22" borderId="0" applyAlignment="1">
      <alignment vertical="center"/>
    </xf>
    <xf numFmtId="0" fontId="33" fillId="23" borderId="0" applyAlignment="1">
      <alignment vertical="center"/>
    </xf>
    <xf numFmtId="0" fontId="33" fillId="24" borderId="0" applyAlignment="1">
      <alignment vertical="center"/>
    </xf>
    <xf numFmtId="0" fontId="32" fillId="25" borderId="0" applyAlignment="1">
      <alignment vertical="center"/>
    </xf>
    <xf numFmtId="0" fontId="32" fillId="26" borderId="0" applyAlignment="1">
      <alignment vertical="center"/>
    </xf>
    <xf numFmtId="0" fontId="33" fillId="27" borderId="0" applyAlignment="1">
      <alignment vertical="center"/>
    </xf>
    <xf numFmtId="0" fontId="33" fillId="28" borderId="0" applyAlignment="1">
      <alignment vertical="center"/>
    </xf>
    <xf numFmtId="0" fontId="32" fillId="29" borderId="0" applyAlignment="1">
      <alignment vertical="center"/>
    </xf>
    <xf numFmtId="0" fontId="32" fillId="30" borderId="0" applyAlignment="1">
      <alignment vertical="center"/>
    </xf>
    <xf numFmtId="0" fontId="33" fillId="31" borderId="0" applyAlignment="1">
      <alignment vertical="center"/>
    </xf>
    <xf numFmtId="0" fontId="33" fillId="32" borderId="0" applyAlignment="1">
      <alignment vertical="center"/>
    </xf>
    <xf numFmtId="0" fontId="32" fillId="33" borderId="0" applyAlignment="1">
      <alignment vertical="center"/>
    </xf>
    <xf numFmtId="0" fontId="32" fillId="34" borderId="0" applyAlignment="1">
      <alignment vertical="center"/>
    </xf>
    <xf numFmtId="0" fontId="33" fillId="35" borderId="0" applyAlignment="1">
      <alignment vertical="center"/>
    </xf>
    <xf numFmtId="0" fontId="33" fillId="36" borderId="0" applyAlignment="1">
      <alignment vertical="center"/>
    </xf>
    <xf numFmtId="0" fontId="32" fillId="37" borderId="0" applyAlignment="1">
      <alignment vertical="center"/>
    </xf>
    <xf numFmtId="166" fontId="0" fillId="0" borderId="0" applyAlignment="1">
      <alignment vertical="center"/>
    </xf>
  </cellStyleXfs>
  <cellXfs count="96">
    <xf numFmtId="0" fontId="0" fillId="0" borderId="0" applyAlignment="1" pivotButton="0" quotePrefix="0" xfId="0">
      <alignment vertical="center"/>
    </xf>
    <xf numFmtId="0" fontId="1" fillId="0" borderId="0" pivotButton="0" quotePrefix="0" xfId="0"/>
    <xf numFmtId="0" fontId="1" fillId="0" borderId="0" applyAlignment="1" pivotButton="0" quotePrefix="0" xfId="0">
      <alignment horizontal="center" vertical="center"/>
    </xf>
    <xf numFmtId="0" fontId="2" fillId="2" borderId="1" applyAlignment="1" pivotButton="0" quotePrefix="0" xfId="0">
      <alignment horizontal="center" vertical="center"/>
    </xf>
    <xf numFmtId="0" fontId="2" fillId="2" borderId="2" applyAlignment="1" pivotButton="0" quotePrefix="0" xfId="0">
      <alignment horizontal="center" vertical="center"/>
    </xf>
    <xf numFmtId="0" fontId="3"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3" applyAlignment="1" pivotButton="0" quotePrefix="0" xfId="0">
      <alignment horizontal="center" vertical="center"/>
    </xf>
    <xf numFmtId="0" fontId="4" fillId="0" borderId="5" applyAlignment="1" pivotButton="0" quotePrefix="0" xfId="0">
      <alignment horizontal="center" vertical="center"/>
    </xf>
    <xf numFmtId="0" fontId="3" fillId="0" borderId="3" applyAlignment="1" pivotButton="0" quotePrefix="0" xfId="0">
      <alignment horizontal="center" vertical="center"/>
    </xf>
    <xf numFmtId="0" fontId="3" fillId="0" borderId="3" applyAlignment="1" pivotButton="0" quotePrefix="0" xfId="0">
      <alignment horizontal="center" vertical="center"/>
    </xf>
    <xf numFmtId="0" fontId="4" fillId="0" borderId="6" applyAlignment="1" pivotButton="0" quotePrefix="0" xfId="0">
      <alignment horizontal="center" vertical="center"/>
    </xf>
    <xf numFmtId="0" fontId="4" fillId="0" borderId="3" applyAlignment="1" pivotButton="0" quotePrefix="0" xfId="0">
      <alignment horizontal="center" vertical="center"/>
    </xf>
    <xf numFmtId="0" fontId="5" fillId="0" borderId="7" applyAlignment="1" pivotButton="0" quotePrefix="0" xfId="0">
      <alignment horizontal="center" vertical="center" wrapText="1"/>
    </xf>
    <xf numFmtId="0" fontId="6" fillId="0" borderId="3" applyAlignment="1" pivotButton="0" quotePrefix="0" xfId="0">
      <alignment horizontal="center" vertical="center"/>
    </xf>
    <xf numFmtId="0" fontId="3" fillId="0" borderId="8" applyAlignment="1" pivotButton="0" quotePrefix="0" xfId="0">
      <alignment horizontal="center" vertical="center"/>
    </xf>
    <xf numFmtId="0" fontId="7" fillId="0" borderId="3" applyAlignment="1" pivotButton="0" quotePrefix="0" xfId="0">
      <alignment horizontal="center" vertical="center"/>
    </xf>
    <xf numFmtId="0" fontId="7" fillId="0" borderId="3" applyAlignment="1" pivotButton="0" quotePrefix="0" xfId="0">
      <alignment horizontal="center" vertical="center"/>
    </xf>
    <xf numFmtId="0" fontId="3" fillId="0" borderId="0" applyAlignment="1" pivotButton="0" quotePrefix="0" xfId="0">
      <alignment horizontal="center" vertical="center"/>
    </xf>
    <xf numFmtId="0" fontId="6" fillId="0" borderId="3" applyAlignment="1" pivotButton="0" quotePrefix="0" xfId="0">
      <alignment horizontal="center" vertical="center"/>
    </xf>
    <xf numFmtId="0" fontId="2" fillId="3" borderId="9" applyAlignment="1" pivotButton="0" quotePrefix="0" xfId="0">
      <alignment horizontal="center" vertical="center"/>
    </xf>
    <xf numFmtId="0" fontId="2" fillId="4" borderId="8" applyAlignment="1" pivotButton="0" quotePrefix="0" xfId="0">
      <alignment horizontal="center" vertical="center"/>
    </xf>
    <xf numFmtId="0" fontId="2" fillId="4" borderId="10" applyAlignment="1" pivotButton="0" quotePrefix="0" xfId="0">
      <alignment horizontal="center" vertical="center"/>
    </xf>
    <xf numFmtId="0" fontId="2" fillId="3" borderId="2" applyAlignment="1" pivotButton="0" quotePrefix="0" xfId="0">
      <alignment horizontal="center" vertical="center"/>
    </xf>
    <xf numFmtId="0" fontId="2" fillId="4" borderId="11" applyAlignment="1" pivotButton="0" quotePrefix="0" xfId="0">
      <alignment horizontal="center" vertical="center"/>
    </xf>
    <xf numFmtId="0" fontId="2" fillId="4" borderId="12" applyAlignment="1" pivotButton="0" quotePrefix="0" xfId="0">
      <alignment horizontal="center" vertical="center"/>
    </xf>
    <xf numFmtId="0" fontId="8" fillId="0" borderId="3" applyAlignment="1" pivotButton="0" quotePrefix="0" xfId="0">
      <alignment horizontal="center" vertical="center" wrapText="1"/>
    </xf>
    <xf numFmtId="0" fontId="3" fillId="0" borderId="3" applyAlignment="1" pivotButton="0" quotePrefix="0" xfId="0">
      <alignment horizontal="center" vertical="center"/>
    </xf>
    <xf numFmtId="0" fontId="8" fillId="0" borderId="3" applyAlignment="1" pivotButton="0" quotePrefix="0" xfId="0">
      <alignment horizontal="center" vertical="center" wrapText="1"/>
    </xf>
    <xf numFmtId="0" fontId="3" fillId="0" borderId="3" applyAlignment="1" pivotButton="0" quotePrefix="0" xfId="0">
      <alignment horizontal="center" vertical="center"/>
    </xf>
    <xf numFmtId="0" fontId="8" fillId="0" borderId="3" applyAlignment="1" pivotButton="0" quotePrefix="0" xfId="0">
      <alignment horizontal="center" vertical="center" wrapText="1"/>
    </xf>
    <xf numFmtId="0" fontId="3" fillId="0" borderId="3" applyAlignment="1" pivotButton="0" quotePrefix="0" xfId="0">
      <alignment horizontal="center" vertical="center"/>
    </xf>
    <xf numFmtId="0" fontId="4" fillId="0" borderId="3" applyAlignment="1" pivotButton="0" quotePrefix="0" xfId="0">
      <alignment horizontal="center" vertical="center"/>
    </xf>
    <xf numFmtId="0" fontId="4" fillId="0" borderId="3" applyAlignment="1" pivotButton="0" quotePrefix="0" xfId="0">
      <alignment horizontal="center" vertical="center" wrapText="1"/>
    </xf>
    <xf numFmtId="0" fontId="7" fillId="0" borderId="3" applyAlignment="1" pivotButton="0" quotePrefix="0" xfId="0">
      <alignment horizontal="center" vertical="center"/>
    </xf>
    <xf numFmtId="0" fontId="2" fillId="4" borderId="13" applyAlignment="1" pivotButton="0" quotePrefix="0" xfId="0">
      <alignment horizontal="center" vertical="center"/>
    </xf>
    <xf numFmtId="0" fontId="2" fillId="2" borderId="3" applyAlignment="1" pivotButton="0" quotePrefix="0" xfId="0">
      <alignment horizontal="center" vertical="center"/>
    </xf>
    <xf numFmtId="0" fontId="2" fillId="2" borderId="14" applyAlignment="1" pivotButton="0" quotePrefix="0" xfId="0">
      <alignment horizontal="center" vertical="center"/>
    </xf>
    <xf numFmtId="0" fontId="2" fillId="4" borderId="4" applyAlignment="1" pivotButton="0" quotePrefix="0" xfId="0">
      <alignment horizontal="center" vertical="center"/>
    </xf>
    <xf numFmtId="0" fontId="2" fillId="2" borderId="0" applyAlignment="1" pivotButton="0" quotePrefix="0" xfId="0">
      <alignment horizontal="center" vertical="center"/>
    </xf>
    <xf numFmtId="0" fontId="2" fillId="2" borderId="11" applyAlignment="1" pivotButton="0" quotePrefix="0" xfId="0">
      <alignment horizontal="center" vertical="center"/>
    </xf>
    <xf numFmtId="164" fontId="4" fillId="0" borderId="3" applyAlignment="1" pivotButton="0" quotePrefix="0" xfId="0">
      <alignment horizontal="center" vertical="center"/>
    </xf>
    <xf numFmtId="164" fontId="4" fillId="0" borderId="3" applyAlignment="1" pivotButton="0" quotePrefix="0" xfId="0">
      <alignment horizontal="center" vertical="center"/>
    </xf>
    <xf numFmtId="164" fontId="4" fillId="0" borderId="3" applyAlignment="1" pivotButton="0" quotePrefix="0" xfId="0">
      <alignment horizontal="center" vertical="center"/>
    </xf>
    <xf numFmtId="0" fontId="2" fillId="2" borderId="15" applyAlignment="1" pivotButton="0" quotePrefix="0" xfId="0">
      <alignment horizontal="center" vertical="center"/>
    </xf>
    <xf numFmtId="0" fontId="2" fillId="5" borderId="16" applyAlignment="1" pivotButton="0" quotePrefix="0" xfId="0">
      <alignment horizontal="center" vertical="center"/>
    </xf>
    <xf numFmtId="0" fontId="2" fillId="5" borderId="1" applyAlignment="1" pivotButton="0" quotePrefix="0" xfId="0">
      <alignment horizontal="center" vertical="center"/>
    </xf>
    <xf numFmtId="0" fontId="2" fillId="5" borderId="12" applyAlignment="1" pivotButton="0" quotePrefix="0" xfId="0">
      <alignment horizontal="center" vertical="center"/>
    </xf>
    <xf numFmtId="0" fontId="2" fillId="5" borderId="2" applyAlignment="1" pivotButton="0" quotePrefix="0" xfId="0">
      <alignment horizontal="center" vertical="center"/>
    </xf>
    <xf numFmtId="0" fontId="4" fillId="0" borderId="3" applyAlignment="1" pivotButton="0" quotePrefix="0" xfId="0">
      <alignment horizontal="left" vertical="center" wrapText="1"/>
    </xf>
    <xf numFmtId="0" fontId="4" fillId="6" borderId="3" applyAlignment="1" pivotButton="0" quotePrefix="0" xfId="0">
      <alignment horizontal="center" vertical="center"/>
    </xf>
    <xf numFmtId="0" fontId="4" fillId="0" borderId="3" applyAlignment="1" pivotButton="0" quotePrefix="0" xfId="0">
      <alignment horizontal="left" vertical="center" wrapText="1"/>
    </xf>
    <xf numFmtId="0" fontId="4" fillId="0" borderId="3" applyAlignment="1" pivotButton="0" quotePrefix="0" xfId="0">
      <alignment vertical="center" wrapText="1"/>
    </xf>
    <xf numFmtId="0" fontId="4" fillId="0" borderId="3" applyAlignment="1" pivotButton="0" quotePrefix="0" xfId="0">
      <alignment wrapText="1"/>
    </xf>
    <xf numFmtId="0" fontId="4" fillId="6" borderId="3" applyAlignment="1" pivotButton="0" quotePrefix="0" xfId="0">
      <alignment horizontal="center" vertical="center" wrapText="1"/>
    </xf>
    <xf numFmtId="0" fontId="5" fillId="0" borderId="3" applyAlignment="1" pivotButton="0" quotePrefix="0" xfId="0">
      <alignment horizontal="left" vertical="center" wrapText="1"/>
    </xf>
    <xf numFmtId="0" fontId="9" fillId="0" borderId="3" applyAlignment="1" pivotButton="0" quotePrefix="0" xfId="0">
      <alignment wrapText="1"/>
    </xf>
    <xf numFmtId="0" fontId="7" fillId="6" borderId="3" applyAlignment="1" pivotButton="0" quotePrefix="0" xfId="0">
      <alignment horizontal="center" vertical="center"/>
    </xf>
    <xf numFmtId="0" fontId="7" fillId="6" borderId="3" applyAlignment="1" pivotButton="0" quotePrefix="0" xfId="0">
      <alignment horizontal="center" vertical="center"/>
    </xf>
    <xf numFmtId="0" fontId="9" fillId="0" borderId="3" applyAlignment="1" pivotButton="0" quotePrefix="0" xfId="0">
      <alignment vertical="center" wrapText="1"/>
    </xf>
    <xf numFmtId="0" fontId="9" fillId="0" borderId="3" applyAlignment="1" pivotButton="0" quotePrefix="0" xfId="0">
      <alignment vertical="center" wrapText="1"/>
    </xf>
    <xf numFmtId="0" fontId="2" fillId="4" borderId="9" applyAlignment="1" pivotButton="0" quotePrefix="0" xfId="0">
      <alignment horizontal="center" vertical="center"/>
    </xf>
    <xf numFmtId="0" fontId="2" fillId="4" borderId="14" applyAlignment="1" pivotButton="0" quotePrefix="0" xfId="0">
      <alignment horizontal="center" vertical="center"/>
    </xf>
    <xf numFmtId="0" fontId="10" fillId="4" borderId="2" applyAlignment="1" pivotButton="0" quotePrefix="0" xfId="0">
      <alignment horizontal="center" vertical="center" wrapText="1"/>
    </xf>
    <xf numFmtId="0" fontId="3" fillId="0" borderId="3" applyAlignment="1" pivotButton="0" quotePrefix="0" xfId="0">
      <alignment horizontal="center" vertical="center"/>
    </xf>
    <xf numFmtId="0" fontId="5" fillId="0" borderId="7" applyAlignment="1" pivotButton="0" quotePrefix="0" xfId="0">
      <alignment horizontal="center" wrapText="1"/>
    </xf>
    <xf numFmtId="165" fontId="4" fillId="0" borderId="3" applyAlignment="1" pivotButton="0" quotePrefix="0" xfId="0">
      <alignment horizontal="center" vertical="center"/>
    </xf>
    <xf numFmtId="0" fontId="2" fillId="4" borderId="15" applyAlignment="1" pivotButton="0" quotePrefix="0" xfId="0">
      <alignment horizontal="center" vertical="center"/>
    </xf>
    <xf numFmtId="0" fontId="4" fillId="0" borderId="3" pivotButton="0" quotePrefix="0" xfId="0"/>
    <xf numFmtId="0" fontId="0" fillId="0" borderId="0" pivotButton="0" quotePrefix="0" xfId="0"/>
    <xf numFmtId="166" fontId="11" fillId="0" borderId="3" applyAlignment="1" pivotButton="0" quotePrefix="0" xfId="49">
      <alignment horizontal="center" vertical="center"/>
    </xf>
    <xf numFmtId="165" fontId="11" fillId="0" borderId="3" applyAlignment="1" pivotButton="0" quotePrefix="0" xfId="49">
      <alignment horizontal="center" vertical="center" wrapText="1"/>
    </xf>
    <xf numFmtId="166" fontId="11" fillId="0" borderId="3" applyAlignment="1" pivotButton="0" quotePrefix="0" xfId="49">
      <alignment horizontal="center" vertical="center" wrapText="1"/>
    </xf>
    <xf numFmtId="166" fontId="11" fillId="0" borderId="3" applyAlignment="1" pivotButton="0" quotePrefix="0" xfId="49">
      <alignment vertical="center" wrapText="1"/>
    </xf>
    <xf numFmtId="166" fontId="11" fillId="0" borderId="3" applyAlignment="1" pivotButton="0" quotePrefix="0" xfId="49">
      <alignment vertical="center"/>
    </xf>
    <xf numFmtId="166" fontId="11" fillId="0" borderId="3" applyAlignment="1" pivotButton="0" quotePrefix="0" xfId="0">
      <alignment vertical="center"/>
    </xf>
    <xf numFmtId="166" fontId="0" fillId="0" borderId="3" applyAlignment="1" pivotButton="0" quotePrefix="0" xfId="0">
      <alignment vertical="center"/>
    </xf>
    <xf numFmtId="0" fontId="12" fillId="0" borderId="3" applyAlignment="1" pivotButton="0" quotePrefix="0" xfId="0">
      <alignment horizontal="left" vertical="center"/>
    </xf>
    <xf numFmtId="166" fontId="13" fillId="0" borderId="3" applyAlignment="1" pivotButton="0" quotePrefix="0" xfId="49">
      <alignment horizontal="left" vertical="center" wrapText="1"/>
    </xf>
    <xf numFmtId="166" fontId="11" fillId="0" borderId="3" applyAlignment="1" pivotButton="0" quotePrefix="0" xfId="0">
      <alignment vertical="center" wrapText="1"/>
    </xf>
    <xf numFmtId="166" fontId="11" fillId="6" borderId="3" applyAlignment="1" pivotButton="0" quotePrefix="0" xfId="49">
      <alignment horizontal="center" vertical="center"/>
    </xf>
    <xf numFmtId="0" fontId="14" fillId="0" borderId="3" applyAlignment="1" pivotButton="0" quotePrefix="0" xfId="0">
      <alignment horizontal="left" vertical="center" wrapText="1"/>
    </xf>
    <xf numFmtId="0" fontId="14" fillId="0" borderId="3" applyAlignment="1" pivotButton="0" quotePrefix="0" xfId="0">
      <alignment vertical="center" wrapText="1"/>
    </xf>
    <xf numFmtId="0" fontId="2" fillId="3" borderId="1" applyAlignment="1" pivotButton="0" quotePrefix="0" xfId="0">
      <alignment horizontal="center" vertical="center"/>
    </xf>
    <xf numFmtId="0" fontId="2" fillId="4" borderId="3" applyAlignment="1" pivotButton="0" quotePrefix="0" xfId="0">
      <alignment horizontal="center" vertical="center"/>
    </xf>
    <xf numFmtId="0" fontId="0" fillId="0" borderId="10" pivotButton="0" quotePrefix="0" xfId="0"/>
    <xf numFmtId="0" fontId="0" fillId="0" borderId="13" pivotButton="0" quotePrefix="0" xfId="0"/>
    <xf numFmtId="0" fontId="0" fillId="0" borderId="15" pivotButton="0" quotePrefix="0" xfId="0"/>
    <xf numFmtId="0" fontId="2" fillId="4" borderId="1" applyAlignment="1" pivotButton="0" quotePrefix="0" xfId="0">
      <alignment horizontal="center" vertical="center"/>
    </xf>
    <xf numFmtId="0" fontId="0" fillId="0" borderId="14" pivotButton="0" quotePrefix="0" xfId="0"/>
    <xf numFmtId="0" fontId="0" fillId="0" borderId="30" pivotButton="0" quotePrefix="0" xfId="0"/>
    <xf numFmtId="0" fontId="0" fillId="0" borderId="12" pivotButton="0" quotePrefix="0" xfId="0"/>
    <xf numFmtId="164" fontId="4" fillId="0" borderId="3" applyAlignment="1" pivotButton="0" quotePrefix="0" xfId="0">
      <alignment horizontal="center" vertical="center"/>
    </xf>
    <xf numFmtId="0" fontId="0" fillId="0" borderId="5" pivotButton="0" quotePrefix="0" xfId="0"/>
    <xf numFmtId="0" fontId="0" fillId="0" borderId="6" pivotButton="0" quotePrefix="0" xfId="0"/>
    <xf numFmtId="165" fontId="4" fillId="0" borderId="3" applyAlignment="1" pivotButton="0" quotePrefix="0" xfId="0">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6" xfId="49"/>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externalLinks/_rels/externalLink1.xml.rels><Relationships xmlns="http://schemas.openxmlformats.org/package/2006/relationships"><Relationship Type="http://schemas.openxmlformats.org/officeDocument/2006/relationships/externalLinkPath" Target="&#30740;&#21457;&#20013;&#24515;-2025&#24180;03&#26376;&#32489;&#25928;&#35780;&#20998;-&#25968;&#25454;&#20132;&#25442;&#20135;&#21697;&#32447;.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员工绩效模板"/>
      <sheetName val="系统导出数据"/>
      <sheetName val="质量分"/>
    </sheetNames>
    <sheetDataSet>
      <sheetData sheetId="0"/>
      <sheetData sheetId="1">
        <row r="1">
          <cell r="B1" t="str">
            <v>姓名</v>
          </cell>
          <cell r="C1" t="str">
            <v>工号</v>
          </cell>
          <cell r="D1" t="str">
            <v>技术级别</v>
          </cell>
          <cell r="E1" t="str">
            <v>考核积分</v>
          </cell>
          <cell r="F1" t="str">
            <v>获得积分</v>
          </cell>
          <cell r="G1" t="str">
            <v>评价分数</v>
          </cell>
          <cell r="H1" t="str">
            <v>月度实际工作日（天）</v>
          </cell>
          <cell r="I1" t="str">
            <v>月度标准工时（小时）</v>
          </cell>
          <cell r="J1" t="str">
            <v>月度考勤总工时（小时）</v>
          </cell>
          <cell r="K1" t="str">
            <v>内控提交工时（小时）</v>
          </cell>
          <cell r="L1" t="str">
            <v>内控未提交日报次数（次）</v>
          </cell>
          <cell r="M1" t="str">
            <v>超过22：00打卡次数</v>
          </cell>
          <cell r="N1" t="str">
            <v>加班数据</v>
          </cell>
        </row>
        <row r="2">
          <cell r="B2" t="str">
            <v>翟盼</v>
          </cell>
          <cell r="C2" t="str">
            <v>2195</v>
          </cell>
          <cell r="D2" t="str">
            <v>T8</v>
          </cell>
          <cell r="E2" t="str">
            <v>50.4</v>
          </cell>
          <cell r="F2" t="str">
            <v>51.22</v>
          </cell>
          <cell r="G2">
            <v>30</v>
          </cell>
          <cell r="H2" t="str">
            <v>21.0</v>
          </cell>
          <cell r="I2" t="str">
            <v>168.00</v>
          </cell>
          <cell r="J2" t="str">
            <v>186.80</v>
          </cell>
          <cell r="K2" t="str">
            <v>175.5</v>
          </cell>
          <cell r="L2" t="str">
            <v>0</v>
          </cell>
          <cell r="M2" t="str">
            <v>0</v>
          </cell>
          <cell r="N2">
            <v>0.895238095238096</v>
          </cell>
        </row>
        <row r="3">
          <cell r="B3" t="str">
            <v>张鹏飞</v>
          </cell>
          <cell r="C3" t="str">
            <v>1259</v>
          </cell>
          <cell r="D3" t="str">
            <v>T7</v>
          </cell>
          <cell r="E3" t="str">
            <v>46.2</v>
          </cell>
          <cell r="F3" t="str">
            <v>46.63</v>
          </cell>
          <cell r="G3">
            <v>30</v>
          </cell>
          <cell r="H3" t="str">
            <v>21.0</v>
          </cell>
          <cell r="I3" t="str">
            <v>168.00</v>
          </cell>
          <cell r="J3" t="str">
            <v>185.25</v>
          </cell>
          <cell r="K3" t="str">
            <v>180.0</v>
          </cell>
          <cell r="L3" t="str">
            <v>0</v>
          </cell>
          <cell r="M3" t="str">
            <v>0</v>
          </cell>
          <cell r="N3">
            <v>0.821428571428571</v>
          </cell>
        </row>
      </sheetData>
      <sheetData sheetId="2">
        <row r="1">
          <cell r="C1" t="str">
            <v>姓名</v>
          </cell>
          <cell r="D1" t="str">
            <v>工号</v>
          </cell>
          <cell r="E1" t="str">
            <v>质量分（50）</v>
          </cell>
        </row>
        <row r="2">
          <cell r="C2" t="str">
            <v>付少波</v>
          </cell>
          <cell r="D2">
            <v>806</v>
          </cell>
          <cell r="E2" t="str">
            <v>C-</v>
          </cell>
        </row>
        <row r="3">
          <cell r="C3" t="str">
            <v>潘东</v>
          </cell>
          <cell r="D3">
            <v>1437</v>
          </cell>
          <cell r="E3">
            <v>50</v>
          </cell>
        </row>
        <row r="4">
          <cell r="C4" t="str">
            <v>郝文涛</v>
          </cell>
          <cell r="D4">
            <v>1806</v>
          </cell>
          <cell r="E4">
            <v>50</v>
          </cell>
        </row>
        <row r="5">
          <cell r="C5" t="str">
            <v>王贤团</v>
          </cell>
          <cell r="D5">
            <v>1927</v>
          </cell>
          <cell r="E5">
            <v>50</v>
          </cell>
        </row>
        <row r="6">
          <cell r="C6" t="str">
            <v>侯文广</v>
          </cell>
          <cell r="D6">
            <v>1777</v>
          </cell>
          <cell r="E6">
            <v>36</v>
          </cell>
        </row>
        <row r="7">
          <cell r="C7" t="str">
            <v>王泽文</v>
          </cell>
          <cell r="D7">
            <v>1974</v>
          </cell>
          <cell r="E7">
            <v>50</v>
          </cell>
        </row>
        <row r="8">
          <cell r="C8" t="str">
            <v>白海洋</v>
          </cell>
          <cell r="D8">
            <v>1065</v>
          </cell>
          <cell r="E8">
            <v>50</v>
          </cell>
        </row>
        <row r="9">
          <cell r="C9" t="str">
            <v>刘蓬</v>
          </cell>
          <cell r="D9">
            <v>1281</v>
          </cell>
          <cell r="E9">
            <v>48</v>
          </cell>
        </row>
        <row r="10">
          <cell r="C10" t="str">
            <v>樊英</v>
          </cell>
          <cell r="D10">
            <v>1809</v>
          </cell>
          <cell r="E10">
            <v>48</v>
          </cell>
        </row>
        <row r="11">
          <cell r="C11" t="str">
            <v>任建强</v>
          </cell>
          <cell r="D11">
            <v>2217</v>
          </cell>
          <cell r="E11">
            <v>50</v>
          </cell>
        </row>
        <row r="12">
          <cell r="C12" t="str">
            <v>张迎泽</v>
          </cell>
          <cell r="D12">
            <v>1248</v>
          </cell>
          <cell r="E12">
            <v>50</v>
          </cell>
        </row>
        <row r="13">
          <cell r="C13" t="str">
            <v>李忠鹏</v>
          </cell>
          <cell r="D13">
            <v>1712</v>
          </cell>
          <cell r="E13">
            <v>50</v>
          </cell>
        </row>
        <row r="14">
          <cell r="C14" t="str">
            <v>郭帅</v>
          </cell>
          <cell r="D14">
            <v>1719</v>
          </cell>
          <cell r="E14">
            <v>50</v>
          </cell>
        </row>
        <row r="15">
          <cell r="C15" t="str">
            <v>王会闯</v>
          </cell>
          <cell r="D15">
            <v>1821</v>
          </cell>
          <cell r="E15">
            <v>48</v>
          </cell>
        </row>
        <row r="16">
          <cell r="C16" t="str">
            <v>魏磊</v>
          </cell>
          <cell r="D16">
            <v>1931</v>
          </cell>
          <cell r="E16">
            <v>50</v>
          </cell>
        </row>
        <row r="17">
          <cell r="C17" t="str">
            <v>张镇</v>
          </cell>
          <cell r="D17">
            <v>2190</v>
          </cell>
          <cell r="E17">
            <v>50</v>
          </cell>
        </row>
        <row r="18">
          <cell r="C18" t="str">
            <v>刘丰</v>
          </cell>
          <cell r="D18">
            <v>2065</v>
          </cell>
          <cell r="E18">
            <v>50</v>
          </cell>
        </row>
        <row r="19">
          <cell r="C19" t="str">
            <v>赵梓源</v>
          </cell>
          <cell r="D19">
            <v>2151</v>
          </cell>
          <cell r="E19">
            <v>50</v>
          </cell>
        </row>
        <row r="20">
          <cell r="C20" t="str">
            <v>杨海超</v>
          </cell>
          <cell r="D20">
            <v>10211</v>
          </cell>
          <cell r="E20">
            <v>50</v>
          </cell>
        </row>
        <row r="21">
          <cell r="C21" t="str">
            <v>杨学智</v>
          </cell>
          <cell r="D21">
            <v>10207</v>
          </cell>
          <cell r="E21">
            <v>50</v>
          </cell>
        </row>
        <row r="22">
          <cell r="C22" t="str">
            <v>王宇</v>
          </cell>
          <cell r="D22">
            <v>1392</v>
          </cell>
          <cell r="E22">
            <v>50</v>
          </cell>
        </row>
        <row r="23">
          <cell r="C23" t="str">
            <v>刘泽铭</v>
          </cell>
          <cell r="D23">
            <v>10221</v>
          </cell>
          <cell r="E23">
            <v>50</v>
          </cell>
        </row>
        <row r="24">
          <cell r="C24" t="str">
            <v>罗志成</v>
          </cell>
          <cell r="D24">
            <v>856</v>
          </cell>
          <cell r="E24">
            <v>50</v>
          </cell>
        </row>
        <row r="25">
          <cell r="C25" t="str">
            <v>李富平</v>
          </cell>
          <cell r="D25">
            <v>1883</v>
          </cell>
          <cell r="E25">
            <v>50</v>
          </cell>
        </row>
        <row r="26">
          <cell r="C26" t="str">
            <v>孙业民</v>
          </cell>
          <cell r="D26">
            <v>2140</v>
          </cell>
          <cell r="E26">
            <v>50</v>
          </cell>
        </row>
        <row r="27">
          <cell r="C27" t="str">
            <v>翟盼</v>
          </cell>
          <cell r="D27">
            <v>2195</v>
          </cell>
          <cell r="E27">
            <v>42</v>
          </cell>
        </row>
        <row r="28">
          <cell r="C28" t="str">
            <v>刘旺</v>
          </cell>
          <cell r="D28">
            <v>805</v>
          </cell>
          <cell r="E28">
            <v>41</v>
          </cell>
        </row>
        <row r="29">
          <cell r="C29" t="str">
            <v>张鹏飞</v>
          </cell>
          <cell r="D29">
            <v>1259</v>
          </cell>
          <cell r="E29">
            <v>46</v>
          </cell>
        </row>
        <row r="30">
          <cell r="C30" t="str">
            <v>康钧威</v>
          </cell>
          <cell r="D30">
            <v>1111</v>
          </cell>
          <cell r="E30">
            <v>50</v>
          </cell>
        </row>
        <row r="31">
          <cell r="C31" t="str">
            <v>李远明</v>
          </cell>
          <cell r="D31">
            <v>1386</v>
          </cell>
          <cell r="E31">
            <v>50</v>
          </cell>
        </row>
        <row r="32">
          <cell r="C32" t="str">
            <v>周子峰</v>
          </cell>
          <cell r="D32">
            <v>2054</v>
          </cell>
          <cell r="E32">
            <v>50</v>
          </cell>
        </row>
        <row r="33">
          <cell r="C33" t="str">
            <v>蒋维</v>
          </cell>
          <cell r="D33">
            <v>709</v>
          </cell>
          <cell r="E33">
            <v>50</v>
          </cell>
        </row>
        <row r="34">
          <cell r="C34" t="str">
            <v>张岩</v>
          </cell>
          <cell r="D34">
            <v>1826</v>
          </cell>
          <cell r="E34">
            <v>50</v>
          </cell>
        </row>
        <row r="35">
          <cell r="C35" t="str">
            <v>厉黔龙</v>
          </cell>
          <cell r="D35">
            <v>1020</v>
          </cell>
          <cell r="E35">
            <v>50</v>
          </cell>
        </row>
        <row r="36">
          <cell r="C36" t="str">
            <v>徐冬梅</v>
          </cell>
          <cell r="D36">
            <v>572</v>
          </cell>
          <cell r="E36">
            <v>50</v>
          </cell>
        </row>
        <row r="37">
          <cell r="C37" t="str">
            <v>刘竹青</v>
          </cell>
          <cell r="D37">
            <v>1698</v>
          </cell>
          <cell r="E37">
            <v>50</v>
          </cell>
        </row>
        <row r="38">
          <cell r="C38" t="str">
            <v>阳家亮</v>
          </cell>
          <cell r="D38">
            <v>2222</v>
          </cell>
          <cell r="E38">
            <v>45</v>
          </cell>
        </row>
        <row r="39">
          <cell r="C39" t="str">
            <v>凌思安</v>
          </cell>
          <cell r="D39">
            <v>809</v>
          </cell>
          <cell r="E39">
            <v>50</v>
          </cell>
        </row>
        <row r="40">
          <cell r="C40" t="str">
            <v>张建东</v>
          </cell>
          <cell r="D40">
            <v>2226</v>
          </cell>
          <cell r="E40">
            <v>50</v>
          </cell>
        </row>
        <row r="41">
          <cell r="C41" t="str">
            <v>王光磊</v>
          </cell>
          <cell r="D41">
            <v>2039</v>
          </cell>
          <cell r="E41">
            <v>50</v>
          </cell>
        </row>
        <row r="42">
          <cell r="C42" t="str">
            <v>陈志鹏</v>
          </cell>
          <cell r="D42">
            <v>2212</v>
          </cell>
          <cell r="E42">
            <v>50</v>
          </cell>
        </row>
        <row r="43">
          <cell r="C43" t="str">
            <v>孙爽</v>
          </cell>
          <cell r="D43">
            <v>10218</v>
          </cell>
          <cell r="E43">
            <v>50</v>
          </cell>
        </row>
        <row r="44">
          <cell r="C44" t="str">
            <v>龚升俊</v>
          </cell>
          <cell r="D44">
            <v>555</v>
          </cell>
          <cell r="E44">
            <v>50</v>
          </cell>
        </row>
        <row r="45">
          <cell r="C45" t="str">
            <v>杨毅</v>
          </cell>
          <cell r="D45">
            <v>1376</v>
          </cell>
          <cell r="E45">
            <v>50</v>
          </cell>
        </row>
        <row r="46">
          <cell r="C46" t="str">
            <v>余经猷</v>
          </cell>
          <cell r="D46">
            <v>1588</v>
          </cell>
          <cell r="E46">
            <v>50</v>
          </cell>
        </row>
        <row r="47">
          <cell r="C47" t="str">
            <v>范飞飞</v>
          </cell>
          <cell r="D47">
            <v>1503</v>
          </cell>
          <cell r="E47">
            <v>48</v>
          </cell>
        </row>
        <row r="48">
          <cell r="C48" t="str">
            <v>李谦</v>
          </cell>
          <cell r="D48">
            <v>2110</v>
          </cell>
          <cell r="E48">
            <v>48</v>
          </cell>
        </row>
        <row r="49">
          <cell r="C49" t="str">
            <v>何铭杨</v>
          </cell>
          <cell r="D49">
            <v>2231</v>
          </cell>
          <cell r="E49">
            <v>50</v>
          </cell>
        </row>
        <row r="50">
          <cell r="C50" t="str">
            <v>熊阳</v>
          </cell>
          <cell r="D50">
            <v>2232</v>
          </cell>
          <cell r="E50">
            <v>50</v>
          </cell>
        </row>
        <row r="51">
          <cell r="C51" t="str">
            <v>罗西兴</v>
          </cell>
          <cell r="D51">
            <v>1323</v>
          </cell>
          <cell r="E51">
            <v>50</v>
          </cell>
        </row>
        <row r="52">
          <cell r="C52" t="str">
            <v>夏冰冰</v>
          </cell>
          <cell r="D52">
            <v>1896</v>
          </cell>
          <cell r="E52" t="str">
            <v>C-</v>
          </cell>
        </row>
        <row r="53">
          <cell r="C53" t="str">
            <v>路晓梦</v>
          </cell>
          <cell r="D53">
            <v>1865</v>
          </cell>
          <cell r="E53">
            <v>48</v>
          </cell>
        </row>
        <row r="54">
          <cell r="C54" t="str">
            <v>王耀波</v>
          </cell>
          <cell r="D54">
            <v>1973</v>
          </cell>
          <cell r="E54">
            <v>50</v>
          </cell>
        </row>
        <row r="55">
          <cell r="C55" t="str">
            <v>刘珣</v>
          </cell>
          <cell r="D55">
            <v>2200</v>
          </cell>
          <cell r="E55">
            <v>50</v>
          </cell>
        </row>
        <row r="56">
          <cell r="C56" t="str">
            <v>刘慧东</v>
          </cell>
          <cell r="D56">
            <v>1326</v>
          </cell>
          <cell r="E56">
            <v>50</v>
          </cell>
        </row>
        <row r="57">
          <cell r="C57" t="str">
            <v>王永山</v>
          </cell>
          <cell r="D57">
            <v>10209</v>
          </cell>
          <cell r="E57">
            <v>50</v>
          </cell>
        </row>
        <row r="58">
          <cell r="C58" t="str">
            <v>卫鹏</v>
          </cell>
          <cell r="D58">
            <v>1941</v>
          </cell>
          <cell r="E58">
            <v>50</v>
          </cell>
        </row>
        <row r="59">
          <cell r="C59" t="str">
            <v>孙浩</v>
          </cell>
          <cell r="D59">
            <v>1998</v>
          </cell>
          <cell r="E59">
            <v>50</v>
          </cell>
        </row>
        <row r="60">
          <cell r="C60" t="str">
            <v>张宏</v>
          </cell>
          <cell r="D60">
            <v>1505</v>
          </cell>
          <cell r="E60" t="str">
            <v>D</v>
          </cell>
        </row>
        <row r="61">
          <cell r="C61" t="str">
            <v>杜志恒</v>
          </cell>
          <cell r="D61">
            <v>2167</v>
          </cell>
          <cell r="E61" t="str">
            <v>C-</v>
          </cell>
        </row>
        <row r="62">
          <cell r="C62" t="str">
            <v>杨帅</v>
          </cell>
          <cell r="D62">
            <v>1963</v>
          </cell>
          <cell r="E62">
            <v>50</v>
          </cell>
        </row>
        <row r="63">
          <cell r="C63" t="str">
            <v>李刚</v>
          </cell>
          <cell r="D63">
            <v>1567</v>
          </cell>
          <cell r="E63">
            <v>50</v>
          </cell>
        </row>
        <row r="64">
          <cell r="C64" t="str">
            <v>李凡</v>
          </cell>
          <cell r="D64">
            <v>1775</v>
          </cell>
          <cell r="E64">
            <v>50</v>
          </cell>
        </row>
        <row r="65">
          <cell r="C65" t="str">
            <v>靖哲</v>
          </cell>
          <cell r="D65">
            <v>1438</v>
          </cell>
          <cell r="E65">
            <v>50</v>
          </cell>
        </row>
        <row r="66">
          <cell r="C66" t="str">
            <v>李凡</v>
          </cell>
          <cell r="D66">
            <v>1775</v>
          </cell>
          <cell r="E66">
            <v>50</v>
          </cell>
        </row>
        <row r="67">
          <cell r="C67" t="str">
            <v>靖哲</v>
          </cell>
          <cell r="D67">
            <v>1438</v>
          </cell>
          <cell r="E67">
            <v>50</v>
          </cell>
        </row>
      </sheetData>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filterMode="1">
    <outlinePr summaryBelow="1" summaryRight="1"/>
    <pageSetUpPr/>
  </sheetPr>
  <dimension ref="A1:V59"/>
  <sheetViews>
    <sheetView tabSelected="1" topLeftCell="B1" zoomScale="80" zoomScaleNormal="80" workbookViewId="0">
      <pane xSplit="2" ySplit="2" topLeftCell="D39" activePane="bottomRight" state="frozen"/>
      <selection activeCell="A1" sqref="A1"/>
      <selection pane="topRight" activeCell="A1" sqref="A1"/>
      <selection pane="bottomLeft" activeCell="A1" sqref="A1"/>
      <selection pane="bottomRight" activeCell="O58" sqref="O58"/>
    </sheetView>
  </sheetViews>
  <sheetFormatPr baseColWidth="8" defaultColWidth="11.2307692307692" defaultRowHeight="16.8"/>
  <cols>
    <col width="27.3846153846154" customWidth="1" style="1" min="1" max="1"/>
    <col width="8.15384615384615" customWidth="1" style="1" min="2" max="2"/>
    <col width="10" customWidth="1" style="1" min="3" max="3"/>
    <col width="9.69230769230769" customWidth="1" style="1" min="4" max="4"/>
    <col width="12.1538461538462" customWidth="1" style="1" min="5" max="5"/>
    <col width="15" customWidth="1" style="1" min="6" max="6"/>
    <col width="12.1538461538462" customWidth="1" style="1" min="7" max="9"/>
    <col width="13.7788461538462" customWidth="1" style="1" min="10" max="10"/>
    <col width="14.8461538461538" customWidth="1" style="1" min="11" max="11"/>
    <col width="12.1538461538462" customWidth="1" style="1" min="12" max="13"/>
    <col width="11.3846153846154" customWidth="1" style="2" min="14" max="14"/>
    <col width="12.6153846153846" customWidth="1" style="2" min="15" max="15"/>
    <col width="56.7211538461538" customWidth="1" style="1" min="16" max="16"/>
    <col width="22.4326923076923" customWidth="1" style="1" min="17" max="17"/>
    <col width="20.5096153846154" customWidth="1" style="1" min="18" max="18"/>
    <col width="21.1538461538462" customWidth="1" style="1" min="19" max="19"/>
    <col width="20.5096153846154" customWidth="1" style="1" min="20" max="20"/>
    <col width="21" customWidth="1" style="1" min="21" max="21"/>
    <col width="17.1538461538462" customWidth="1" style="1" min="22" max="22"/>
    <col width="11.2307692307692" customWidth="1" style="1" min="23" max="16384"/>
  </cols>
  <sheetData>
    <row r="1">
      <c r="A1" s="3" t="inlineStr">
        <is>
          <t>一级部门</t>
        </is>
      </c>
      <c r="B1" s="3" t="inlineStr">
        <is>
          <t>负责人</t>
        </is>
      </c>
      <c r="C1" s="3" t="inlineStr">
        <is>
          <t>姓名</t>
        </is>
      </c>
      <c r="D1" s="3" t="inlineStr">
        <is>
          <t>工号</t>
        </is>
      </c>
      <c r="E1" s="3" t="inlineStr">
        <is>
          <t>技术级别</t>
        </is>
      </c>
      <c r="F1" s="83" t="inlineStr">
        <is>
          <t>质量分（50）</t>
        </is>
      </c>
      <c r="G1" s="84" t="inlineStr">
        <is>
          <t>工作任务（40）</t>
        </is>
      </c>
      <c r="H1" s="85" t="n"/>
      <c r="I1" s="86" t="n"/>
      <c r="J1" s="36" t="inlineStr">
        <is>
          <t>工作评价（10）</t>
        </is>
      </c>
      <c r="K1" s="86" t="n"/>
      <c r="L1" s="44" t="inlineStr">
        <is>
          <t>加分项（10）</t>
        </is>
      </c>
      <c r="M1" s="87" t="n"/>
      <c r="N1" s="45" t="inlineStr">
        <is>
          <t>绩效总分</t>
        </is>
      </c>
      <c r="O1" s="45" t="inlineStr">
        <is>
          <t>绩效评定</t>
        </is>
      </c>
      <c r="P1" s="46" t="inlineStr">
        <is>
          <t>绩效评价</t>
        </is>
      </c>
      <c r="Q1" s="88" t="inlineStr">
        <is>
          <t>工时情况</t>
        </is>
      </c>
      <c r="R1" s="89" t="n"/>
      <c r="S1" s="89" t="n"/>
      <c r="T1" s="89" t="n"/>
      <c r="U1" s="89" t="n"/>
      <c r="V1" s="87" t="n"/>
    </row>
    <row r="2" ht="34" customHeight="1" s="69">
      <c r="A2" s="90" t="n"/>
      <c r="B2" s="90" t="n"/>
      <c r="C2" s="90" t="n"/>
      <c r="D2" s="90" t="n"/>
      <c r="E2" s="90" t="n"/>
      <c r="F2" s="90" t="n"/>
      <c r="G2" s="24" t="inlineStr">
        <is>
          <t>考核积分</t>
        </is>
      </c>
      <c r="H2" s="25" t="inlineStr">
        <is>
          <t>获得积分</t>
        </is>
      </c>
      <c r="I2" s="38" t="inlineStr">
        <is>
          <t>评价分数</t>
        </is>
      </c>
      <c r="J2" s="39" t="inlineStr">
        <is>
          <t>外部评价</t>
        </is>
      </c>
      <c r="K2" s="40" t="inlineStr">
        <is>
          <t>延长工时情况</t>
        </is>
      </c>
      <c r="L2" s="4" t="inlineStr">
        <is>
          <t>代码评审</t>
        </is>
      </c>
      <c r="M2" s="4" t="inlineStr">
        <is>
          <t>技术贡献</t>
        </is>
      </c>
      <c r="N2" s="91" t="n"/>
      <c r="O2" s="91" t="n"/>
      <c r="P2" s="90" t="n"/>
      <c r="Q2" s="63" t="inlineStr">
        <is>
          <t>月度实际工作日（天）</t>
        </is>
      </c>
      <c r="R2" s="63" t="inlineStr">
        <is>
          <t>月度标准工时（小时）</t>
        </is>
      </c>
      <c r="S2" s="63" t="inlineStr">
        <is>
          <t>月度考勤总工时（小时）</t>
        </is>
      </c>
      <c r="T2" s="63" t="inlineStr">
        <is>
          <t>内控提交工时（小时）</t>
        </is>
      </c>
      <c r="U2" s="63" t="inlineStr">
        <is>
          <t>内控未提交日报次数（次）</t>
        </is>
      </c>
      <c r="V2" s="63" t="inlineStr">
        <is>
          <t>超过22：00打卡次数</t>
        </is>
      </c>
    </row>
    <row r="3" hidden="1" ht="68" customHeight="1" s="69">
      <c r="A3" s="64" t="inlineStr">
        <is>
          <t>集中管控产品线</t>
        </is>
      </c>
      <c r="B3" s="32" t="inlineStr">
        <is>
          <t>付少波</t>
        </is>
      </c>
      <c r="C3" s="64" t="inlineStr">
        <is>
          <t>潘东</t>
        </is>
      </c>
      <c r="D3" s="64" t="inlineStr">
        <is>
          <t>1437</t>
        </is>
      </c>
      <c r="E3" s="64" t="inlineStr">
        <is>
          <t>T6</t>
        </is>
      </c>
      <c r="F3" s="30" t="n">
        <v>50</v>
      </c>
      <c r="G3" s="64" t="n">
        <v>37.8</v>
      </c>
      <c r="H3" s="64" t="n">
        <v>39.41</v>
      </c>
      <c r="I3" s="64" t="n">
        <v>30</v>
      </c>
      <c r="J3" s="92" t="n">
        <v>7</v>
      </c>
      <c r="K3" s="92" t="n">
        <v>0</v>
      </c>
      <c r="L3" s="92" t="n">
        <v>0</v>
      </c>
      <c r="M3" s="92" t="n">
        <v>0</v>
      </c>
      <c r="N3" s="92" t="n">
        <v>87</v>
      </c>
      <c r="O3" s="32" t="inlineStr">
        <is>
          <t>C</t>
        </is>
      </c>
      <c r="P3" s="51" t="inlineStr">
        <is>
          <t>完成脱敏新版本适配flex功能自测以及冒烟，并完成oracle数据库动脱相关功能修复以及支持dm数据库场景下所有动脱相关业务场景的flex适配已自测修改，并支持完成历史版本遗留bug修复，按要求完成任务</t>
        </is>
      </c>
      <c r="Q3" s="64" t="inlineStr">
        <is>
          <t>21.0</t>
        </is>
      </c>
      <c r="R3" s="64" t="inlineStr">
        <is>
          <t>168.00</t>
        </is>
      </c>
      <c r="S3" s="64" t="inlineStr">
        <is>
          <t>153.68</t>
        </is>
      </c>
      <c r="T3" s="64" t="inlineStr">
        <is>
          <t>149.5</t>
        </is>
      </c>
      <c r="U3" s="64" t="inlineStr">
        <is>
          <t>4</t>
        </is>
      </c>
      <c r="V3" s="64" t="inlineStr">
        <is>
          <t>0</t>
        </is>
      </c>
    </row>
    <row r="4" ht="68" customHeight="1" s="69">
      <c r="A4" s="64" t="inlineStr">
        <is>
          <t>集中管控产品线</t>
        </is>
      </c>
      <c r="B4" s="93" t="n"/>
      <c r="C4" s="64" t="inlineStr">
        <is>
          <t>王贤团</t>
        </is>
      </c>
      <c r="D4" s="64" t="inlineStr">
        <is>
          <t>1927</t>
        </is>
      </c>
      <c r="E4" s="64" t="inlineStr">
        <is>
          <t>T6</t>
        </is>
      </c>
      <c r="F4" s="30" t="n">
        <v>50</v>
      </c>
      <c r="G4" s="64" t="n">
        <v>37.8</v>
      </c>
      <c r="H4" s="64" t="n">
        <v>44.93</v>
      </c>
      <c r="I4" s="64" t="n">
        <v>31</v>
      </c>
      <c r="J4" s="92" t="n">
        <v>9</v>
      </c>
      <c r="K4" s="92" t="n">
        <v>0</v>
      </c>
      <c r="L4" s="92" t="n">
        <v>0</v>
      </c>
      <c r="M4" s="92" t="n">
        <v>0</v>
      </c>
      <c r="N4" s="92" t="n">
        <v>90</v>
      </c>
      <c r="O4" s="50" t="inlineStr">
        <is>
          <t>C+</t>
        </is>
      </c>
      <c r="P4" s="51" t="inlineStr">
        <is>
          <t>支持管控542版本问题修复以及管控541F02版本新增适配kingbase数据库需求以及对接音视频溯源功能开发，542版本修复bug56个未出现验证不通过或新引入，541F02版本bug数量较少，个人整体研发效率和研发质量较高</t>
        </is>
      </c>
      <c r="Q4" s="64" t="inlineStr">
        <is>
          <t>21.0</t>
        </is>
      </c>
      <c r="R4" s="64" t="inlineStr">
        <is>
          <t>168.00</t>
        </is>
      </c>
      <c r="S4" s="64" t="inlineStr">
        <is>
          <t>185.93</t>
        </is>
      </c>
      <c r="T4" s="64" t="inlineStr">
        <is>
          <t>179.5</t>
        </is>
      </c>
      <c r="U4" s="64" t="inlineStr">
        <is>
          <t>0</t>
        </is>
      </c>
      <c r="V4" s="64" t="inlineStr">
        <is>
          <t>0</t>
        </is>
      </c>
    </row>
    <row r="5" hidden="1" ht="68" customHeight="1" s="69">
      <c r="A5" s="64" t="inlineStr">
        <is>
          <t>集中管控产品线</t>
        </is>
      </c>
      <c r="B5" s="93" t="n"/>
      <c r="C5" s="64" t="inlineStr">
        <is>
          <t>郝文涛</t>
        </is>
      </c>
      <c r="D5" s="64" t="inlineStr">
        <is>
          <t>1806</t>
        </is>
      </c>
      <c r="E5" s="64" t="inlineStr">
        <is>
          <t>T6</t>
        </is>
      </c>
      <c r="F5" s="30" t="n">
        <v>50</v>
      </c>
      <c r="G5" s="64" t="n">
        <v>37.8</v>
      </c>
      <c r="H5" s="64" t="n">
        <v>38.27</v>
      </c>
      <c r="I5" s="64" t="n">
        <v>30</v>
      </c>
      <c r="J5" s="92" t="n">
        <v>7</v>
      </c>
      <c r="K5" s="92" t="n">
        <v>0</v>
      </c>
      <c r="L5" s="92" t="n">
        <v>0</v>
      </c>
      <c r="M5" s="92" t="n">
        <v>0</v>
      </c>
      <c r="N5" s="92" t="n">
        <v>87</v>
      </c>
      <c r="O5" s="32" t="inlineStr">
        <is>
          <t>C</t>
        </is>
      </c>
      <c r="P5" s="51" t="inlineStr">
        <is>
          <t>支持脱敏完成tde、水印、datax、虚谷数据库等方面flex适配问题处理，并支持国防科大项目非结构化水印需求功能开发以及现场联调支持，同时支持完成数据库审计3.5.0F版本测试过程中问题修复，按照要求完成开发任务</t>
        </is>
      </c>
      <c r="Q5" s="64" t="inlineStr">
        <is>
          <t>21.0</t>
        </is>
      </c>
      <c r="R5" s="64" t="inlineStr">
        <is>
          <t>168.00</t>
        </is>
      </c>
      <c r="S5" s="64" t="inlineStr">
        <is>
          <t>145.96</t>
        </is>
      </c>
      <c r="T5" s="64" t="inlineStr">
        <is>
          <t>136.0</t>
        </is>
      </c>
      <c r="U5" s="64" t="inlineStr">
        <is>
          <t>5</t>
        </is>
      </c>
      <c r="V5" s="64" t="inlineStr">
        <is>
          <t>0</t>
        </is>
      </c>
    </row>
    <row r="6" ht="68" customHeight="1" s="69">
      <c r="A6" s="64" t="inlineStr">
        <is>
          <t>集中管控产品线</t>
        </is>
      </c>
      <c r="B6" s="93" t="n"/>
      <c r="C6" s="64" t="inlineStr">
        <is>
          <t>王泽文</t>
        </is>
      </c>
      <c r="D6" s="64" t="inlineStr">
        <is>
          <t>1974</t>
        </is>
      </c>
      <c r="E6" s="64" t="inlineStr">
        <is>
          <t>T6</t>
        </is>
      </c>
      <c r="F6" s="30" t="n">
        <v>50</v>
      </c>
      <c r="G6" s="64" t="n">
        <v>37.8</v>
      </c>
      <c r="H6" s="64" t="n">
        <v>41.69</v>
      </c>
      <c r="I6" s="64" t="n">
        <v>31</v>
      </c>
      <c r="J6" s="92" t="n">
        <v>7</v>
      </c>
      <c r="K6" s="92" t="n">
        <v>0</v>
      </c>
      <c r="L6" s="92" t="n">
        <v>0</v>
      </c>
      <c r="M6" s="92" t="n">
        <v>0</v>
      </c>
      <c r="N6" s="92" t="n">
        <v>88</v>
      </c>
      <c r="O6" s="50" t="inlineStr">
        <is>
          <t>C+</t>
        </is>
      </c>
      <c r="P6" s="51" t="inlineStr">
        <is>
          <t>高效支持浦发项目需求开发以及提交测试，测试过程中发现问题较少，并支持浙商、高法、长沙农商、邮储、徽商等项目解决并提测项目现场反馈问题，其中浙商项目出差现场梳理现场环境并定位问题，个人工作态度和质量较好</t>
        </is>
      </c>
      <c r="Q6" s="64" t="inlineStr">
        <is>
          <t>20.0</t>
        </is>
      </c>
      <c r="R6" s="64" t="inlineStr">
        <is>
          <t>168.00</t>
        </is>
      </c>
      <c r="S6" s="64" t="inlineStr">
        <is>
          <t>175.41</t>
        </is>
      </c>
      <c r="T6" s="64" t="inlineStr">
        <is>
          <t>166.5</t>
        </is>
      </c>
      <c r="U6" s="64" t="inlineStr">
        <is>
          <t>0</t>
        </is>
      </c>
      <c r="V6" s="64" t="inlineStr">
        <is>
          <t>0</t>
        </is>
      </c>
    </row>
    <row r="7" ht="84" customHeight="1" s="69">
      <c r="A7" s="64" t="inlineStr">
        <is>
          <t>集中管控产品线</t>
        </is>
      </c>
      <c r="B7" s="93" t="n"/>
      <c r="C7" s="64" t="inlineStr">
        <is>
          <t>侯文广</t>
        </is>
      </c>
      <c r="D7" s="64" t="inlineStr">
        <is>
          <t>1777</t>
        </is>
      </c>
      <c r="E7" s="64" t="inlineStr">
        <is>
          <t>T6</t>
        </is>
      </c>
      <c r="F7" s="30" t="n">
        <v>36</v>
      </c>
      <c r="G7" s="64" t="n">
        <v>37.8</v>
      </c>
      <c r="H7" s="64" t="n">
        <v>44.63</v>
      </c>
      <c r="I7" s="64" t="n">
        <v>31</v>
      </c>
      <c r="J7" s="92" t="n">
        <v>5</v>
      </c>
      <c r="K7" s="92" t="n">
        <v>0</v>
      </c>
      <c r="L7" s="92" t="n">
        <v>0</v>
      </c>
      <c r="M7" s="92" t="n">
        <v>0</v>
      </c>
      <c r="N7" s="92" t="n">
        <v>72</v>
      </c>
      <c r="O7" s="50" t="inlineStr">
        <is>
          <t>D</t>
        </is>
      </c>
      <c r="P7" s="51" t="inlineStr">
        <is>
          <t>主要支持管控542版本bug修复工作，修复bug数量较多，并支持多源数据共享项目和终端以及ndlp的F版本需求开发支持，管控542版本中虽修复bug数量较多但是完成质量较差，自测不充分导致验证不通过，后续需要加强个人问题修复质量自测质量</t>
        </is>
      </c>
      <c r="Q7" s="64" t="inlineStr">
        <is>
          <t>21.0</t>
        </is>
      </c>
      <c r="R7" s="64" t="inlineStr">
        <is>
          <t>168.00</t>
        </is>
      </c>
      <c r="S7" s="64" t="inlineStr">
        <is>
          <t>194.16</t>
        </is>
      </c>
      <c r="T7" s="64" t="inlineStr">
        <is>
          <t>179.0</t>
        </is>
      </c>
      <c r="U7" s="64" t="inlineStr">
        <is>
          <t>0</t>
        </is>
      </c>
      <c r="V7" s="64" t="inlineStr">
        <is>
          <t>0</t>
        </is>
      </c>
    </row>
    <row r="8" hidden="1" ht="68" customHeight="1" s="69">
      <c r="A8" s="64" t="inlineStr">
        <is>
          <t>集中管控产品线</t>
        </is>
      </c>
      <c r="B8" s="93" t="n"/>
      <c r="C8" s="64" t="inlineStr">
        <is>
          <t>白海洋</t>
        </is>
      </c>
      <c r="D8" s="64" t="inlineStr">
        <is>
          <t>1065</t>
        </is>
      </c>
      <c r="E8" s="64" t="inlineStr">
        <is>
          <t>T8</t>
        </is>
      </c>
      <c r="F8" s="30" t="n">
        <v>50</v>
      </c>
      <c r="G8" s="64" t="n">
        <v>50.4</v>
      </c>
      <c r="H8" s="64" t="n">
        <v>51.68</v>
      </c>
      <c r="I8" s="64" t="n">
        <v>30</v>
      </c>
      <c r="J8" s="92" t="n">
        <v>7</v>
      </c>
      <c r="K8" s="92" t="n">
        <v>1</v>
      </c>
      <c r="L8" s="92" t="n">
        <v>0</v>
      </c>
      <c r="M8" s="92" t="n">
        <v>0</v>
      </c>
      <c r="N8" s="92" t="n">
        <v>88</v>
      </c>
      <c r="O8" s="32" t="inlineStr">
        <is>
          <t>C</t>
        </is>
      </c>
      <c r="P8" s="51" t="inlineStr">
        <is>
          <t>完成治理、脱敏、运维平台、办公平台、管控、统一平台多个系统以及多个版本的前端难点问题和紧急需求的开发以及解决，并协调团队研发保证了多个产品版本的前端研发进度，整体前端任务完成较好，完成质量较高</t>
        </is>
      </c>
      <c r="Q8" s="64" t="inlineStr">
        <is>
          <t>21.0</t>
        </is>
      </c>
      <c r="R8" s="64" t="inlineStr">
        <is>
          <t>168.00</t>
        </is>
      </c>
      <c r="S8" s="64" t="inlineStr">
        <is>
          <t>202.30</t>
        </is>
      </c>
      <c r="T8" s="64" t="inlineStr">
        <is>
          <t>191.5</t>
        </is>
      </c>
      <c r="U8" s="64" t="inlineStr">
        <is>
          <t>0</t>
        </is>
      </c>
      <c r="V8" s="64" t="inlineStr">
        <is>
          <t>1</t>
        </is>
      </c>
    </row>
    <row r="9" hidden="1" ht="68" customHeight="1" s="69">
      <c r="A9" s="64" t="inlineStr">
        <is>
          <t>集中管控产品线</t>
        </is>
      </c>
      <c r="B9" s="93" t="n"/>
      <c r="C9" s="64" t="inlineStr">
        <is>
          <t>刘蓬</t>
        </is>
      </c>
      <c r="D9" s="64" t="inlineStr">
        <is>
          <t>1281</t>
        </is>
      </c>
      <c r="E9" s="64" t="inlineStr">
        <is>
          <t>T7</t>
        </is>
      </c>
      <c r="F9" s="30" t="n">
        <v>48</v>
      </c>
      <c r="G9" s="64" t="n">
        <v>46.2</v>
      </c>
      <c r="H9" s="64" t="n">
        <v>50.18</v>
      </c>
      <c r="I9" s="64" t="n">
        <v>30</v>
      </c>
      <c r="J9" s="92" t="n">
        <v>7</v>
      </c>
      <c r="K9" s="92" t="n">
        <v>1</v>
      </c>
      <c r="L9" s="92" t="n">
        <v>0</v>
      </c>
      <c r="M9" s="92" t="n">
        <v>0</v>
      </c>
      <c r="N9" s="92" t="n">
        <v>86</v>
      </c>
      <c r="O9" s="32" t="inlineStr">
        <is>
          <t>C</t>
        </is>
      </c>
      <c r="P9" s="52" t="inlineStr">
        <is>
          <t>重点支持统一办公平台新增需求以及反馈问题的修复工作多次延长工时以及周末主动支持完成统一办公平台的前端问题处理，重点完成表单相关需求的开发和验证，保证了前端的研发进度</t>
        </is>
      </c>
      <c r="Q9" s="64" t="inlineStr">
        <is>
          <t>21.0</t>
        </is>
      </c>
      <c r="R9" s="64" t="inlineStr">
        <is>
          <t>168.00</t>
        </is>
      </c>
      <c r="S9" s="64" t="inlineStr">
        <is>
          <t>207.50</t>
        </is>
      </c>
      <c r="T9" s="64" t="inlineStr">
        <is>
          <t>200.5</t>
        </is>
      </c>
      <c r="U9" s="64" t="inlineStr">
        <is>
          <t>0</t>
        </is>
      </c>
      <c r="V9" s="64" t="inlineStr">
        <is>
          <t>2</t>
        </is>
      </c>
    </row>
    <row r="10" hidden="1" ht="51" customHeight="1" s="69">
      <c r="A10" s="64" t="inlineStr">
        <is>
          <t>集中管控产品线</t>
        </is>
      </c>
      <c r="B10" s="93" t="n"/>
      <c r="C10" s="64" t="inlineStr">
        <is>
          <t>任建强</t>
        </is>
      </c>
      <c r="D10" s="64" t="inlineStr">
        <is>
          <t>2217</t>
        </is>
      </c>
      <c r="E10" s="64" t="inlineStr">
        <is>
          <t>T2</t>
        </is>
      </c>
      <c r="F10" s="30" t="n">
        <v>50</v>
      </c>
      <c r="G10" s="64" t="n">
        <v>21</v>
      </c>
      <c r="H10" s="64" t="n">
        <v>22.33</v>
      </c>
      <c r="I10" s="64" t="n">
        <v>30</v>
      </c>
      <c r="J10" s="92" t="n">
        <v>7</v>
      </c>
      <c r="K10" s="92" t="n">
        <v>0</v>
      </c>
      <c r="L10" s="92" t="n">
        <v>0</v>
      </c>
      <c r="M10" s="92" t="n">
        <v>0</v>
      </c>
      <c r="N10" s="92" t="n">
        <v>87</v>
      </c>
      <c r="O10" s="32" t="inlineStr">
        <is>
          <t>C</t>
        </is>
      </c>
      <c r="P10" s="52" t="inlineStr">
        <is>
          <t>支持互联网521版本、终端541多个F版本、跨网跨域、管控等产品的前端需求以及问题修复工作，需求开发以及问题修复较之前有很大提升，未出现质量问题</t>
        </is>
      </c>
      <c r="Q10" s="64" t="inlineStr">
        <is>
          <t>21.0</t>
        </is>
      </c>
      <c r="R10" s="64" t="inlineStr">
        <is>
          <t>168.00</t>
        </is>
      </c>
      <c r="S10" s="64" t="inlineStr">
        <is>
          <t>183.46</t>
        </is>
      </c>
      <c r="T10" s="64" t="inlineStr">
        <is>
          <t>179.0</t>
        </is>
      </c>
      <c r="U10" s="64" t="inlineStr">
        <is>
          <t>0</t>
        </is>
      </c>
      <c r="V10" s="64" t="inlineStr">
        <is>
          <t>0</t>
        </is>
      </c>
    </row>
    <row r="11" hidden="1" ht="68" customHeight="1" s="69">
      <c r="A11" s="64" t="inlineStr">
        <is>
          <t>集中管控产品线</t>
        </is>
      </c>
      <c r="B11" s="94" t="n"/>
      <c r="C11" s="64" t="inlineStr">
        <is>
          <t>樊英</t>
        </is>
      </c>
      <c r="D11" s="64" t="inlineStr">
        <is>
          <t>1809</t>
        </is>
      </c>
      <c r="E11" s="64" t="inlineStr">
        <is>
          <t>T4</t>
        </is>
      </c>
      <c r="F11" s="30" t="n">
        <v>48</v>
      </c>
      <c r="G11" s="64" t="n">
        <v>29.4</v>
      </c>
      <c r="H11" s="64" t="n">
        <v>36.32</v>
      </c>
      <c r="I11" s="64" t="n">
        <v>32</v>
      </c>
      <c r="J11" s="92" t="n">
        <v>7</v>
      </c>
      <c r="K11" s="92" t="n">
        <v>0</v>
      </c>
      <c r="L11" s="92" t="n">
        <v>0</v>
      </c>
      <c r="M11" s="92" t="n">
        <v>0</v>
      </c>
      <c r="N11" s="92" t="n">
        <v>87</v>
      </c>
      <c r="O11" s="32" t="inlineStr">
        <is>
          <t>C</t>
        </is>
      </c>
      <c r="P11" s="52" t="inlineStr">
        <is>
          <t>支持治理两个版本以及统一平台相关前端需求的开发以及问题修复，治理平台和统一平台需求均按时完成，问题修复出现一个验证不通过，整体按照要求完成了本月分配的前端研发任务</t>
        </is>
      </c>
      <c r="Q11" s="64" t="inlineStr">
        <is>
          <t>21.0</t>
        </is>
      </c>
      <c r="R11" s="64" t="inlineStr">
        <is>
          <t>168.00</t>
        </is>
      </c>
      <c r="S11" s="64" t="inlineStr">
        <is>
          <t>171.31</t>
        </is>
      </c>
      <c r="T11" s="64" t="inlineStr">
        <is>
          <t>172.0</t>
        </is>
      </c>
      <c r="U11" s="64" t="inlineStr">
        <is>
          <t>0</t>
        </is>
      </c>
      <c r="V11" s="64" t="inlineStr">
        <is>
          <t>0</t>
        </is>
      </c>
    </row>
    <row r="12" ht="286" customHeight="1" s="69">
      <c r="A12" s="64" t="inlineStr">
        <is>
          <t>数据防泄漏产品线</t>
        </is>
      </c>
      <c r="B12" s="6" t="inlineStr">
        <is>
          <t>韩振国</t>
        </is>
      </c>
      <c r="C12" s="64" t="inlineStr">
        <is>
          <t>张迎泽</t>
        </is>
      </c>
      <c r="D12" s="64" t="inlineStr">
        <is>
          <t>1248</t>
        </is>
      </c>
      <c r="E12" s="64" t="inlineStr">
        <is>
          <t>T8</t>
        </is>
      </c>
      <c r="F12" s="32" t="n">
        <v>50</v>
      </c>
      <c r="G12" s="64" t="inlineStr">
        <is>
          <t>50.4</t>
        </is>
      </c>
      <c r="H12" s="64" t="inlineStr">
        <is>
          <t>56.72</t>
        </is>
      </c>
      <c r="I12" s="64" t="inlineStr">
        <is>
          <t>31</t>
        </is>
      </c>
      <c r="J12" s="32" t="n">
        <v>9</v>
      </c>
      <c r="K12" s="32" t="n">
        <v>0</v>
      </c>
      <c r="L12" s="32" t="n">
        <v>2</v>
      </c>
      <c r="M12" s="32" t="n">
        <v>0</v>
      </c>
      <c r="N12" s="32">
        <f>F12+I12+J12+K12+L12+M12</f>
        <v/>
      </c>
      <c r="O12" s="50" t="inlineStr">
        <is>
          <t>C+</t>
        </is>
      </c>
      <c r="P12" s="53" t="inlineStr">
        <is>
          <t>本月主要负责跟踪产品V542-F03、F04、V542F25.4.1以及存储DLPV522F01、V542F25.4.1共5个版本交付工作，其中NDLPV542F03、V542F04及存储V522F01预发布成功。项目上主要NDLP：人保、人保健康、上海信托、浦银理财、中英人寿、28项目、首创、成都城管、国泰君安、数达、银河证券、晋城大数据、富民、太原公安、九江等15个项目，存储：浦发存储、中国兵器工业、太平存储、LLC存储、陕西信合等5个项目以及两个江苏省联社、科华数据POC项目。其中协助定位人保自动转发、浦银邮件投递、中英人寿邮件堆积、银河证券fileParser重启、富民邮件内外发及九江审批相关问题，支持上海信托exchange适配上线并投产成功。日常工作与其他产线沟通产品和项目版本的联调、提测时间节点，均按期交付和提测，跟踪联调问题单、测试bug单状态督促相关人员及时修复，参与4次代码评审发现1个问题。完成任务18个，其中高难度任务1个，整体表现良好。因本月支持了22个项目，5个产品版本，都及时并顺利解决问题、按时交付，故给与C+ ，以示鼓励。</t>
        </is>
      </c>
      <c r="Q12" s="64" t="inlineStr">
        <is>
          <t>20.63</t>
        </is>
      </c>
      <c r="R12" s="64" t="inlineStr">
        <is>
          <t>168.00</t>
        </is>
      </c>
      <c r="S12" s="64" t="inlineStr">
        <is>
          <t>172.12</t>
        </is>
      </c>
      <c r="T12" s="64" t="inlineStr">
        <is>
          <t>172.0</t>
        </is>
      </c>
      <c r="U12" s="64" t="n">
        <v>0</v>
      </c>
      <c r="V12" s="64" t="inlineStr">
        <is>
          <t>0</t>
        </is>
      </c>
    </row>
    <row r="13" hidden="1" ht="135" customHeight="1" s="69">
      <c r="A13" s="64" t="inlineStr">
        <is>
          <t>数据防泄漏产品线</t>
        </is>
      </c>
      <c r="B13" s="93" t="n"/>
      <c r="C13" s="64" t="inlineStr">
        <is>
          <t>李忠鹏</t>
        </is>
      </c>
      <c r="D13" s="64" t="inlineStr">
        <is>
          <t>1712</t>
        </is>
      </c>
      <c r="E13" s="64" t="inlineStr">
        <is>
          <t>T8</t>
        </is>
      </c>
      <c r="F13" s="32" t="n">
        <v>50</v>
      </c>
      <c r="G13" s="64" t="inlineStr">
        <is>
          <t>50.4</t>
        </is>
      </c>
      <c r="H13" s="64" t="inlineStr">
        <is>
          <t>50.88</t>
        </is>
      </c>
      <c r="I13" s="64" t="inlineStr">
        <is>
          <t>30</t>
        </is>
      </c>
      <c r="J13" s="32" t="n">
        <v>4</v>
      </c>
      <c r="K13" s="32" t="n">
        <v>2</v>
      </c>
      <c r="L13" s="32" t="n">
        <v>1</v>
      </c>
      <c r="M13" s="32" t="n">
        <v>0</v>
      </c>
      <c r="N13" s="32">
        <f>F13+I13+J13+K13+L13+M13</f>
        <v/>
      </c>
      <c r="O13" s="32" t="inlineStr">
        <is>
          <t>C</t>
        </is>
      </c>
      <c r="P13" s="53" t="inlineStr">
        <is>
          <t>本月主要负责产品V542-F03、产品V542-F04、产品ndlp-v542-F25.4.1三个版本的功能设计，以及提测联调及准备相关功能，进行对应的概要升级文档评审及最终版本完成并与需求核对实现效果及测试用例核对，并参与了国泰君安项目问题定位及修改，晋城数据应用局项目问题查看及支持，并及时发现产品漏洞重构按钮权限及发现审批按钮未适配紧急加班开发适配完成。共完成任务14个。高难度任务2个，整体工作表现良好。</t>
        </is>
      </c>
      <c r="Q13" s="64" t="inlineStr">
        <is>
          <t>21.0</t>
        </is>
      </c>
      <c r="R13" s="64" t="inlineStr">
        <is>
          <t>168.00</t>
        </is>
      </c>
      <c r="S13" s="64" t="inlineStr">
        <is>
          <t>205.55</t>
        </is>
      </c>
      <c r="T13" s="64" t="inlineStr">
        <is>
          <t>211.5</t>
        </is>
      </c>
      <c r="U13" s="64" t="inlineStr">
        <is>
          <t>0</t>
        </is>
      </c>
      <c r="V13" s="64" t="inlineStr">
        <is>
          <t>2</t>
        </is>
      </c>
    </row>
    <row r="14" ht="152" customHeight="1" s="69">
      <c r="A14" s="64" t="inlineStr">
        <is>
          <t>数据防泄漏产品线</t>
        </is>
      </c>
      <c r="B14" s="93" t="n"/>
      <c r="C14" s="64" t="inlineStr">
        <is>
          <t>郭帅</t>
        </is>
      </c>
      <c r="D14" s="64" t="inlineStr">
        <is>
          <t>1719</t>
        </is>
      </c>
      <c r="E14" s="64" t="inlineStr">
        <is>
          <t>T6</t>
        </is>
      </c>
      <c r="F14" s="32" t="n">
        <v>50</v>
      </c>
      <c r="G14" s="64" t="inlineStr">
        <is>
          <t>37.8</t>
        </is>
      </c>
      <c r="H14" s="64" t="inlineStr">
        <is>
          <t>50.28</t>
        </is>
      </c>
      <c r="I14" s="64" t="inlineStr">
        <is>
          <t>33</t>
        </is>
      </c>
      <c r="J14" s="32" t="n">
        <v>9</v>
      </c>
      <c r="K14" s="32" t="n">
        <v>2</v>
      </c>
      <c r="L14" s="32" t="n">
        <v>0</v>
      </c>
      <c r="M14" s="32" t="n">
        <v>0</v>
      </c>
      <c r="N14" s="32">
        <f>F14+I14+J14+K14+L14+M14</f>
        <v/>
      </c>
      <c r="O14" s="50" t="inlineStr">
        <is>
          <t>C+</t>
        </is>
      </c>
      <c r="P14" s="52" t="inlineStr">
        <is>
          <t>本月主要负责存储V5.2.2F25.4.1 、存储V52.2.2F01整体冒烟测试，发出第一轮提测邮件，以及测试问题支持处理；浦发--邮件DLP设计完成、并进行存储DLP--K8s+接入检测器验证通过。以及存储DLP设计完成；产品V542-F03测试问题支持；共完成任务10个。鉴于本月能够快速投入到存储V52.2.2F01、V5.2.2F25.4.1两个版本设计、开发工作中，独立负责产品提测任务，并且两个版本均按期提测和预发布，并且冒烟都通过，开发质量高，个人提升较明显。给予C+，期望再接再厉</t>
        </is>
      </c>
      <c r="Q14" s="64" t="inlineStr">
        <is>
          <t>21.0</t>
        </is>
      </c>
      <c r="R14" s="64" t="inlineStr">
        <is>
          <t>168.00</t>
        </is>
      </c>
      <c r="S14" s="64" t="inlineStr">
        <is>
          <t>211.45</t>
        </is>
      </c>
      <c r="T14" s="64" t="inlineStr">
        <is>
          <t>209.0</t>
        </is>
      </c>
      <c r="U14" s="64" t="inlineStr">
        <is>
          <t>1</t>
        </is>
      </c>
      <c r="V14" s="64" t="inlineStr">
        <is>
          <t>1</t>
        </is>
      </c>
    </row>
    <row r="15" hidden="1" ht="101" customHeight="1" s="69">
      <c r="A15" s="64" t="inlineStr">
        <is>
          <t>数据防泄漏产品线</t>
        </is>
      </c>
      <c r="B15" s="93" t="n"/>
      <c r="C15" s="64" t="inlineStr">
        <is>
          <t>王会闯</t>
        </is>
      </c>
      <c r="D15" s="64" t="inlineStr">
        <is>
          <t>1821</t>
        </is>
      </c>
      <c r="E15" s="64" t="inlineStr">
        <is>
          <t>T7</t>
        </is>
      </c>
      <c r="F15" s="32" t="n">
        <v>48</v>
      </c>
      <c r="G15" s="64" t="inlineStr">
        <is>
          <t>46.2</t>
        </is>
      </c>
      <c r="H15" s="64" t="inlineStr">
        <is>
          <t>52.06</t>
        </is>
      </c>
      <c r="I15" s="64" t="inlineStr">
        <is>
          <t>31</t>
        </is>
      </c>
      <c r="J15" s="32" t="n">
        <v>3</v>
      </c>
      <c r="K15" s="32" t="n">
        <v>1</v>
      </c>
      <c r="L15" s="32" t="n">
        <v>0</v>
      </c>
      <c r="M15" s="32" t="n">
        <v>0</v>
      </c>
      <c r="N15" s="32">
        <f>F15+I15+J15+K15+L15+M15</f>
        <v/>
      </c>
      <c r="O15" s="32" t="inlineStr">
        <is>
          <t>C</t>
        </is>
      </c>
      <c r="P15" s="53" t="inlineStr">
        <is>
          <t>本月主要负责数据防泄漏产品V5.4.2F25.4.1版本前端开发、联调及bug修改等，存储防泄漏V5.2.2F01第一轮、第二轮开发联调,项目上协助项目组兼容325版本在360安全浏览器平稳运行，协助安元实验室联调及优化日志、安全报表、首页等页面。共完成任务10个，其中普通任务10个，高难度任务0个，整体工作表现良好。</t>
        </is>
      </c>
      <c r="Q15" s="64" t="inlineStr">
        <is>
          <t>21.0</t>
        </is>
      </c>
      <c r="R15" s="64" t="inlineStr">
        <is>
          <t>168.00</t>
        </is>
      </c>
      <c r="S15" s="64" t="inlineStr">
        <is>
          <t>208.28</t>
        </is>
      </c>
      <c r="T15" s="64" t="inlineStr">
        <is>
          <t>208.0</t>
        </is>
      </c>
      <c r="U15" s="64" t="inlineStr">
        <is>
          <t>0</t>
        </is>
      </c>
      <c r="V15" s="64" t="inlineStr">
        <is>
          <t>1</t>
        </is>
      </c>
    </row>
    <row r="16" hidden="1" ht="101" customHeight="1" s="69">
      <c r="A16" s="64" t="inlineStr">
        <is>
          <t>数据防泄漏产品线</t>
        </is>
      </c>
      <c r="B16" s="93" t="n"/>
      <c r="C16" s="64" t="inlineStr">
        <is>
          <t>魏磊</t>
        </is>
      </c>
      <c r="D16" s="64" t="inlineStr">
        <is>
          <t>1931</t>
        </is>
      </c>
      <c r="E16" s="64" t="inlineStr">
        <is>
          <t>T6</t>
        </is>
      </c>
      <c r="F16" s="32" t="n">
        <v>50</v>
      </c>
      <c r="G16" s="64" t="inlineStr">
        <is>
          <t>25.2</t>
        </is>
      </c>
      <c r="H16" s="64" t="inlineStr">
        <is>
          <t>26.0</t>
        </is>
      </c>
      <c r="I16" s="64" t="inlineStr">
        <is>
          <t>30</t>
        </is>
      </c>
      <c r="J16" s="32" t="n">
        <v>3</v>
      </c>
      <c r="K16" s="32" t="n">
        <v>0</v>
      </c>
      <c r="L16" s="32" t="n">
        <v>0</v>
      </c>
      <c r="M16" s="32" t="n">
        <v>0</v>
      </c>
      <c r="N16" s="32">
        <f>F16+I16+J16+K16+L16+M16</f>
        <v/>
      </c>
      <c r="O16" s="32" t="inlineStr">
        <is>
          <t>C</t>
        </is>
      </c>
      <c r="P16" s="53" t="inlineStr">
        <is>
          <t>本月主要负责项目28s的python脚本编写、文件指纹相似度、检测器IP、端口号、管理平台IP、压缩文件解压层级四个设置功能均为固定值，需要后端固定并隐藏二开需求开发，和现场生产和测试K3s环境问题定位处理，日常任务主要是28s和交行项目交接以及slim镜像瘦身调研。共完成任务6个，高难度0个，整体表现良好。</t>
        </is>
      </c>
      <c r="Q16" s="64" t="inlineStr">
        <is>
          <t>14.0</t>
        </is>
      </c>
      <c r="R16" s="64" t="inlineStr">
        <is>
          <t>112.00</t>
        </is>
      </c>
      <c r="S16" s="64" t="inlineStr">
        <is>
          <t>33.91</t>
        </is>
      </c>
      <c r="T16" s="64" t="inlineStr">
        <is>
          <t>104.0</t>
        </is>
      </c>
      <c r="U16" s="64" t="inlineStr">
        <is>
          <t>8</t>
        </is>
      </c>
      <c r="V16" s="64" t="inlineStr">
        <is>
          <t>0</t>
        </is>
      </c>
    </row>
    <row r="17" hidden="1" ht="168" customHeight="1" s="69">
      <c r="A17" s="64" t="inlineStr">
        <is>
          <t>数据防泄漏产品线</t>
        </is>
      </c>
      <c r="B17" s="93" t="n"/>
      <c r="C17" s="64" t="inlineStr">
        <is>
          <t>张镇</t>
        </is>
      </c>
      <c r="D17" s="64" t="inlineStr">
        <is>
          <t>2190</t>
        </is>
      </c>
      <c r="E17" s="64" t="inlineStr">
        <is>
          <t>T4</t>
        </is>
      </c>
      <c r="F17" s="32" t="n">
        <v>50</v>
      </c>
      <c r="G17" s="64" t="inlineStr">
        <is>
          <t>29.4</t>
        </is>
      </c>
      <c r="H17" s="64" t="inlineStr">
        <is>
          <t>31.45</t>
        </is>
      </c>
      <c r="I17" s="64" t="inlineStr">
        <is>
          <t>30</t>
        </is>
      </c>
      <c r="J17" s="32" t="n">
        <v>3</v>
      </c>
      <c r="K17" s="32" t="n">
        <v>0</v>
      </c>
      <c r="L17" s="32" t="n">
        <v>0</v>
      </c>
      <c r="M17" s="32" t="n">
        <v>0</v>
      </c>
      <c r="N17" s="32">
        <f>F17+I17+J17+K17+L17+M17</f>
        <v/>
      </c>
      <c r="O17" s="32" t="inlineStr">
        <is>
          <t>C</t>
        </is>
      </c>
      <c r="P17" s="53" t="inlineStr">
        <is>
          <t>本月主要进行了产品V542-F03 -- 第二轮提测支持，问题处理；产品V542-F04-双机平滑升级验证；产品V542-F04-第一轮提测支持；ndlp-V542-F25.4.1-按钮权限改造；ndlp-v542-F25.4.1-部署验证分布式V530流量平滑升级最新版本25.4.1 + 部署一体化环境验证流量功能；产品V550--浦发邮件DLPplatform适配JDK17；ndlp-v542-F25.4.1-F04-第一轮提测支持；存储V52.2.2F01 --第二轮联调+提测支持等；项目：28s项目交接熟悉、现场支持；日常：自动化环境部署环境优化等。共完成任务12个，其中低难度任务8个，中难度任务4个。整体工作表现良好。给予C</t>
        </is>
      </c>
      <c r="Q17" s="64" t="inlineStr">
        <is>
          <t>21.0</t>
        </is>
      </c>
      <c r="R17" s="64" t="inlineStr">
        <is>
          <t>168.00</t>
        </is>
      </c>
      <c r="S17" s="64" t="inlineStr">
        <is>
          <t>134.40</t>
        </is>
      </c>
      <c r="T17" s="64" t="inlineStr">
        <is>
          <t>163.5</t>
        </is>
      </c>
      <c r="U17" s="68" t="n"/>
      <c r="V17" s="64" t="inlineStr">
        <is>
          <t>1</t>
        </is>
      </c>
    </row>
    <row r="18" hidden="1" ht="118" customHeight="1" s="69">
      <c r="A18" s="64" t="inlineStr">
        <is>
          <t>数据防泄漏产品线</t>
        </is>
      </c>
      <c r="B18" s="93" t="n"/>
      <c r="C18" s="64" t="inlineStr">
        <is>
          <t>刘丰</t>
        </is>
      </c>
      <c r="D18" s="64" t="inlineStr">
        <is>
          <t>2065</t>
        </is>
      </c>
      <c r="E18" s="64" t="inlineStr">
        <is>
          <t>T7</t>
        </is>
      </c>
      <c r="F18" s="32" t="n">
        <v>50</v>
      </c>
      <c r="G18" s="64" t="inlineStr">
        <is>
          <t>46.2</t>
        </is>
      </c>
      <c r="H18" s="64" t="inlineStr">
        <is>
          <t>47.32</t>
        </is>
      </c>
      <c r="I18" s="64" t="inlineStr">
        <is>
          <t>30</t>
        </is>
      </c>
      <c r="J18" s="32" t="n">
        <v>4</v>
      </c>
      <c r="K18" s="32" t="n">
        <v>0</v>
      </c>
      <c r="L18" s="32" t="n">
        <v>0</v>
      </c>
      <c r="M18" s="32" t="n">
        <v>0</v>
      </c>
      <c r="N18" s="32">
        <f>F18+I18+J18+K18+L18+M18</f>
        <v/>
      </c>
      <c r="O18" s="32" t="inlineStr">
        <is>
          <t>C</t>
        </is>
      </c>
      <c r="P18" s="53" t="inlineStr">
        <is>
          <t>本月主要支持人保项接入用户同步、自动转发提测；存储DLPV52.2.2F01测试支持；设计存储SDK加解密以及工程插件化；存储加解密功能开发；浦发银行K8s+接入邮件功能验证；支持存储DLP加解密功能提测；CASB项目交接；富民银行审批放行提测；太平项目存储DLP交接以及研发环境搭建。共完成9个任务，其中普通任务6个，高难度任务3个，整体工作表现良好。</t>
        </is>
      </c>
      <c r="Q18" s="64" t="inlineStr">
        <is>
          <t>21.0</t>
        </is>
      </c>
      <c r="R18" s="64" t="inlineStr">
        <is>
          <t>168.00</t>
        </is>
      </c>
      <c r="S18" s="64" t="inlineStr">
        <is>
          <t>172.91</t>
        </is>
      </c>
      <c r="T18" s="64" t="inlineStr">
        <is>
          <t>172.5</t>
        </is>
      </c>
      <c r="U18" s="68" t="inlineStr">
        <is>
          <t>0</t>
        </is>
      </c>
      <c r="V18" s="64" t="inlineStr">
        <is>
          <t>0</t>
        </is>
      </c>
    </row>
    <row r="19" hidden="1" ht="101" customHeight="1" s="69">
      <c r="A19" s="64" t="inlineStr">
        <is>
          <t>数据防泄漏产品线</t>
        </is>
      </c>
      <c r="B19" s="93" t="n"/>
      <c r="C19" s="64" t="inlineStr">
        <is>
          <t>杨海超</t>
        </is>
      </c>
      <c r="D19" s="64" t="inlineStr">
        <is>
          <t>10211</t>
        </is>
      </c>
      <c r="E19" s="64" t="inlineStr">
        <is>
          <t>T1</t>
        </is>
      </c>
      <c r="F19" s="32" t="n">
        <v>50</v>
      </c>
      <c r="G19" s="64" t="inlineStr">
        <is>
          <t>21.0</t>
        </is>
      </c>
      <c r="H19" s="64" t="inlineStr">
        <is>
          <t>24.82</t>
        </is>
      </c>
      <c r="I19" s="64" t="inlineStr">
        <is>
          <t>31</t>
        </is>
      </c>
      <c r="J19" s="32" t="n">
        <v>3</v>
      </c>
      <c r="K19" s="32" t="n">
        <v>0</v>
      </c>
      <c r="L19" s="32" t="n">
        <v>0</v>
      </c>
      <c r="M19" s="32" t="n">
        <v>0</v>
      </c>
      <c r="N19" s="32">
        <f>F19+I19+J19+K19+L19+M19</f>
        <v/>
      </c>
      <c r="O19" s="32" t="inlineStr">
        <is>
          <t>C</t>
        </is>
      </c>
      <c r="P19" s="53" t="inlineStr">
        <is>
          <t>三月份主要在数据脱敏产品线复杂静态脱敏、日志管理、敏感管理等模块的flex改造及DM 0模式适配。除此之外负责脱敏遗留BUG的修复和自测。和前端产品负责大数据数据源类型的敏感管理/静脱参数传递等遗留问题。期间完成了10个任务，低难度任务8个，中等难度任务2两个。月末回到数据防泄漏产品线负责外置数据库按钮权限适配。</t>
        </is>
      </c>
      <c r="Q19" s="64" t="inlineStr">
        <is>
          <t>21.0</t>
        </is>
      </c>
      <c r="R19" s="64" t="inlineStr">
        <is>
          <t>168.00</t>
        </is>
      </c>
      <c r="S19" s="64" t="inlineStr">
        <is>
          <t>159.04</t>
        </is>
      </c>
      <c r="T19" s="64" t="inlineStr">
        <is>
          <t>175.5</t>
        </is>
      </c>
      <c r="U19" s="64" t="inlineStr">
        <is>
          <t>0</t>
        </is>
      </c>
      <c r="V19" s="64" t="inlineStr">
        <is>
          <t>0</t>
        </is>
      </c>
    </row>
    <row r="20" ht="135" customHeight="1" s="69">
      <c r="A20" s="64" t="inlineStr">
        <is>
          <t>数据防泄漏产品线</t>
        </is>
      </c>
      <c r="B20" s="93" t="n"/>
      <c r="C20" s="64" t="inlineStr">
        <is>
          <t>王宇</t>
        </is>
      </c>
      <c r="D20" s="64" t="inlineStr">
        <is>
          <t>1392</t>
        </is>
      </c>
      <c r="E20" s="64" t="inlineStr">
        <is>
          <t>T6</t>
        </is>
      </c>
      <c r="F20" s="32" t="n">
        <v>50</v>
      </c>
      <c r="G20" s="64" t="inlineStr">
        <is>
          <t>36.0</t>
        </is>
      </c>
      <c r="H20" s="64" t="inlineStr">
        <is>
          <t>30.25</t>
        </is>
      </c>
      <c r="I20" s="64" t="inlineStr">
        <is>
          <t>15</t>
        </is>
      </c>
      <c r="J20" s="32" t="n">
        <v>0</v>
      </c>
      <c r="K20" s="32" t="n">
        <v>0</v>
      </c>
      <c r="L20" s="32" t="n">
        <v>0</v>
      </c>
      <c r="M20" s="32" t="n">
        <v>0</v>
      </c>
      <c r="N20" s="32" t="n">
        <v>65</v>
      </c>
      <c r="O20" s="50" t="inlineStr">
        <is>
          <t>C-</t>
        </is>
      </c>
      <c r="P20" s="53" t="inlineStr">
        <is>
          <t>本月的工作主要集中在V542-F03、V542-F04两个版本的提测支持，以及负责中英人寿邮件堆积的排查解决，邮储存储扫描项目策略匹配进程崩溃的问题处理、以及人保项目自动转发场景收发件人解析不准确问题的修改，本月完成9个中级任务。本月项目问题处理定位不够及时，特别是中英人寿项目延期时间较多，后续工作效率还需加强，同时也要重视项目问题的紧迫性。
注：本月因脚踝意外骨折做手术，请病假6天。</t>
        </is>
      </c>
      <c r="Q20" s="64" t="inlineStr">
        <is>
          <t>20.0</t>
        </is>
      </c>
      <c r="R20" s="64" t="inlineStr">
        <is>
          <t>160.00</t>
        </is>
      </c>
      <c r="S20" s="64" t="inlineStr">
        <is>
          <t>146.66</t>
        </is>
      </c>
      <c r="T20" s="64" t="inlineStr">
        <is>
          <t>121.0</t>
        </is>
      </c>
      <c r="U20" s="64" t="inlineStr">
        <is>
          <t>6</t>
        </is>
      </c>
      <c r="V20" s="64" t="inlineStr">
        <is>
          <t>0</t>
        </is>
      </c>
    </row>
    <row r="21" hidden="1" ht="118" customHeight="1" s="69">
      <c r="A21" s="64" t="inlineStr">
        <is>
          <t>数据防泄漏产品线</t>
        </is>
      </c>
      <c r="B21" s="93" t="n"/>
      <c r="C21" s="64" t="inlineStr">
        <is>
          <t>刘泽铭</t>
        </is>
      </c>
      <c r="D21" s="64" t="n">
        <v>2242</v>
      </c>
      <c r="E21" s="64" t="inlineStr">
        <is>
          <t>T2</t>
        </is>
      </c>
      <c r="F21" s="32" t="n">
        <v>50</v>
      </c>
      <c r="G21" s="64" t="inlineStr">
        <is>
          <t>20.0</t>
        </is>
      </c>
      <c r="H21" s="64" t="inlineStr">
        <is>
          <t>44.29</t>
        </is>
      </c>
      <c r="I21" s="64" t="inlineStr">
        <is>
          <t>40</t>
        </is>
      </c>
      <c r="J21" s="32" t="n">
        <v>0</v>
      </c>
      <c r="K21" s="32" t="n">
        <v>0</v>
      </c>
      <c r="L21" s="32" t="n">
        <v>0</v>
      </c>
      <c r="M21" s="32" t="n">
        <v>0</v>
      </c>
      <c r="N21" s="32" t="n">
        <v>90</v>
      </c>
      <c r="O21" s="32" t="inlineStr">
        <is>
          <t>C</t>
        </is>
      </c>
      <c r="P21" s="53" t="inlineStr">
        <is>
          <t>本月主要工作集中在CASB数据库测试、性能压测及问题排查（如国信内存问题、银河证券策略问题）、网页DLP功能开发及运维文档编写、太平金融项目适配（麒麟V10 SP3）及Redis key整理、市场监督总局邮件抓包支持等。完成CASB H2数据库部署验证、多轮流量DLP性能压测（9.6G/6G场景）、国信升级支持、AI大模型网页DLP测试等任务。整体完成中级任务15项。</t>
        </is>
      </c>
      <c r="Q21" s="64" t="inlineStr">
        <is>
          <t>20.0</t>
        </is>
      </c>
      <c r="R21" s="64" t="inlineStr">
        <is>
          <t>160.00</t>
        </is>
      </c>
      <c r="S21" s="64" t="inlineStr">
        <is>
          <t>189.30</t>
        </is>
      </c>
      <c r="T21" s="64" t="inlineStr">
        <is>
          <t>186.5</t>
        </is>
      </c>
      <c r="U21" s="64" t="inlineStr">
        <is>
          <t>0</t>
        </is>
      </c>
      <c r="V21" s="64" t="inlineStr">
        <is>
          <t>0</t>
        </is>
      </c>
    </row>
    <row r="22" ht="168" customHeight="1" s="69">
      <c r="A22" s="64" t="inlineStr">
        <is>
          <t>数据防泄漏产品线</t>
        </is>
      </c>
      <c r="B22" s="93" t="n"/>
      <c r="C22" s="64" t="inlineStr">
        <is>
          <t>孙渝龙</t>
        </is>
      </c>
      <c r="D22" s="64" t="n">
        <v>2221</v>
      </c>
      <c r="E22" s="64" t="inlineStr">
        <is>
          <t>T6</t>
        </is>
      </c>
      <c r="F22" s="32" t="n">
        <v>50</v>
      </c>
      <c r="G22" s="64" t="inlineStr">
        <is>
          <t>20.0</t>
        </is>
      </c>
      <c r="H22" s="64" t="inlineStr">
        <is>
          <t>45.81</t>
        </is>
      </c>
      <c r="I22" s="64" t="inlineStr">
        <is>
          <t>40</t>
        </is>
      </c>
      <c r="J22" s="32" t="n">
        <v>5</v>
      </c>
      <c r="K22" s="32" t="n">
        <v>0</v>
      </c>
      <c r="L22" s="32" t="n">
        <v>0</v>
      </c>
      <c r="M22" s="32" t="n">
        <v>0</v>
      </c>
      <c r="N22" s="32" t="n">
        <v>95</v>
      </c>
      <c r="O22" s="50" t="inlineStr">
        <is>
          <t>C+</t>
        </is>
      </c>
      <c r="P22" s="53" t="inlineStr">
        <is>
          <t>本月主要工作集中在Capture架构优化与问题修复，包括：完成流量信息展示异常、FTP事件落地失败等8项缺陷修复；开发并验证进程看门狗机制（含C++实现与外部脚本监控）；完成49个子模块的xmake编译脚本编写，初步确立分层架构设计方案；推进HTTP协议重构预研（预研libhtp库并完成环境适配）；同步支持银河证券现场问题。独立完成Capture工程结构里程碑设计，实现模块化编译与依赖管理；主动开展Capture架构重构技术调研，体现架构思维。项目支持响应及时，解决压测发现的问题。共完成中级任务15项，综合交付质量与架构贡献，给予C+评价。</t>
        </is>
      </c>
      <c r="Q22" s="64" t="inlineStr">
        <is>
          <t>20.0</t>
        </is>
      </c>
      <c r="R22" s="64" t="inlineStr">
        <is>
          <t>160.00</t>
        </is>
      </c>
      <c r="S22" s="64" t="inlineStr">
        <is>
          <t>173.95</t>
        </is>
      </c>
      <c r="T22" s="64" t="inlineStr">
        <is>
          <t>183.0</t>
        </is>
      </c>
      <c r="U22" s="64" t="inlineStr">
        <is>
          <t>0</t>
        </is>
      </c>
      <c r="V22" s="64" t="inlineStr">
        <is>
          <t>0</t>
        </is>
      </c>
    </row>
    <row r="23" hidden="1" ht="168" customHeight="1" s="69">
      <c r="A23" s="64" t="inlineStr">
        <is>
          <t>数据防泄漏产品线</t>
        </is>
      </c>
      <c r="B23" s="93" t="n"/>
      <c r="C23" s="64" t="inlineStr">
        <is>
          <t>罗志成</t>
        </is>
      </c>
      <c r="D23" s="64" t="inlineStr">
        <is>
          <t>0856</t>
        </is>
      </c>
      <c r="E23" s="64" t="inlineStr">
        <is>
          <t>T8</t>
        </is>
      </c>
      <c r="F23" s="33" t="n">
        <v>50</v>
      </c>
      <c r="G23" s="33" t="n">
        <v>48</v>
      </c>
      <c r="H23" s="33" t="n">
        <v>62.58</v>
      </c>
      <c r="I23" s="33" t="n">
        <v>33</v>
      </c>
      <c r="J23" s="33" t="n">
        <v>4</v>
      </c>
      <c r="K23" s="33" t="n">
        <v>3</v>
      </c>
      <c r="L23" s="33" t="n">
        <v>0</v>
      </c>
      <c r="M23" s="33" t="n">
        <v>0</v>
      </c>
      <c r="N23" s="33" t="n">
        <v>90</v>
      </c>
      <c r="O23" s="32" t="inlineStr">
        <is>
          <t>C</t>
        </is>
      </c>
      <c r="P23" s="51" t="inlineStr">
        <is>
          <t>本月主要负责浦发银行项目邮件dlp项目、浙商银行邮件dlp项目、江苏银行邮件dlp项目、邮储银行存储扫描等项目的研发及管理工作；其中，浦发银行项目重点参与版本投产支持工作；浙商行项目主要参与性能优化版本的测试及版本投产工作完成线上问题的定处理；邮储银行存储扫项目，重点定位处理系统性能问题；V3.x项目安全漏洞修复与提测工作。本月共完成任务25个，其中普通任务15个，高难度任务10个。本月所负责项目的进度正常，积极支持重点项目的设计、开发、投产等工作，负责线上问题的定位处理；</t>
        </is>
      </c>
      <c r="Q23" s="33" t="n">
        <v>20</v>
      </c>
      <c r="R23" s="33" t="n">
        <v>160</v>
      </c>
      <c r="S23" s="33" t="n">
        <v>225.41</v>
      </c>
      <c r="T23" s="33" t="n">
        <v>226.5</v>
      </c>
      <c r="U23" s="33" t="n">
        <v>0</v>
      </c>
      <c r="V23" s="33" t="n">
        <v>6</v>
      </c>
    </row>
    <row r="24" hidden="1" ht="135" customHeight="1" s="69">
      <c r="A24" s="64" t="inlineStr">
        <is>
          <t>数据防泄漏产品线</t>
        </is>
      </c>
      <c r="B24" s="93" t="n"/>
      <c r="C24" s="64" t="inlineStr">
        <is>
          <t>李富平</t>
        </is>
      </c>
      <c r="D24" s="64" t="inlineStr">
        <is>
          <t>1883</t>
        </is>
      </c>
      <c r="E24" s="64" t="inlineStr">
        <is>
          <t>T5</t>
        </is>
      </c>
      <c r="F24" s="33" t="n">
        <v>50</v>
      </c>
      <c r="G24" s="64" t="inlineStr">
        <is>
          <t>32.0</t>
        </is>
      </c>
      <c r="H24" s="64" t="inlineStr">
        <is>
          <t>45.06</t>
        </is>
      </c>
      <c r="I24" s="64" t="n">
        <v>34</v>
      </c>
      <c r="J24" s="33" t="n">
        <v>6</v>
      </c>
      <c r="K24" s="33" t="n">
        <v>0</v>
      </c>
      <c r="L24" s="33" t="n">
        <v>0</v>
      </c>
      <c r="M24" s="33" t="n">
        <v>0</v>
      </c>
      <c r="N24" s="33" t="n">
        <v>90</v>
      </c>
      <c r="O24" s="32" t="inlineStr">
        <is>
          <t>C</t>
        </is>
      </c>
      <c r="P24" s="51" t="inlineStr">
        <is>
          <t>本月负责邮储银行项目、浙商银行、国泰君安项目、温州银行项目、银联项目、汉口银行得开发和维护。主要负银联漏洞修复，浦发中间件漏洞修复，国泰君安分域需求开发和项目投产任务。本月共负责6个项目工作，完成任务23个，其中普通任务18个，中难度任务5个，本月所负责项目的进度正常，版本提测未出现任何质量问题，整体工作状态良好:积极支持项目组处理各重点项目的线上问题，各个项目提测并按规定完成投产工作，输出质量较好。</t>
        </is>
      </c>
      <c r="Q24" s="33" t="n">
        <v>20</v>
      </c>
      <c r="R24" s="33" t="n">
        <v>160</v>
      </c>
      <c r="S24" s="33" t="inlineStr">
        <is>
          <t>174.44</t>
        </is>
      </c>
      <c r="T24" s="33" t="inlineStr">
        <is>
          <t>180.0</t>
        </is>
      </c>
      <c r="U24" s="33" t="n">
        <v>0</v>
      </c>
      <c r="V24" s="33" t="n">
        <v>0</v>
      </c>
    </row>
    <row r="25" ht="168" customHeight="1" s="69">
      <c r="A25" s="64" t="inlineStr">
        <is>
          <t>数据防泄漏产品线</t>
        </is>
      </c>
      <c r="B25" s="93" t="n"/>
      <c r="C25" s="64" t="inlineStr">
        <is>
          <t>孙业民</t>
        </is>
      </c>
      <c r="D25" s="64" t="inlineStr">
        <is>
          <t>2140</t>
        </is>
      </c>
      <c r="E25" s="64" t="inlineStr">
        <is>
          <t>T2</t>
        </is>
      </c>
      <c r="F25" s="33" t="n">
        <v>50</v>
      </c>
      <c r="G25" s="64" t="inlineStr">
        <is>
          <t>20.0</t>
        </is>
      </c>
      <c r="H25" s="64" t="inlineStr">
        <is>
          <t>43.02</t>
        </is>
      </c>
      <c r="I25" s="64" t="inlineStr">
        <is>
          <t>40</t>
        </is>
      </c>
      <c r="J25" s="33" t="n">
        <v>6</v>
      </c>
      <c r="K25" s="33" t="n">
        <v>0</v>
      </c>
      <c r="L25" s="33" t="n">
        <v>0</v>
      </c>
      <c r="M25" s="33" t="n">
        <v>0</v>
      </c>
      <c r="N25" s="33" t="n">
        <v>96</v>
      </c>
      <c r="O25" s="54" t="inlineStr">
        <is>
          <t>C+</t>
        </is>
      </c>
      <c r="P25" s="51" t="inlineStr">
        <is>
          <t>本月主要负责太平邮件、交通银行项目、浦发银行ndp等项目的研发、运维工作。其中，太平邮件dlp项目只要负责信创版本的适配改造工作；交通银行项目出差客户现场进行运维保障支持工作，保障项目系统的正常运行；同事重点参与了浦发银银行等项目的投产支持工作。本月共完成10项任务，其中8项普通任务，2项高难度任务。工作态度认真积极，本月除保障太平邮件dlp项目的信创适配开发进度外，周末积极服从项目安排出多个项目现场支持版本投产工作，快速定位处理突发问题，保障了浦发等项目投产工作的顺利完成。综合考虑，给予C+。</t>
        </is>
      </c>
      <c r="Q25" s="33" t="n">
        <v>20</v>
      </c>
      <c r="R25" s="33" t="n">
        <v>160</v>
      </c>
      <c r="S25" s="33" t="inlineStr">
        <is>
          <t>148.41</t>
        </is>
      </c>
      <c r="T25" s="33" t="inlineStr">
        <is>
          <t>180.0</t>
        </is>
      </c>
      <c r="U25" s="33" t="n">
        <v>0</v>
      </c>
      <c r="V25" s="33" t="n">
        <v>0</v>
      </c>
    </row>
    <row r="26" hidden="1" ht="135" customHeight="1" s="69">
      <c r="A26" s="64" t="inlineStr">
        <is>
          <t>数据交换产品线</t>
        </is>
      </c>
      <c r="B26" s="32" t="inlineStr">
        <is>
          <t>刘旺</t>
        </is>
      </c>
      <c r="C26" s="13" t="inlineStr">
        <is>
          <t>翟盼</t>
        </is>
      </c>
      <c r="D26" s="13" t="inlineStr">
        <is>
          <t>2195</t>
        </is>
      </c>
      <c r="E26" s="64" t="inlineStr">
        <is>
          <t>T8</t>
        </is>
      </c>
      <c r="F26" s="13">
        <f>VLOOKUP(C26,[1]质量分!C:E,3,FALSE)</f>
        <v/>
      </c>
      <c r="G26" s="13">
        <f>VLOOKUP(C26,[1]系统导出数据!B:M,4,FALSE)</f>
        <v/>
      </c>
      <c r="H26" s="13">
        <f>VLOOKUP(D26,[1]系统导出数据!C:N,4,FALSE)</f>
        <v/>
      </c>
      <c r="I26" s="13">
        <f>VLOOKUP(D26,[1]系统导出数据!C:N,5,FALSE)</f>
        <v/>
      </c>
      <c r="J26" s="13" t="n">
        <v>6</v>
      </c>
      <c r="K26" s="13" t="n"/>
      <c r="L26" s="13" t="n"/>
      <c r="M26" s="13" t="n">
        <v>2</v>
      </c>
      <c r="N26" s="13">
        <f>SUM(F26,I26,J26,K26,L26,M26)</f>
        <v/>
      </c>
      <c r="O26" s="32" t="inlineStr">
        <is>
          <t>C</t>
        </is>
      </c>
      <c r="P26" s="55" t="inlineStr">
        <is>
          <t>本月主要负责跨网跨域数据交换代理、数据审核系统开发,以及跨网文件管理与交换系统V521F25.4.1版本功能开发。核心工作为文件交换系统的核心功能优化与问题修复，包含分类分级识别、规则同步、文件脱敏清洗等关键模块开发与问题处理，以及实现交换日志审计、审核日志、交换审批等逻辑开发。同步完成跨网文件管理与交换系统文件投递功能开发，共完成任务10个，其中中等难度任务9个、高难度任务3个，工作积极负责，总体表现合格。</t>
        </is>
      </c>
      <c r="Q26" s="65">
        <f>VLOOKUP(C26,[1]系统导出数据!B:M,7,FALSE)</f>
        <v/>
      </c>
      <c r="R26" s="65">
        <f>VLOOKUP(C26,[1]系统导出数据!B:M,8,FALSE)</f>
        <v/>
      </c>
      <c r="S26" s="65">
        <f>VLOOKUP(C26,[1]系统导出数据!B:M,9,FALSE)</f>
        <v/>
      </c>
      <c r="T26" s="65">
        <f>VLOOKUP(C26,[1]系统导出数据!B:M,10,FALSE)</f>
        <v/>
      </c>
      <c r="U26" s="65">
        <f>VLOOKUP(C26,[1]系统导出数据!B:M,11,FALSE)</f>
        <v/>
      </c>
      <c r="V26" s="65">
        <f>VLOOKUP(C26,[1]系统导出数据!B:M,12,FALSE)</f>
        <v/>
      </c>
    </row>
    <row r="27" hidden="1" ht="135" customHeight="1" s="69">
      <c r="A27" s="64" t="inlineStr">
        <is>
          <t>数据交换产品线</t>
        </is>
      </c>
      <c r="B27" s="94" t="n"/>
      <c r="C27" s="13" t="inlineStr">
        <is>
          <t>张鹏飞</t>
        </is>
      </c>
      <c r="D27" s="13" t="inlineStr">
        <is>
          <t>1259</t>
        </is>
      </c>
      <c r="E27" s="64" t="inlineStr">
        <is>
          <t>T7</t>
        </is>
      </c>
      <c r="F27" s="13">
        <f>VLOOKUP(C27,[1]质量分!C:E,3,FALSE)</f>
        <v/>
      </c>
      <c r="G27" s="13">
        <f>VLOOKUP(C27,[1]系统导出数据!B:M,4,FALSE)</f>
        <v/>
      </c>
      <c r="H27" s="13">
        <f>VLOOKUP(D27,[1]系统导出数据!C:N,4,FALSE)</f>
        <v/>
      </c>
      <c r="I27" s="13">
        <f>VLOOKUP(D27,[1]系统导出数据!C:N,5,FALSE)</f>
        <v/>
      </c>
      <c r="J27" s="13" t="n">
        <v>5</v>
      </c>
      <c r="K27" s="13" t="n"/>
      <c r="L27" s="13" t="n"/>
      <c r="M27" s="13" t="n"/>
      <c r="N27" s="13">
        <f>SUM(F27,I27,J27,K27,L27,M27)</f>
        <v/>
      </c>
      <c r="O27" s="32" t="inlineStr">
        <is>
          <t>C</t>
        </is>
      </c>
      <c r="P27" s="55" t="inlineStr">
        <is>
          <t>本月主要负责跨网文件管理与交换系统、KWKY数据安全代理系统功能开发以及安全接入网关项目支持。完成跨网文件管理与交换系统V521F25.4.1文件投递服务器管理、业务配置、文件投递、投递日志审计等核心全链路逻辑实现，完成数据安全代理系统交换协议代理及数据库交换任务问题处理，完成安全接入网关Spring以及kafka、redis安全漏洞处理。共完成13个中等难度任务，工作认真负责，总体表现合格。</t>
        </is>
      </c>
      <c r="Q27" s="65">
        <f>VLOOKUP(C27,[1]系统导出数据!B:M,7,FALSE)</f>
        <v/>
      </c>
      <c r="R27" s="65">
        <f>VLOOKUP(C27,[1]系统导出数据!B:M,8,FALSE)</f>
        <v/>
      </c>
      <c r="S27" s="65">
        <f>VLOOKUP(C27,[1]系统导出数据!B:M,9,FALSE)</f>
        <v/>
      </c>
      <c r="T27" s="65">
        <f>VLOOKUP(C27,[1]系统导出数据!B:M,10,FALSE)</f>
        <v/>
      </c>
      <c r="U27" s="65">
        <f>VLOOKUP(C27,[1]系统导出数据!B:M,11,FALSE)</f>
        <v/>
      </c>
      <c r="V27" s="65">
        <f>VLOOKUP(C27,[1]系统导出数据!B:M,12,FALSE)</f>
        <v/>
      </c>
    </row>
    <row r="28" hidden="1" ht="68" customHeight="1" s="69">
      <c r="A28" s="64" t="inlineStr">
        <is>
          <t>军工业务线</t>
        </is>
      </c>
      <c r="B28" s="32" t="inlineStr">
        <is>
          <t>袁朝</t>
        </is>
      </c>
      <c r="C28" s="19" t="inlineStr">
        <is>
          <t>康钧威</t>
        </is>
      </c>
      <c r="D28" s="19" t="inlineStr">
        <is>
          <t>1111</t>
        </is>
      </c>
      <c r="E28" s="19" t="inlineStr">
        <is>
          <t>T6</t>
        </is>
      </c>
      <c r="F28" s="34" t="n">
        <v>45</v>
      </c>
      <c r="G28" s="34" t="n">
        <v>36</v>
      </c>
      <c r="H28" s="34" t="n">
        <v>42</v>
      </c>
      <c r="I28" s="34" t="n">
        <v>31</v>
      </c>
      <c r="J28" s="34" t="n">
        <v>5</v>
      </c>
      <c r="K28" s="34" t="n">
        <v>0</v>
      </c>
      <c r="L28" s="34" t="n">
        <v>0</v>
      </c>
      <c r="M28" s="34" t="n">
        <v>0</v>
      </c>
      <c r="N28" s="34" t="n">
        <v>81</v>
      </c>
      <c r="O28" s="32" t="inlineStr">
        <is>
          <t>C</t>
        </is>
      </c>
      <c r="P28" s="56" t="inlineStr">
        <is>
          <t>本月主要参与、YC上庄项目。完成现场用户原型讨论，解析告警问题排查，基带数据接受联调，接收下发数据并核对完成中级任务4个。未出现延期问题，工作态度符合岗位要求，技术能力符合岗位要求，整体表现符合岗位要求。</t>
        </is>
      </c>
      <c r="Q28" s="34" t="n">
        <v>20</v>
      </c>
      <c r="R28" s="34" t="n">
        <v>160</v>
      </c>
      <c r="S28" s="34" t="n">
        <v>160.61</v>
      </c>
      <c r="T28" s="34" t="n">
        <v>168</v>
      </c>
      <c r="U28" s="34" t="n">
        <v>0</v>
      </c>
      <c r="V28" s="34" t="n">
        <v>0</v>
      </c>
    </row>
    <row r="29" hidden="1" ht="68" customHeight="1" s="69">
      <c r="A29" s="64" t="inlineStr">
        <is>
          <t>军工业务线</t>
        </is>
      </c>
      <c r="B29" s="93" t="n"/>
      <c r="C29" s="19" t="inlineStr">
        <is>
          <t>李远明</t>
        </is>
      </c>
      <c r="D29" s="19" t="inlineStr">
        <is>
          <t>1386</t>
        </is>
      </c>
      <c r="E29" s="19" t="inlineStr">
        <is>
          <t>T6</t>
        </is>
      </c>
      <c r="F29" s="34" t="n">
        <v>45</v>
      </c>
      <c r="G29" s="34" t="n">
        <v>36</v>
      </c>
      <c r="H29" s="34" t="n">
        <v>42</v>
      </c>
      <c r="I29" s="34" t="n">
        <v>31</v>
      </c>
      <c r="J29" s="34" t="n">
        <v>5</v>
      </c>
      <c r="K29" s="34" t="n">
        <v>0</v>
      </c>
      <c r="L29" s="34" t="n">
        <v>0</v>
      </c>
      <c r="M29" s="34" t="n">
        <v>0</v>
      </c>
      <c r="N29" s="34" t="n">
        <v>81</v>
      </c>
      <c r="O29" s="32" t="inlineStr">
        <is>
          <t>C</t>
        </is>
      </c>
      <c r="P29" s="56" t="inlineStr">
        <is>
          <t>本月主要参与YC27个项目。完成24、27现场保障、SMA大表编写、载荷计划性能优化，完成中级任务5个。未出现延期问题，工作态度符合岗位要求，技术能力符合岗位要求，整体表现符合岗位要求。</t>
        </is>
      </c>
      <c r="Q29" s="34" t="n">
        <v>20</v>
      </c>
      <c r="R29" s="34" t="n">
        <v>160</v>
      </c>
      <c r="S29" s="34" t="n">
        <v>167.4</v>
      </c>
      <c r="T29" s="34" t="n">
        <v>168</v>
      </c>
      <c r="U29" s="34" t="n">
        <v>0</v>
      </c>
      <c r="V29" s="34" t="n">
        <v>0</v>
      </c>
    </row>
    <row r="30" ht="101" customHeight="1" s="69">
      <c r="A30" s="64" t="inlineStr">
        <is>
          <t>军工业务线</t>
        </is>
      </c>
      <c r="B30" s="93" t="n"/>
      <c r="C30" s="19" t="inlineStr">
        <is>
          <t>蒋维</t>
        </is>
      </c>
      <c r="D30" s="19" t="inlineStr">
        <is>
          <t>0709</t>
        </is>
      </c>
      <c r="E30" s="19" t="inlineStr">
        <is>
          <t>T7</t>
        </is>
      </c>
      <c r="F30" s="34" t="n">
        <v>45</v>
      </c>
      <c r="G30" s="34" t="n">
        <v>44</v>
      </c>
      <c r="H30" s="34" t="n">
        <v>45.89</v>
      </c>
      <c r="I30" s="34" t="n">
        <v>30</v>
      </c>
      <c r="J30" s="34" t="n">
        <v>5</v>
      </c>
      <c r="K30" s="34" t="n">
        <v>0</v>
      </c>
      <c r="L30" s="34" t="n">
        <v>0</v>
      </c>
      <c r="M30" s="34" t="n">
        <v>0</v>
      </c>
      <c r="N30" s="34" t="n">
        <v>80</v>
      </c>
      <c r="O30" s="58" t="inlineStr">
        <is>
          <t>C-</t>
        </is>
      </c>
      <c r="P30" s="56" t="inlineStr">
        <is>
          <t>本月主要参与数据库备份系统、YC上庄、YC27、KWKY功能开发等44个项目。完成脱敏功能开发、安全管理软件部署改造、YC文档编写完成高级任务4个，中级任务10个。未出现延期问题，工作态度符合岗位要求，技术能力符合岗位要求，整体表现符合岗位要求。工作投入度不够，建议C-。</t>
        </is>
      </c>
      <c r="Q30" s="34" t="n">
        <v>19</v>
      </c>
      <c r="R30" s="34" t="n">
        <v>160</v>
      </c>
      <c r="S30" s="34" t="n">
        <v>150.74</v>
      </c>
      <c r="T30" s="34" t="n">
        <v>152.5</v>
      </c>
      <c r="U30" s="34" t="n">
        <v>2</v>
      </c>
      <c r="V30" s="34" t="n">
        <v>0</v>
      </c>
    </row>
    <row r="31" hidden="1" ht="68" customHeight="1" s="69">
      <c r="A31" s="64" t="inlineStr">
        <is>
          <t>军工业务线</t>
        </is>
      </c>
      <c r="B31" s="93" t="n"/>
      <c r="C31" s="19" t="inlineStr">
        <is>
          <t>张岩</t>
        </is>
      </c>
      <c r="D31" s="19" t="inlineStr">
        <is>
          <t>1826</t>
        </is>
      </c>
      <c r="E31" s="19" t="inlineStr">
        <is>
          <t>T5</t>
        </is>
      </c>
      <c r="F31" s="34" t="n">
        <v>45</v>
      </c>
      <c r="G31" s="34" t="n">
        <v>32</v>
      </c>
      <c r="H31" s="34" t="n">
        <v>36.25</v>
      </c>
      <c r="I31" s="34" t="n">
        <v>31</v>
      </c>
      <c r="J31" s="34" t="n">
        <v>5</v>
      </c>
      <c r="K31" s="34" t="n">
        <v>0</v>
      </c>
      <c r="L31" s="34" t="n">
        <v>0</v>
      </c>
      <c r="M31" s="34" t="n">
        <v>0</v>
      </c>
      <c r="N31" s="34" t="n">
        <v>81</v>
      </c>
      <c r="O31" s="32" t="inlineStr">
        <is>
          <t>C</t>
        </is>
      </c>
      <c r="P31" s="56" t="inlineStr">
        <is>
          <t>本月主要参与KWKY功能开发、28s、YC上庄等3个项目。完成上庄前端代码改造、KWKY功能开发问题测试修复，中级任务9个。未出现延期问题，工作态度符合岗位要求，技术能力符合岗位要求，整体表现符合岗位要求。</t>
        </is>
      </c>
      <c r="Q31" s="34" t="n">
        <v>20</v>
      </c>
      <c r="R31" s="34" t="n">
        <v>160</v>
      </c>
      <c r="S31" s="34" t="n">
        <v>141.83</v>
      </c>
      <c r="T31" s="34" t="n">
        <v>145</v>
      </c>
      <c r="U31" s="34" t="n">
        <v>3</v>
      </c>
      <c r="V31" s="34" t="n">
        <v>0</v>
      </c>
    </row>
    <row r="32" hidden="1" ht="84" customHeight="1" s="69">
      <c r="A32" s="64" t="inlineStr">
        <is>
          <t>军工业务线</t>
        </is>
      </c>
      <c r="B32" s="94" t="n"/>
      <c r="C32" s="19" t="inlineStr">
        <is>
          <t>厉黔龙</t>
        </is>
      </c>
      <c r="D32" s="19" t="inlineStr">
        <is>
          <t>1020</t>
        </is>
      </c>
      <c r="E32" s="19" t="inlineStr">
        <is>
          <t>T5</t>
        </is>
      </c>
      <c r="F32" s="34" t="n">
        <v>45</v>
      </c>
      <c r="G32" s="34" t="n">
        <v>32</v>
      </c>
      <c r="H32" s="34" t="n">
        <v>41.03</v>
      </c>
      <c r="I32" s="34" t="n">
        <v>32</v>
      </c>
      <c r="J32" s="34" t="n">
        <v>5</v>
      </c>
      <c r="K32" s="34" t="n">
        <v>0</v>
      </c>
      <c r="L32" s="34" t="n">
        <v>0</v>
      </c>
      <c r="M32" s="34" t="n">
        <v>0</v>
      </c>
      <c r="N32" s="34" t="n">
        <v>82</v>
      </c>
      <c r="O32" s="32" t="inlineStr">
        <is>
          <t>C</t>
        </is>
      </c>
      <c r="P32" s="56" t="inlineStr">
        <is>
          <t>本月主要参与LLJ、数据库备份系统、课题4、KWKY等4个项目。完成保密室任务、安全管理软件现场部署问题处理、KWKY部署测试，完成中级任务7个，低级任务2个。未出现延期问题，工作态度符合岗位要求，技术能力符合岗位要求，整体表现符合岗位要求。</t>
        </is>
      </c>
      <c r="Q32" s="34" t="n">
        <v>20</v>
      </c>
      <c r="R32" s="34" t="n">
        <v>160</v>
      </c>
      <c r="S32" s="34" t="n">
        <v>158.6</v>
      </c>
      <c r="T32" s="34" t="n">
        <v>167.5</v>
      </c>
      <c r="U32" s="34" t="n">
        <v>1</v>
      </c>
      <c r="V32" s="34" t="n">
        <v>0</v>
      </c>
    </row>
    <row r="33" hidden="1" ht="68" customHeight="1" s="69">
      <c r="A33" s="15" t="inlineStr">
        <is>
          <t>数据加密产品线</t>
        </is>
      </c>
      <c r="B33" s="32" t="inlineStr">
        <is>
          <t>龚升俊</t>
        </is>
      </c>
      <c r="C33" s="64" t="inlineStr">
        <is>
          <t>徐冬梅</t>
        </is>
      </c>
      <c r="D33" s="64" t="inlineStr">
        <is>
          <t>0572</t>
        </is>
      </c>
      <c r="E33" s="64" t="inlineStr">
        <is>
          <t>T8</t>
        </is>
      </c>
      <c r="F33" s="32" t="n">
        <v>50</v>
      </c>
      <c r="G33" s="32" t="n">
        <v>50.4</v>
      </c>
      <c r="H33" s="32" t="n">
        <v>50.51</v>
      </c>
      <c r="I33" s="32" t="n">
        <v>30</v>
      </c>
      <c r="J33" s="32" t="n">
        <v>5</v>
      </c>
      <c r="K33" s="32" t="n">
        <v>0</v>
      </c>
      <c r="L33" s="32" t="n">
        <v>0</v>
      </c>
      <c r="M33" s="32" t="n">
        <v>0</v>
      </c>
      <c r="N33" s="32" t="n">
        <v>80</v>
      </c>
      <c r="O33" s="32" t="inlineStr">
        <is>
          <t>C</t>
        </is>
      </c>
      <c r="P33" s="53" t="inlineStr">
        <is>
          <t>本月主要实现了对中信银行项目、廊坊银行项目、陕西农信项目、陕西信合、泰安银行客户端的问题的支持，及产品外带包相关实现，军工审计工作、北京组日常管理工作。产品及项目工作进度正常。</t>
        </is>
      </c>
      <c r="Q33" s="32" t="inlineStr">
        <is>
          <t>18.5</t>
        </is>
      </c>
      <c r="R33" s="32" t="inlineStr">
        <is>
          <t>160.00</t>
        </is>
      </c>
      <c r="S33" s="32" t="n">
        <v>146.46</v>
      </c>
      <c r="T33" s="32" t="inlineStr">
        <is>
          <t>155.9</t>
        </is>
      </c>
      <c r="U33" s="32" t="inlineStr">
        <is>
          <t>1</t>
        </is>
      </c>
      <c r="V33" s="32" t="inlineStr">
        <is>
          <t>0</t>
        </is>
      </c>
    </row>
    <row r="34" hidden="1" ht="34" customHeight="1" s="69">
      <c r="A34" s="15" t="inlineStr">
        <is>
          <t>数据加密产品线</t>
        </is>
      </c>
      <c r="B34" s="93" t="n"/>
      <c r="C34" s="64" t="inlineStr">
        <is>
          <t>刘竹青</t>
        </is>
      </c>
      <c r="D34" s="64" t="inlineStr">
        <is>
          <t>1698</t>
        </is>
      </c>
      <c r="E34" s="64" t="inlineStr">
        <is>
          <t>T5</t>
        </is>
      </c>
      <c r="F34" s="32" t="n">
        <v>50</v>
      </c>
      <c r="G34" s="32" t="n">
        <v>22.4</v>
      </c>
      <c r="H34" s="32" t="n">
        <v>51.51</v>
      </c>
      <c r="I34" s="32" t="inlineStr">
        <is>
          <t>32</t>
        </is>
      </c>
      <c r="J34" s="32" t="n">
        <v>5</v>
      </c>
      <c r="K34" s="32" t="n">
        <v>0</v>
      </c>
      <c r="L34" s="32" t="n">
        <v>0</v>
      </c>
      <c r="M34" s="32" t="n">
        <v>0</v>
      </c>
      <c r="N34" s="32" t="n">
        <v>82</v>
      </c>
      <c r="O34" s="32" t="inlineStr">
        <is>
          <t>C</t>
        </is>
      </c>
      <c r="P34" s="53" t="inlineStr">
        <is>
          <t>本月完成了对中信项目、高法项目、706项目的支持工作，及离职相关交接工作，工作态度良好。</t>
        </is>
      </c>
      <c r="Q34" s="32" t="inlineStr">
        <is>
          <t>14.0</t>
        </is>
      </c>
      <c r="R34" s="32" t="inlineStr">
        <is>
          <t>112.00</t>
        </is>
      </c>
      <c r="S34" s="32" t="n">
        <v>79.34999999999999</v>
      </c>
      <c r="T34" s="32" t="inlineStr">
        <is>
          <t>120.0</t>
        </is>
      </c>
      <c r="U34" s="32" t="inlineStr">
        <is>
          <t>6</t>
        </is>
      </c>
      <c r="V34" s="32" t="inlineStr">
        <is>
          <t>0</t>
        </is>
      </c>
    </row>
    <row r="35" ht="101" customHeight="1" s="69">
      <c r="A35" s="15" t="n"/>
      <c r="B35" s="93" t="n"/>
      <c r="C35" s="64" t="inlineStr">
        <is>
          <t>阳家亮</t>
        </is>
      </c>
      <c r="D35" s="64" t="n">
        <v>2222</v>
      </c>
      <c r="E35" s="64" t="inlineStr">
        <is>
          <t>T2</t>
        </is>
      </c>
      <c r="F35" s="32" t="n">
        <v>45</v>
      </c>
      <c r="G35" s="32" t="n">
        <v>20</v>
      </c>
      <c r="H35" s="32" t="n">
        <v>52.51</v>
      </c>
      <c r="I35" s="32" t="inlineStr">
        <is>
          <t>40</t>
        </is>
      </c>
      <c r="J35" s="32" t="n">
        <v>5</v>
      </c>
      <c r="K35" s="32" t="n">
        <v>1</v>
      </c>
      <c r="L35" s="32" t="n">
        <v>0</v>
      </c>
      <c r="M35" s="32" t="n">
        <v>0</v>
      </c>
      <c r="N35" s="32" t="n">
        <v>90</v>
      </c>
      <c r="O35" s="58" t="inlineStr">
        <is>
          <t>C-</t>
        </is>
      </c>
      <c r="P35" s="53" t="inlineStr">
        <is>
          <t>本月完成了产品功能的需求开发和测试支持工作和及v3项目中国银联的排查处理工作，本月前半月在终端V541-F06版本测试中，出现了2个为阻塞业务的问题，提测质量较差。后半月表现对产品业务熟悉度有所提升，任务分配和问题排查沟通起来也没刚开始那么吃力了。整体技能和对产品熟悉度，有所增长。</t>
        </is>
      </c>
      <c r="Q35" s="32" t="inlineStr">
        <is>
          <t>20.0</t>
        </is>
      </c>
      <c r="R35" s="32" t="inlineStr">
        <is>
          <t>160.00</t>
        </is>
      </c>
      <c r="S35" s="32" t="n">
        <v>192.45</v>
      </c>
      <c r="T35" s="32" t="inlineStr">
        <is>
          <t>191.5</t>
        </is>
      </c>
      <c r="U35" s="32" t="inlineStr">
        <is>
          <t>1</t>
        </is>
      </c>
      <c r="V35" s="32" t="inlineStr">
        <is>
          <t>0</t>
        </is>
      </c>
    </row>
    <row r="36" hidden="1" ht="34" customHeight="1" s="69">
      <c r="A36" s="15" t="inlineStr">
        <is>
          <t>数据加密产品线</t>
        </is>
      </c>
      <c r="B36" s="93" t="n"/>
      <c r="C36" s="64" t="inlineStr">
        <is>
          <t>张建东</t>
        </is>
      </c>
      <c r="D36" s="64" t="n">
        <v>2226</v>
      </c>
      <c r="E36" s="64" t="inlineStr">
        <is>
          <t>T2</t>
        </is>
      </c>
      <c r="F36" s="32" t="n">
        <v>50</v>
      </c>
      <c r="G36" s="32" t="n">
        <v>20</v>
      </c>
      <c r="H36" s="32" t="n">
        <v>53.51</v>
      </c>
      <c r="I36" s="32" t="inlineStr">
        <is>
          <t>39</t>
        </is>
      </c>
      <c r="J36" s="32" t="n">
        <v>5</v>
      </c>
      <c r="K36" s="32" t="n">
        <v>0</v>
      </c>
      <c r="L36" s="32" t="n">
        <v>0</v>
      </c>
      <c r="M36" s="32" t="n">
        <v>0</v>
      </c>
      <c r="N36" s="32" t="n">
        <v>94</v>
      </c>
      <c r="O36" s="32" t="inlineStr">
        <is>
          <t>C</t>
        </is>
      </c>
      <c r="P36" s="53" t="inlineStr">
        <is>
          <t>本月主要负责扫描引擎问题排查解决和开发542部分扫描需求功能，能按计划完成开发任务工作</t>
        </is>
      </c>
      <c r="Q36" s="32" t="inlineStr">
        <is>
          <t>20.0</t>
        </is>
      </c>
      <c r="R36" s="32" t="inlineStr">
        <is>
          <t>160.00</t>
        </is>
      </c>
      <c r="S36" s="32" t="n">
        <v>163.71</v>
      </c>
      <c r="T36" s="32" t="inlineStr">
        <is>
          <t>172.5</t>
        </is>
      </c>
      <c r="U36" s="32" t="inlineStr">
        <is>
          <t>0</t>
        </is>
      </c>
      <c r="V36" s="32" t="inlineStr">
        <is>
          <t>0</t>
        </is>
      </c>
    </row>
    <row r="37" ht="51" customHeight="1" s="69">
      <c r="A37" s="15" t="inlineStr">
        <is>
          <t>数据加密产品线</t>
        </is>
      </c>
      <c r="B37" s="93" t="n"/>
      <c r="C37" s="64" t="inlineStr">
        <is>
          <t>陈志鹏</t>
        </is>
      </c>
      <c r="D37" s="64" t="inlineStr">
        <is>
          <t>2212</t>
        </is>
      </c>
      <c r="E37" s="64" t="inlineStr">
        <is>
          <t>T4</t>
        </is>
      </c>
      <c r="F37" s="32" t="n">
        <v>50</v>
      </c>
      <c r="G37" s="32" t="n">
        <v>21</v>
      </c>
      <c r="H37" s="32" t="n">
        <v>54.51</v>
      </c>
      <c r="I37" s="32" t="inlineStr">
        <is>
          <t>32</t>
        </is>
      </c>
      <c r="J37" s="32" t="n">
        <v>5</v>
      </c>
      <c r="K37" s="32" t="n">
        <v>0</v>
      </c>
      <c r="L37" s="32" t="n">
        <v>0</v>
      </c>
      <c r="M37" s="32" t="n">
        <v>0</v>
      </c>
      <c r="N37" s="32" t="n">
        <v>87</v>
      </c>
      <c r="O37" s="58" t="inlineStr">
        <is>
          <t>C-</t>
        </is>
      </c>
      <c r="P37" s="53" t="inlineStr">
        <is>
          <t>本月主要支持上海银行、浦发银行、浙商银行项目问题排查和解决。同时支持上海银行项目生产变更，整体工作态度积极，日报填写不及时，多次提醒。</t>
        </is>
      </c>
      <c r="Q37" s="32" t="inlineStr">
        <is>
          <t>15.0</t>
        </is>
      </c>
      <c r="R37" s="32" t="inlineStr">
        <is>
          <t>120.00</t>
        </is>
      </c>
      <c r="S37" s="32" t="n">
        <v>119.06</v>
      </c>
      <c r="T37" s="32" t="inlineStr">
        <is>
          <t>120.0</t>
        </is>
      </c>
      <c r="U37" s="32" t="inlineStr">
        <is>
          <t>6</t>
        </is>
      </c>
      <c r="V37" s="32" t="inlineStr">
        <is>
          <t>1</t>
        </is>
      </c>
    </row>
    <row r="38" hidden="1" ht="68" customHeight="1" s="69">
      <c r="A38" s="15" t="inlineStr">
        <is>
          <t>数据加密产品线</t>
        </is>
      </c>
      <c r="B38" s="93" t="n"/>
      <c r="C38" s="64" t="inlineStr">
        <is>
          <t>孙爽</t>
        </is>
      </c>
      <c r="D38" s="64" t="inlineStr">
        <is>
          <t>10218</t>
        </is>
      </c>
      <c r="E38" s="64" t="inlineStr">
        <is>
          <t>T1</t>
        </is>
      </c>
      <c r="F38" s="32" t="n">
        <v>50</v>
      </c>
      <c r="G38" s="32" t="n">
        <v>20</v>
      </c>
      <c r="H38" s="32" t="n">
        <v>55.51</v>
      </c>
      <c r="I38" s="32" t="inlineStr">
        <is>
          <t>40</t>
        </is>
      </c>
      <c r="J38" s="32" t="n">
        <v>5</v>
      </c>
      <c r="K38" s="32" t="n">
        <v>0</v>
      </c>
      <c r="L38" s="32" t="n"/>
      <c r="M38" s="32" t="n"/>
      <c r="N38" s="32" t="n"/>
      <c r="O38" s="32" t="inlineStr">
        <is>
          <t>C</t>
        </is>
      </c>
      <c r="P38" s="53" t="inlineStr">
        <is>
          <t>本月主要负责移动警务项目的需求功能开发，接管麒麟OS登录界面，并适配Ukey认证，使用PAM管理用户登录方案调研，统一认证需求调研、开发，能按计划完成开发任务工作</t>
        </is>
      </c>
      <c r="Q38" s="32" t="inlineStr">
        <is>
          <t>20.0</t>
        </is>
      </c>
      <c r="R38" s="32" t="inlineStr">
        <is>
          <t>160.00</t>
        </is>
      </c>
      <c r="S38" s="95" t="n">
        <v>163.2</v>
      </c>
      <c r="T38" s="32" t="inlineStr">
        <is>
          <t>168.0</t>
        </is>
      </c>
      <c r="U38" s="32" t="inlineStr">
        <is>
          <t>0</t>
        </is>
      </c>
      <c r="V38" s="32" t="inlineStr">
        <is>
          <t>0</t>
        </is>
      </c>
    </row>
    <row r="39" ht="118" customHeight="1" s="69">
      <c r="A39" s="15" t="inlineStr">
        <is>
          <t>数据加密产品线</t>
        </is>
      </c>
      <c r="B39" s="93" t="n"/>
      <c r="C39" s="64" t="inlineStr">
        <is>
          <t>杨毅</t>
        </is>
      </c>
      <c r="D39" s="64" t="inlineStr">
        <is>
          <t>1376</t>
        </is>
      </c>
      <c r="E39" s="64" t="inlineStr">
        <is>
          <t>T6</t>
        </is>
      </c>
      <c r="F39" s="32" t="n">
        <v>50</v>
      </c>
      <c r="G39" s="32" t="n">
        <v>36</v>
      </c>
      <c r="H39" s="32" t="n">
        <v>56.51</v>
      </c>
      <c r="I39" s="32" t="inlineStr">
        <is>
          <t>31</t>
        </is>
      </c>
      <c r="J39" s="32" t="n">
        <v>5</v>
      </c>
      <c r="K39" s="32" t="n">
        <v>1</v>
      </c>
      <c r="L39" s="32" t="n">
        <v>3</v>
      </c>
      <c r="M39" s="32" t="n">
        <v>2</v>
      </c>
      <c r="N39" s="32" t="n">
        <v>92</v>
      </c>
      <c r="O39" s="58" t="inlineStr">
        <is>
          <t>C+</t>
        </is>
      </c>
      <c r="P39" s="53" t="inlineStr">
        <is>
          <t>本月主要负责终端541F06、541F254.1绝大部分核心需求的设计及开发实现，以及部分项目需求及技术方案评估，主要完成点对点密文提权审批流程模板功能开发，批量审批功能开发，信创截屏管控功能开发；同时兼顾大部分的项目支持工作，及部分设计及代码评审工作，工作认真负责，完成质量非常高，同时突破实现信创截屏权限管控功能，值得表扬肯定。</t>
        </is>
      </c>
      <c r="Q39" s="32" t="inlineStr">
        <is>
          <t>20.0</t>
        </is>
      </c>
      <c r="R39" s="32" t="inlineStr">
        <is>
          <t>160.00</t>
        </is>
      </c>
      <c r="S39" s="32" t="n">
        <v>186.68</v>
      </c>
      <c r="T39" s="32" t="inlineStr">
        <is>
          <t>193.0</t>
        </is>
      </c>
      <c r="U39" s="32" t="inlineStr">
        <is>
          <t>0</t>
        </is>
      </c>
      <c r="V39" s="32" t="inlineStr">
        <is>
          <t>0</t>
        </is>
      </c>
    </row>
    <row r="40" hidden="1" ht="68" customHeight="1" s="69">
      <c r="A40" s="15" t="inlineStr">
        <is>
          <t>数据加密产品线</t>
        </is>
      </c>
      <c r="B40" s="93" t="n"/>
      <c r="C40" s="64" t="inlineStr">
        <is>
          <t>余经猷</t>
        </is>
      </c>
      <c r="D40" s="64" t="inlineStr">
        <is>
          <t>1588</t>
        </is>
      </c>
      <c r="E40" s="64" t="inlineStr">
        <is>
          <t>T6</t>
        </is>
      </c>
      <c r="F40" s="32" t="n">
        <v>50</v>
      </c>
      <c r="G40" s="32" t="n">
        <v>36</v>
      </c>
      <c r="H40" s="32" t="n">
        <v>57.51</v>
      </c>
      <c r="I40" s="32" t="inlineStr">
        <is>
          <t>32</t>
        </is>
      </c>
      <c r="J40" s="32" t="n">
        <v>5</v>
      </c>
      <c r="K40" s="32" t="n">
        <v>0</v>
      </c>
      <c r="L40" s="32" t="n">
        <v>2</v>
      </c>
      <c r="M40" s="32" t="n">
        <v>0</v>
      </c>
      <c r="N40" s="32" t="n"/>
      <c r="O40" s="32" t="inlineStr">
        <is>
          <t>C</t>
        </is>
      </c>
      <c r="P40" s="53" t="inlineStr">
        <is>
          <t>本月主要完成541F06、541F254.1隐形屏幕水印功能插件化，加解密sdk新版授权集成，注册表保护等功能设计开发，扫描引擎组件工作交接，以及部分前瞻性技术调研攻关，工作认真负责，任务完成质量高</t>
        </is>
      </c>
      <c r="Q40" s="32" t="inlineStr">
        <is>
          <t>20.0</t>
        </is>
      </c>
      <c r="R40" s="32" t="inlineStr">
        <is>
          <t>160.00</t>
        </is>
      </c>
      <c r="S40" s="95" t="n">
        <v>168.3</v>
      </c>
      <c r="T40" s="32" t="inlineStr">
        <is>
          <t>161.0</t>
        </is>
      </c>
      <c r="U40" s="32" t="inlineStr">
        <is>
          <t>0</t>
        </is>
      </c>
      <c r="V40" s="32" t="inlineStr">
        <is>
          <t>0</t>
        </is>
      </c>
    </row>
    <row r="41" ht="135" customHeight="1" s="69">
      <c r="A41" s="15" t="n"/>
      <c r="B41" s="93" t="n"/>
      <c r="C41" s="64" t="inlineStr">
        <is>
          <t>范飞飞</t>
        </is>
      </c>
      <c r="D41" s="64" t="inlineStr">
        <is>
          <t>1503</t>
        </is>
      </c>
      <c r="E41" s="64" t="inlineStr">
        <is>
          <t>T7</t>
        </is>
      </c>
      <c r="F41" s="32" t="n">
        <v>48</v>
      </c>
      <c r="G41" s="32" t="n">
        <v>44</v>
      </c>
      <c r="H41" s="32" t="n">
        <v>58.51</v>
      </c>
      <c r="I41" s="32" t="inlineStr">
        <is>
          <t>31</t>
        </is>
      </c>
      <c r="J41" s="32" t="n">
        <v>5</v>
      </c>
      <c r="K41" s="32" t="n">
        <v>2</v>
      </c>
      <c r="L41" s="32" t="n">
        <v>3</v>
      </c>
      <c r="M41" s="32" t="n">
        <v>0</v>
      </c>
      <c r="N41" s="32" t="n">
        <v>89</v>
      </c>
      <c r="O41" s="58" t="inlineStr">
        <is>
          <t>C+</t>
        </is>
      </c>
      <c r="P41" s="53" t="inlineStr">
        <is>
          <t>负责终端项目PMO需求评估及技术方案，产品方面主导服务端整体研发测试工作，完成终端541F06测试问题处理及发版，541F254.1第一轮测试问题处理，终端性能压测优化及nginx健康检查服务故障转移调研处理。同时支持多个项目问题处理，包括银联信总项目、浙商银行、徽商银行、云南移动三期等问题处理。对终端服务端进行整体把控。工作态度认真负责，日均10h并有一天超过10点加班处理产品问题及性能压测。</t>
        </is>
      </c>
      <c r="Q41" s="32" t="inlineStr">
        <is>
          <t>20.0</t>
        </is>
      </c>
      <c r="R41" s="32" t="inlineStr">
        <is>
          <t>160.00</t>
        </is>
      </c>
      <c r="S41" s="32" t="n">
        <v>211.8</v>
      </c>
      <c r="T41" s="32" t="inlineStr">
        <is>
          <t>208.5</t>
        </is>
      </c>
      <c r="U41" s="32" t="inlineStr">
        <is>
          <t>0</t>
        </is>
      </c>
      <c r="V41" s="32" t="inlineStr">
        <is>
          <t>1</t>
        </is>
      </c>
    </row>
    <row r="42" hidden="1" ht="68" customHeight="1" s="69">
      <c r="A42" s="15" t="n"/>
      <c r="B42" s="93" t="n"/>
      <c r="C42" s="64" t="inlineStr">
        <is>
          <t>李谦</t>
        </is>
      </c>
      <c r="D42" s="64" t="inlineStr">
        <is>
          <t>2110</t>
        </is>
      </c>
      <c r="E42" s="64" t="inlineStr">
        <is>
          <t>T7</t>
        </is>
      </c>
      <c r="F42" s="32" t="n">
        <v>48</v>
      </c>
      <c r="G42" s="32" t="n">
        <v>44</v>
      </c>
      <c r="H42" s="32" t="n">
        <v>47.05</v>
      </c>
      <c r="I42" s="32" t="inlineStr">
        <is>
          <t>30</t>
        </is>
      </c>
      <c r="J42" s="32" t="n">
        <v>5</v>
      </c>
      <c r="K42" s="32" t="n">
        <v>0</v>
      </c>
      <c r="L42" s="32" t="n">
        <v>0</v>
      </c>
      <c r="M42" s="32" t="n">
        <v>0</v>
      </c>
      <c r="N42" s="32" t="n">
        <v>83</v>
      </c>
      <c r="O42" s="32" t="inlineStr">
        <is>
          <t>C</t>
        </is>
      </c>
      <c r="P42" s="53" t="inlineStr">
        <is>
          <t>主要负责终端541F06、541F254.1需求功能开发，隐形水印、人大金仓、文件标记、密级和token令牌同步功能设计开发。工作态度端正、开发能力较突出、安排的任务能够及时完成，能力符合当前级别。</t>
        </is>
      </c>
      <c r="Q42" s="32" t="inlineStr">
        <is>
          <t>20.0</t>
        </is>
      </c>
      <c r="R42" s="32" t="inlineStr">
        <is>
          <t>160.00</t>
        </is>
      </c>
      <c r="S42" s="32" t="n">
        <v>170.1</v>
      </c>
      <c r="T42" s="32" t="inlineStr">
        <is>
          <t>179.0</t>
        </is>
      </c>
      <c r="U42" s="32" t="inlineStr">
        <is>
          <t>0</t>
        </is>
      </c>
      <c r="V42" s="32" t="inlineStr">
        <is>
          <t>0</t>
        </is>
      </c>
    </row>
    <row r="43" hidden="1" ht="51" customHeight="1" s="69">
      <c r="A43" s="15" t="n"/>
      <c r="B43" s="93" t="n"/>
      <c r="C43" s="64" t="inlineStr">
        <is>
          <t>何铭杨</t>
        </is>
      </c>
      <c r="D43" s="64" t="inlineStr">
        <is>
          <t>2231</t>
        </is>
      </c>
      <c r="E43" s="64" t="inlineStr">
        <is>
          <t>T2</t>
        </is>
      </c>
      <c r="F43" s="32" t="n">
        <v>50</v>
      </c>
      <c r="G43" s="32" t="n">
        <v>20</v>
      </c>
      <c r="H43" s="32" t="n">
        <v>60.51</v>
      </c>
      <c r="I43" s="32" t="inlineStr">
        <is>
          <t>40</t>
        </is>
      </c>
      <c r="J43" s="32" t="n">
        <v>5</v>
      </c>
      <c r="K43" s="32" t="n">
        <v>1</v>
      </c>
      <c r="L43" s="32" t="n">
        <v>0</v>
      </c>
      <c r="M43" s="32" t="n">
        <v>0</v>
      </c>
      <c r="N43" s="32" t="n">
        <v>96</v>
      </c>
      <c r="O43" s="32" t="inlineStr">
        <is>
          <t>C</t>
        </is>
      </c>
      <c r="P43" s="53" t="inlineStr">
        <is>
          <t>本月主要完成541F06、541F254.1新软件密文权限适配，文件传输压缩，卸载审批等需求功能开发实现，能按期完成所分配任务，技术成长稍微慢一点</t>
        </is>
      </c>
      <c r="Q43" s="32" t="inlineStr">
        <is>
          <t>20.0</t>
        </is>
      </c>
      <c r="R43" s="32" t="inlineStr">
        <is>
          <t>160.00</t>
        </is>
      </c>
      <c r="S43" s="32" t="n">
        <v>198.61</v>
      </c>
      <c r="T43" s="32" t="inlineStr">
        <is>
          <t>203.0</t>
        </is>
      </c>
      <c r="U43" s="32" t="inlineStr">
        <is>
          <t>0</t>
        </is>
      </c>
      <c r="V43" s="32" t="inlineStr">
        <is>
          <t>1</t>
        </is>
      </c>
    </row>
    <row r="44" hidden="1" ht="68" customHeight="1" s="69">
      <c r="A44" s="15" t="n"/>
      <c r="B44" s="93" t="n"/>
      <c r="C44" s="64" t="inlineStr">
        <is>
          <t>熊阳</t>
        </is>
      </c>
      <c r="D44" s="64" t="inlineStr">
        <is>
          <t>2232</t>
        </is>
      </c>
      <c r="E44" s="64" t="inlineStr">
        <is>
          <t>T2</t>
        </is>
      </c>
      <c r="F44" s="32" t="n">
        <v>50</v>
      </c>
      <c r="G44" s="32" t="n">
        <v>20</v>
      </c>
      <c r="H44" s="32" t="n">
        <v>61.51</v>
      </c>
      <c r="I44" s="32" t="inlineStr">
        <is>
          <t>40</t>
        </is>
      </c>
      <c r="J44" s="32" t="n">
        <v>5</v>
      </c>
      <c r="K44" s="32" t="n">
        <v>1</v>
      </c>
      <c r="L44" s="32" t="n">
        <v>0</v>
      </c>
      <c r="M44" s="32" t="n">
        <v>0</v>
      </c>
      <c r="N44" s="32" t="n">
        <v>96</v>
      </c>
      <c r="O44" s="32" t="inlineStr">
        <is>
          <t>C</t>
        </is>
      </c>
      <c r="P44" s="53" t="inlineStr">
        <is>
          <t>本月主要完成541F06、541F254.1隔离区，白名单界面等新需求开发，浦发云打印白名单适配，信创浏览器类型打印白名单适配调研，能按期完成所分配任务,成长比较快，能力相对突出一点</t>
        </is>
      </c>
      <c r="Q44" s="32" t="inlineStr">
        <is>
          <t>20.0</t>
        </is>
      </c>
      <c r="R44" s="32" t="inlineStr">
        <is>
          <t>160.00</t>
        </is>
      </c>
      <c r="S44" s="32" t="n">
        <v>192.65</v>
      </c>
      <c r="T44" s="32" t="inlineStr">
        <is>
          <t>196.0</t>
        </is>
      </c>
      <c r="U44" s="32" t="inlineStr">
        <is>
          <t>0</t>
        </is>
      </c>
      <c r="V44" s="32" t="inlineStr">
        <is>
          <t>0</t>
        </is>
      </c>
    </row>
    <row r="45" hidden="1" ht="51" customHeight="1" s="69">
      <c r="A45" s="15" t="inlineStr">
        <is>
          <t>数据安全治理产品线</t>
        </is>
      </c>
      <c r="B45" s="94" t="n"/>
      <c r="C45" s="64" t="inlineStr">
        <is>
          <t>罗西兴</t>
        </is>
      </c>
      <c r="D45" s="64" t="inlineStr">
        <is>
          <t>1323</t>
        </is>
      </c>
      <c r="E45" s="64" t="inlineStr">
        <is>
          <t>T7</t>
        </is>
      </c>
      <c r="F45" s="32" t="n">
        <v>50</v>
      </c>
      <c r="G45" s="32" t="n">
        <v>30.8</v>
      </c>
      <c r="H45" s="32" t="n">
        <v>62.51</v>
      </c>
      <c r="I45" s="32" t="inlineStr">
        <is>
          <t>30</t>
        </is>
      </c>
      <c r="J45" s="32" t="n">
        <v>5</v>
      </c>
      <c r="K45" s="32" t="n">
        <v>0</v>
      </c>
      <c r="L45" s="32" t="n">
        <v>0</v>
      </c>
      <c r="M45" s="32" t="n">
        <v>0</v>
      </c>
      <c r="N45" s="32" t="n">
        <v>85</v>
      </c>
      <c r="O45" s="32" t="inlineStr">
        <is>
          <t>C</t>
        </is>
      </c>
      <c r="P45" s="53" t="inlineStr">
        <is>
          <t>本月主要完成产品大文件属性功能设计及开发实现，以及项目所有扫描相关问题的支持工作，及离职相关交接工作，工作态度良好。</t>
        </is>
      </c>
      <c r="Q45" s="32" t="inlineStr">
        <is>
          <t>14.0</t>
        </is>
      </c>
      <c r="R45" s="32" t="inlineStr">
        <is>
          <t>112.00</t>
        </is>
      </c>
      <c r="S45" s="32" t="n">
        <v>115.79</v>
      </c>
      <c r="T45" s="32" t="inlineStr">
        <is>
          <t>119.5</t>
        </is>
      </c>
      <c r="U45" s="32" t="inlineStr">
        <is>
          <t>6</t>
        </is>
      </c>
      <c r="V45" s="32" t="inlineStr">
        <is>
          <t>0</t>
        </is>
      </c>
    </row>
    <row r="46" hidden="1" ht="118" customHeight="1" s="69">
      <c r="A46" s="15" t="inlineStr">
        <is>
          <t>数据安全治理产品线</t>
        </is>
      </c>
      <c r="B46" s="32" t="inlineStr">
        <is>
          <t>张毅</t>
        </is>
      </c>
      <c r="C46" s="64" t="inlineStr">
        <is>
          <t>夏冰冰</t>
        </is>
      </c>
      <c r="D46" s="34" t="inlineStr">
        <is>
          <t>1896</t>
        </is>
      </c>
      <c r="E46" s="34" t="inlineStr">
        <is>
          <t>T6</t>
        </is>
      </c>
      <c r="F46" s="34" t="n">
        <v>45</v>
      </c>
      <c r="G46" s="34" t="n">
        <v>37.8</v>
      </c>
      <c r="H46" s="34" t="n">
        <v>42.03</v>
      </c>
      <c r="I46" s="34" t="n">
        <v>31</v>
      </c>
      <c r="J46" s="34" t="n">
        <v>7</v>
      </c>
      <c r="K46" s="34" t="n">
        <v>0</v>
      </c>
      <c r="L46" s="34" t="n">
        <v>0</v>
      </c>
      <c r="M46" s="34" t="n">
        <v>0</v>
      </c>
      <c r="N46" s="34">
        <f>I46+J46+K46+L46+M46+F46</f>
        <v/>
      </c>
      <c r="O46" s="32" t="inlineStr">
        <is>
          <t>C</t>
        </is>
      </c>
      <c r="P46" s="60" t="inlineStr">
        <is>
          <t>产品上负责治理的日常研发管理工作。完成治理平台541-F03、541-F04、541-F25.4.1版本研发；完成分类分级任务新增逻辑，审批通知新增逻辑等需求的研发；完成阳光电源，辽沈银行，国信，多源数据，中移动分类分级项目等多个项目的问题支撑；整体业务设计能力突出，工作认真负责。虽然治理V5.4.1F03第一轮测试验证标准不通过，但治理V5.4.1 F25.4.1版本预发布提前3天，综合评价C。</t>
        </is>
      </c>
      <c r="Q46" s="34" t="n">
        <v>21</v>
      </c>
      <c r="R46" s="34" t="n">
        <v>168</v>
      </c>
      <c r="S46" s="34" t="n">
        <v>179.95</v>
      </c>
      <c r="T46" s="34" t="n">
        <v>169</v>
      </c>
      <c r="U46" s="34" t="n">
        <v>0</v>
      </c>
      <c r="V46" s="34" t="n">
        <v>0</v>
      </c>
    </row>
    <row r="47" hidden="1" ht="84" customHeight="1" s="69">
      <c r="A47" s="15" t="inlineStr">
        <is>
          <t>数据安全治理产品线</t>
        </is>
      </c>
      <c r="B47" s="93" t="n"/>
      <c r="C47" s="64" t="inlineStr">
        <is>
          <t>路晓梦</t>
        </is>
      </c>
      <c r="D47" s="34" t="inlineStr">
        <is>
          <t>1865</t>
        </is>
      </c>
      <c r="E47" s="34" t="inlineStr">
        <is>
          <t>T6</t>
        </is>
      </c>
      <c r="F47" s="34" t="n">
        <v>48</v>
      </c>
      <c r="G47" s="34" t="n">
        <v>37.8</v>
      </c>
      <c r="H47" s="34" t="n">
        <v>43.42</v>
      </c>
      <c r="I47" s="34" t="n">
        <v>31</v>
      </c>
      <c r="J47" s="34" t="n">
        <v>7</v>
      </c>
      <c r="K47" s="34" t="n">
        <v>0</v>
      </c>
      <c r="L47" s="34" t="n">
        <v>0</v>
      </c>
      <c r="M47" s="34" t="n">
        <v>2</v>
      </c>
      <c r="N47" s="34">
        <f>I47+J47+K47+L47+M47+F47</f>
        <v/>
      </c>
      <c r="O47" s="32" t="inlineStr">
        <is>
          <t>C</t>
        </is>
      </c>
      <c r="P47" s="60" t="inlineStr">
        <is>
          <t>产品上负责治理541-F03,541-F04,541-F25.4.1版本需求研发。完成结构化资产拉取适配扩展管理需求研发、任务新增选择表信息时逻辑整改；完成541-F25.4.1阳光电源项目问题修复；完成数审hbase数据库的协议解析调研；能力突出，代码质量好，自测认真负责，解决bug迅速。</t>
        </is>
      </c>
      <c r="Q47" s="34" t="n">
        <v>21</v>
      </c>
      <c r="R47" s="34" t="n">
        <v>168</v>
      </c>
      <c r="S47" s="34" t="n">
        <v>177.22</v>
      </c>
      <c r="T47" s="34" t="n">
        <v>169.2</v>
      </c>
      <c r="U47" s="34" t="n">
        <v>0</v>
      </c>
      <c r="V47" s="34" t="n">
        <v>0</v>
      </c>
    </row>
    <row r="48" hidden="1" ht="84" customHeight="1" s="69">
      <c r="A48" s="15" t="inlineStr">
        <is>
          <t>数据安全治理产品线</t>
        </is>
      </c>
      <c r="B48" s="93" t="n"/>
      <c r="C48" s="64" t="inlineStr">
        <is>
          <t>王耀波</t>
        </is>
      </c>
      <c r="D48" s="34" t="inlineStr">
        <is>
          <t>1973</t>
        </is>
      </c>
      <c r="E48" s="34" t="inlineStr">
        <is>
          <t>T3</t>
        </is>
      </c>
      <c r="F48" s="34" t="n">
        <v>50</v>
      </c>
      <c r="G48" s="34" t="n">
        <v>25.2</v>
      </c>
      <c r="H48" s="34" t="n">
        <v>29.08</v>
      </c>
      <c r="I48" s="34" t="n">
        <v>31</v>
      </c>
      <c r="J48" s="34" t="n">
        <v>5</v>
      </c>
      <c r="K48" s="34" t="n">
        <v>0</v>
      </c>
      <c r="L48" s="34" t="n">
        <v>0</v>
      </c>
      <c r="M48" s="34" t="n">
        <v>0</v>
      </c>
      <c r="N48" s="34">
        <f>I48+J48+K48+L48+M48+F48</f>
        <v/>
      </c>
      <c r="O48" s="32" t="inlineStr">
        <is>
          <t>C</t>
        </is>
      </c>
      <c r="P48" s="60" t="inlineStr">
        <is>
          <t>产品上负责治理541-F03,541-F04，541-F03版本研发，负责自动扫描资产导出以及扩展管理适配结构化数据库功能研发、模版导入导出需求研发，阳光电源项目问题修改，以及主要承担该版本的测试支撑工作；工作积极负责，进步迅速，学习能力强，功能自测时仔细认真。</t>
        </is>
      </c>
      <c r="Q48" s="34" t="n">
        <v>21</v>
      </c>
      <c r="R48" s="34" t="n">
        <v>168</v>
      </c>
      <c r="S48" s="34" t="n">
        <v>145.98</v>
      </c>
      <c r="T48" s="34" t="n">
        <v>150</v>
      </c>
      <c r="U48" s="34" t="n">
        <v>0</v>
      </c>
      <c r="V48" s="34" t="n">
        <v>0</v>
      </c>
    </row>
    <row r="49" ht="152" customHeight="1" s="69">
      <c r="A49" s="15" t="inlineStr">
        <is>
          <t>数据安全治理产品线</t>
        </is>
      </c>
      <c r="B49" s="93" t="n"/>
      <c r="C49" s="64" t="inlineStr">
        <is>
          <t>刘珣</t>
        </is>
      </c>
      <c r="D49" s="34" t="inlineStr">
        <is>
          <t>2200</t>
        </is>
      </c>
      <c r="E49" s="34" t="inlineStr">
        <is>
          <t>T6</t>
        </is>
      </c>
      <c r="F49" s="34" t="n">
        <v>50</v>
      </c>
      <c r="G49" s="34" t="n">
        <v>37.8</v>
      </c>
      <c r="H49" s="34" t="n">
        <v>49.82</v>
      </c>
      <c r="I49" s="34" t="n">
        <v>33</v>
      </c>
      <c r="J49" s="34" t="n">
        <v>7</v>
      </c>
      <c r="K49" s="34" t="n">
        <v>0</v>
      </c>
      <c r="L49" s="34" t="n">
        <v>0</v>
      </c>
      <c r="M49" s="34" t="n">
        <v>0</v>
      </c>
      <c r="N49" s="34">
        <f>I49+J49+K49+L49+M49+F49</f>
        <v/>
      </c>
      <c r="O49" s="58" t="inlineStr">
        <is>
          <t>C+</t>
        </is>
      </c>
      <c r="P49" s="60" t="inlineStr">
        <is>
          <t>本月主要负责华瑞项目出差支持、国防科大项目支持、统一平台研发支持等工作。主要负责华瑞银行脱敏生产环境测试指导、问题定位及排查、测试问题修复、服务升级（3.6-3.21期间出差华瑞项目现场紧急处理多类型数据库脱敏相关问题、保证项目进度）。认真负责，同时保证了华瑞和国科两个项目的紧急脱敏系统的问题排查和修复，同时在统一平台人员异动的情况下被紧急抽调快速了解并完成业务开发，保证了产品的进度。整体工作表现突出，工作完成度较好，工作态度积极。综合评价C+。</t>
        </is>
      </c>
      <c r="Q49" s="34" t="n">
        <v>21</v>
      </c>
      <c r="R49" s="34" t="n">
        <v>168</v>
      </c>
      <c r="S49" s="34" t="n">
        <v>85.61</v>
      </c>
      <c r="T49" s="34" t="n">
        <v>199</v>
      </c>
      <c r="U49" s="34" t="n">
        <v>0</v>
      </c>
      <c r="V49" s="34" t="n">
        <v>0</v>
      </c>
    </row>
    <row r="50" ht="84" customHeight="1" s="69">
      <c r="A50" s="15" t="inlineStr">
        <is>
          <t>数据安全治理产品线</t>
        </is>
      </c>
      <c r="B50" s="93" t="n"/>
      <c r="C50" s="64" t="inlineStr">
        <is>
          <t>刘慧东</t>
        </is>
      </c>
      <c r="D50" s="34" t="inlineStr">
        <is>
          <t>1326</t>
        </is>
      </c>
      <c r="E50" s="34" t="inlineStr">
        <is>
          <t>T7</t>
        </is>
      </c>
      <c r="F50" s="34" t="n">
        <v>50</v>
      </c>
      <c r="G50" s="34" t="n">
        <v>46.2</v>
      </c>
      <c r="H50" s="34" t="n">
        <v>35.35</v>
      </c>
      <c r="I50" s="34" t="n">
        <v>15</v>
      </c>
      <c r="J50" s="34" t="n">
        <v>5</v>
      </c>
      <c r="K50" s="34" t="n">
        <v>0</v>
      </c>
      <c r="L50" s="34" t="n">
        <v>0</v>
      </c>
      <c r="M50" s="34" t="n">
        <v>0</v>
      </c>
      <c r="N50" s="34">
        <f>I50+J50+K50+L50+M50+F50</f>
        <v/>
      </c>
      <c r="O50" s="58" t="inlineStr">
        <is>
          <t>D</t>
        </is>
      </c>
      <c r="P50" s="60" t="inlineStr">
        <is>
          <t>完成运维3.1代码设计和开发工作；产品中负责告警规则相关开发、巡检系统开发测试、F25.4.2版本代码合并修复。项目上排查并处理国投生产域名解析问题支持定位。态度认真，代码质量较好，由于请假过多，因此任务积分未达到要求。综合评价D。</t>
        </is>
      </c>
      <c r="Q50" s="34" t="n">
        <v>21</v>
      </c>
      <c r="R50" s="34" t="n">
        <v>168</v>
      </c>
      <c r="S50" s="34" t="n">
        <v>143.88</v>
      </c>
      <c r="T50" s="34" t="n">
        <v>132.5</v>
      </c>
      <c r="U50" s="34" t="n">
        <v>0</v>
      </c>
      <c r="V50" s="34" t="n">
        <v>0</v>
      </c>
    </row>
    <row r="51" hidden="1" ht="84" customHeight="1" s="69">
      <c r="A51" s="15" t="inlineStr">
        <is>
          <t>数据安全治理产品线</t>
        </is>
      </c>
      <c r="B51" s="93" t="n"/>
      <c r="C51" s="64" t="inlineStr">
        <is>
          <t>王永山</t>
        </is>
      </c>
      <c r="D51" s="34" t="inlineStr">
        <is>
          <t>10209</t>
        </is>
      </c>
      <c r="E51" s="34" t="inlineStr">
        <is>
          <t>T1</t>
        </is>
      </c>
      <c r="F51" s="34" t="n">
        <v>50</v>
      </c>
      <c r="G51" s="34" t="n">
        <v>21</v>
      </c>
      <c r="H51" s="34" t="n">
        <v>27.4</v>
      </c>
      <c r="I51" s="34" t="n">
        <v>33</v>
      </c>
      <c r="J51" s="34" t="n">
        <v>5</v>
      </c>
      <c r="K51" s="34" t="n">
        <v>0</v>
      </c>
      <c r="L51" s="34" t="n">
        <v>0</v>
      </c>
      <c r="M51" s="34" t="n">
        <v>0</v>
      </c>
      <c r="N51" s="34">
        <f>I51+J51+K51+L51+M51+F51</f>
        <v/>
      </c>
      <c r="O51" s="32" t="inlineStr">
        <is>
          <t>C</t>
        </is>
      </c>
      <c r="P51" s="60" t="inlineStr">
        <is>
          <t>完成互联网监测平台5.2.1、统一平台V5.4.2F04开发工作。互联网监测平台中负责：5.2.1版本自测验证及bug修复、试用月报相关问题处理、站点调研实现。统一平台V5.4.2F04测试问题支持、国泰君安项目LDAP用户同步问题处理。代码质量较好，工作效率高。</t>
        </is>
      </c>
      <c r="Q51" s="34" t="n">
        <v>21</v>
      </c>
      <c r="R51" s="34" t="n">
        <v>168</v>
      </c>
      <c r="S51" s="34" t="n">
        <v>182.43</v>
      </c>
      <c r="T51" s="34" t="n">
        <v>182</v>
      </c>
      <c r="U51" s="34" t="n">
        <v>0</v>
      </c>
      <c r="V51" s="34" t="n">
        <v>0</v>
      </c>
    </row>
    <row r="52" hidden="1" ht="84" customHeight="1" s="69">
      <c r="A52" s="15" t="inlineStr">
        <is>
          <t>数据安全治理产品线</t>
        </is>
      </c>
      <c r="B52" s="93" t="n"/>
      <c r="C52" s="64" t="inlineStr">
        <is>
          <t>卫鹏</t>
        </is>
      </c>
      <c r="D52" s="34" t="inlineStr">
        <is>
          <t>1941</t>
        </is>
      </c>
      <c r="E52" s="34" t="inlineStr">
        <is>
          <t>T6</t>
        </is>
      </c>
      <c r="F52" s="34" t="n">
        <v>50</v>
      </c>
      <c r="G52" s="34" t="n">
        <v>16.2</v>
      </c>
      <c r="H52" s="34" t="n">
        <v>13.38</v>
      </c>
      <c r="I52" s="34" t="n">
        <v>15</v>
      </c>
      <c r="J52" s="34" t="n">
        <v>5</v>
      </c>
      <c r="K52" s="34" t="n">
        <v>0</v>
      </c>
      <c r="L52" s="34" t="n">
        <v>0</v>
      </c>
      <c r="M52" s="34" t="n">
        <v>0</v>
      </c>
      <c r="N52" s="34">
        <f>I52+J52+K52+L52+M52+F52</f>
        <v/>
      </c>
      <c r="O52" s="32" t="inlineStr">
        <is>
          <t>C</t>
        </is>
      </c>
      <c r="P52" s="60" t="inlineStr">
        <is>
          <t>处理了泰兴农商行、晋商、人保-上级领导人等问题处理，中信文档加密终端用户管理页面报错问题处理、上海银行-审批模板匹配问题处理，完成了人保项目问题的初步定位和分析，整体工作认真服负责。其在临近离职期间仍然认真负责，积分不够是由于离职导致，综合评价C。</t>
        </is>
      </c>
      <c r="Q52" s="34" t="n">
        <v>9</v>
      </c>
      <c r="R52" s="34" t="n">
        <v>72</v>
      </c>
      <c r="S52" s="34" t="n">
        <v>68.31</v>
      </c>
      <c r="T52" s="34" t="n">
        <v>72</v>
      </c>
      <c r="U52" s="34" t="n">
        <v>0</v>
      </c>
      <c r="V52" s="34" t="n">
        <v>0</v>
      </c>
    </row>
    <row r="53" hidden="1" ht="84" customHeight="1" s="69">
      <c r="A53" s="15" t="inlineStr">
        <is>
          <t>数据安全治理产品线</t>
        </is>
      </c>
      <c r="B53" s="93" t="n"/>
      <c r="C53" s="64" t="inlineStr">
        <is>
          <t>孙浩</t>
        </is>
      </c>
      <c r="D53" s="34" t="inlineStr">
        <is>
          <t>1998</t>
        </is>
      </c>
      <c r="E53" s="34" t="inlineStr">
        <is>
          <t>T5</t>
        </is>
      </c>
      <c r="F53" s="34" t="n">
        <v>50</v>
      </c>
      <c r="G53" s="34" t="n">
        <v>33.6</v>
      </c>
      <c r="H53" s="34" t="n">
        <v>39.04</v>
      </c>
      <c r="I53" s="34" t="n">
        <v>31</v>
      </c>
      <c r="J53" s="34" t="n">
        <v>5</v>
      </c>
      <c r="K53" s="34" t="n">
        <v>0</v>
      </c>
      <c r="L53" s="34" t="n">
        <v>0</v>
      </c>
      <c r="M53" s="34" t="n">
        <v>0</v>
      </c>
      <c r="N53" s="34">
        <f>I53+J53+K53+L53+M53+F53</f>
        <v/>
      </c>
      <c r="O53" s="32" t="inlineStr">
        <is>
          <t>C</t>
        </is>
      </c>
      <c r="P53" s="60" t="inlineStr">
        <is>
          <t>完成了银联信总随域登录兼容老客户端研发+问题处理、泸州银行+徽商现场问题排查定位、武汉课题免密插件开发，浦银理财、海南银行、阳光电源、哈尔滨银行、长安银行现场问题支持，甘肃银行、海南银行、泰州农商现场升级支持，整体认真负责，项目问题处理及时高效。</t>
        </is>
      </c>
      <c r="Q53" s="34" t="n">
        <v>21</v>
      </c>
      <c r="R53" s="34" t="n">
        <v>168</v>
      </c>
      <c r="S53" s="34" t="n">
        <v>181.98</v>
      </c>
      <c r="T53" s="34" t="n">
        <v>177</v>
      </c>
      <c r="U53" s="34" t="n">
        <v>0</v>
      </c>
      <c r="V53" s="34" t="n">
        <v>0</v>
      </c>
    </row>
    <row r="54" hidden="1" ht="152" customHeight="1" s="69">
      <c r="A54" s="15" t="inlineStr">
        <is>
          <t>数据安全治理产品线</t>
        </is>
      </c>
      <c r="B54" s="93" t="n"/>
      <c r="C54" s="64" t="inlineStr">
        <is>
          <t>张宏</t>
        </is>
      </c>
      <c r="D54" s="34" t="n">
        <v>1505</v>
      </c>
      <c r="E54" s="34" t="inlineStr">
        <is>
          <t>T7</t>
        </is>
      </c>
      <c r="F54" s="34" t="n">
        <v>50</v>
      </c>
      <c r="G54" s="34" t="n">
        <v>46.2</v>
      </c>
      <c r="H54" s="34" t="n">
        <v>50.17</v>
      </c>
      <c r="I54" s="34" t="n">
        <v>30</v>
      </c>
      <c r="J54" s="34" t="n">
        <v>5</v>
      </c>
      <c r="K54" s="34" t="n">
        <v>0</v>
      </c>
      <c r="L54" s="34" t="n">
        <v>0</v>
      </c>
      <c r="M54" s="34" t="n">
        <v>0</v>
      </c>
      <c r="N54" s="34">
        <f>I54+J54+K54+L54+M54+F54</f>
        <v/>
      </c>
      <c r="O54" s="32" t="inlineStr">
        <is>
          <t>C</t>
        </is>
      </c>
      <c r="P54" s="60" t="inlineStr">
        <is>
          <t>负责脱敏、数审产品及项目整体日常管理及研发工作。完成脱敏V2.5.3F02版本万里数据库静脱适配、数据安全审计V5.0.0F25.4.1版本相关需求研发。加急完成国防科大非结构化水印需求研发并按时交付。项目上支持华瑞银行脱敏问题排查及修复。工作认真负责，投入度较高，代码质量较好。虽然脱敏V2.5.3F02发布延期5个工作日、提测延期2个工作日，但是都是由于系统历史版本遗留导致，同时也由于华瑞、国科紧急项目投入多导致，其任劳任怨完成了产品的交付。综合评价C。</t>
        </is>
      </c>
      <c r="Q54" s="34" t="n">
        <v>21</v>
      </c>
      <c r="R54" s="34" t="n">
        <v>168</v>
      </c>
      <c r="S54" s="34" t="n">
        <v>186.51</v>
      </c>
      <c r="T54" s="34" t="n">
        <v>189</v>
      </c>
      <c r="U54" s="34" t="n">
        <v>0</v>
      </c>
      <c r="V54" s="34" t="n">
        <v>2</v>
      </c>
    </row>
    <row r="55" hidden="1" ht="101" customHeight="1" s="69">
      <c r="A55" s="15" t="inlineStr">
        <is>
          <t>数据安全治理产品线</t>
        </is>
      </c>
      <c r="B55" s="93" t="n"/>
      <c r="C55" s="64" t="inlineStr">
        <is>
          <t>杜志恒</t>
        </is>
      </c>
      <c r="D55" s="34" t="inlineStr">
        <is>
          <t>2167</t>
        </is>
      </c>
      <c r="E55" s="34" t="inlineStr">
        <is>
          <t>T2</t>
        </is>
      </c>
      <c r="F55" s="34" t="n">
        <v>45</v>
      </c>
      <c r="G55" s="34" t="n">
        <v>21</v>
      </c>
      <c r="H55" s="34" t="n">
        <v>22</v>
      </c>
      <c r="I55" s="34" t="n">
        <v>30</v>
      </c>
      <c r="J55" s="34" t="n">
        <v>5</v>
      </c>
      <c r="K55" s="34" t="n">
        <v>0</v>
      </c>
      <c r="L55" s="34" t="n">
        <v>0</v>
      </c>
      <c r="M55" s="34" t="n">
        <v>0</v>
      </c>
      <c r="N55" s="34">
        <f>I55+J55+K55+L55+M55+F55</f>
        <v/>
      </c>
      <c r="O55" s="32" t="inlineStr">
        <is>
          <t>C</t>
        </is>
      </c>
      <c r="P55" s="60" t="inlineStr">
        <is>
          <t>完成统一平台542-F03、F04、F25.4.1需求开发。负责统一平台542-F03版本测试问题支持。F03报告模板增强、审批已办工单伪删除等需求开发。542 25.4.2  统一平台sdk接口开发。对接其他产品线联调、测试问题支持。加班加点完成产品的测试工作，延长工时约1.5，工作需要注意需求开发细节、验证环境场景需覆盖全面，综合评价C。</t>
        </is>
      </c>
      <c r="Q55" s="34" t="n">
        <v>21</v>
      </c>
      <c r="R55" s="34" t="n">
        <v>168</v>
      </c>
      <c r="S55" s="34" t="n">
        <v>192.29</v>
      </c>
      <c r="T55" s="34" t="n">
        <v>184.1</v>
      </c>
      <c r="U55" s="34" t="n">
        <v>0</v>
      </c>
      <c r="V55" s="34" t="n">
        <v>0</v>
      </c>
    </row>
    <row r="56" ht="101" customHeight="1" s="69">
      <c r="A56" s="15" t="inlineStr">
        <is>
          <t>数据安全治理产品线</t>
        </is>
      </c>
      <c r="B56" s="93" t="n"/>
      <c r="C56" s="64" t="inlineStr">
        <is>
          <t>杨帅</t>
        </is>
      </c>
      <c r="D56" s="34" t="inlineStr">
        <is>
          <t>1963</t>
        </is>
      </c>
      <c r="E56" s="34" t="inlineStr">
        <is>
          <t>T3</t>
        </is>
      </c>
      <c r="F56" s="34" t="n">
        <v>50</v>
      </c>
      <c r="G56" s="34" t="n">
        <v>25.2</v>
      </c>
      <c r="H56" s="34" t="n">
        <v>32.51</v>
      </c>
      <c r="I56" s="34" t="n">
        <v>32</v>
      </c>
      <c r="J56" s="34" t="n">
        <v>5</v>
      </c>
      <c r="K56" s="34" t="n">
        <v>0</v>
      </c>
      <c r="L56" s="34" t="n">
        <v>0</v>
      </c>
      <c r="M56" s="34" t="n">
        <v>0</v>
      </c>
      <c r="N56" s="34">
        <f>I56+J56+K56+L56+M56+F56</f>
        <v/>
      </c>
      <c r="O56" s="58" t="inlineStr">
        <is>
          <t>C+</t>
        </is>
      </c>
      <c r="P56" s="60" t="inlineStr">
        <is>
          <t>在近期的工作中完成了多项关键任务，优化网关加签节点处理逻辑，调整流程处理事务传播行为，优化审批操作执行方式，优化常用审批列表查询逻辑等以及人才库功能开发，同步候选人接口数据整理,整体能力较为出色。独立负责内控的流程业务开发，多次加班远程处理内控问题并及时上线保证了内控系统的及时维护，综合评价C+。</t>
        </is>
      </c>
      <c r="Q56" s="34" t="n">
        <v>21</v>
      </c>
      <c r="R56" s="34" t="n">
        <v>168</v>
      </c>
      <c r="S56" s="34" t="n">
        <v>181.5</v>
      </c>
      <c r="T56" s="34" t="n">
        <v>173</v>
      </c>
      <c r="U56" s="34" t="n">
        <v>0</v>
      </c>
      <c r="V56" s="34" t="n">
        <v>2</v>
      </c>
    </row>
    <row r="57" hidden="1" ht="84" customHeight="1" s="69">
      <c r="A57" s="15" t="inlineStr">
        <is>
          <t>数据安全治理产品线</t>
        </is>
      </c>
      <c r="B57" s="93" t="n"/>
      <c r="C57" s="64" t="inlineStr">
        <is>
          <t>李刚</t>
        </is>
      </c>
      <c r="D57" s="34" t="inlineStr">
        <is>
          <t>1567</t>
        </is>
      </c>
      <c r="E57" s="34" t="inlineStr">
        <is>
          <t>T5</t>
        </is>
      </c>
      <c r="F57" s="34" t="n">
        <v>50</v>
      </c>
      <c r="G57" s="34" t="n">
        <v>33.6</v>
      </c>
      <c r="H57" s="34" t="n">
        <v>43.5</v>
      </c>
      <c r="I57" s="34" t="n">
        <v>32</v>
      </c>
      <c r="J57" s="34" t="n">
        <v>5</v>
      </c>
      <c r="K57" s="34" t="n">
        <v>0</v>
      </c>
      <c r="L57" s="34" t="n">
        <v>0</v>
      </c>
      <c r="M57" s="34" t="n">
        <v>0</v>
      </c>
      <c r="N57" s="34">
        <f>I57+J57+K57+L57+M57+F57</f>
        <v/>
      </c>
      <c r="O57" s="32" t="inlineStr">
        <is>
          <t>C</t>
        </is>
      </c>
      <c r="P57" s="60" t="inlineStr">
        <is>
          <t>负责运维3.0F25.4.2版本开发需求。其中3.0F25.4.2版本开发、监控上报、运维日志需求接口修改、运维视图联调等。项目上负责去陕西信合驻场开发，微服务申请、构建devops平微服务，打包项目代码，调试打包脚本。工作认真，整体质量好。</t>
        </is>
      </c>
      <c r="Q57" s="34" t="n">
        <v>21</v>
      </c>
      <c r="R57" s="34" t="n">
        <v>168</v>
      </c>
      <c r="S57" s="34" t="n">
        <v>35.7</v>
      </c>
      <c r="T57" s="34" t="n">
        <v>180</v>
      </c>
      <c r="U57" s="34" t="n">
        <v>0</v>
      </c>
      <c r="V57" s="34" t="n">
        <v>0</v>
      </c>
    </row>
    <row r="58" ht="135" customHeight="1" s="69">
      <c r="A58" s="18" t="n"/>
      <c r="B58" s="93" t="n"/>
      <c r="C58" s="19" t="inlineStr">
        <is>
          <t>李凡</t>
        </is>
      </c>
      <c r="D58" s="34" t="inlineStr">
        <is>
          <t>1775</t>
        </is>
      </c>
      <c r="E58" s="34" t="inlineStr">
        <is>
          <t>T7</t>
        </is>
      </c>
      <c r="F58" s="34" t="n">
        <v>50</v>
      </c>
      <c r="G58" s="34" t="n">
        <v>46.2</v>
      </c>
      <c r="H58" s="34" t="n">
        <v>52.42</v>
      </c>
      <c r="I58" s="34" t="n">
        <v>31</v>
      </c>
      <c r="J58" s="34" t="n">
        <v>7</v>
      </c>
      <c r="K58" s="34" t="n">
        <v>1</v>
      </c>
      <c r="L58" s="34" t="n">
        <v>0</v>
      </c>
      <c r="M58" s="34" t="n">
        <v>0</v>
      </c>
      <c r="N58" s="34">
        <f>I58+J58+K58+L58+M58+F58</f>
        <v/>
      </c>
      <c r="O58" s="58" t="inlineStr">
        <is>
          <t>C+</t>
        </is>
      </c>
      <c r="P58" s="60" t="inlineStr">
        <is>
          <t>产品上负责运维、统一平台的日常研发管理工作。完成运维3.0F25.4.2、统一平台542F03、F04、F25.4.1版本需求开发。主要对接各个产品需求设计、问题处理。项目上支持阳光电源、东莞招商、海南银行、成都城、农商邮件、海南银行、中电信、兴业银行、最高院、徽商等20余项目的支持，及时高效解决项目问题，保证了项目的进度。加班加点，阅读延长工时将近1.5h，工作认真负责，整体质量好。综合评价C+。</t>
        </is>
      </c>
      <c r="Q58" s="34" t="n">
        <v>21</v>
      </c>
      <c r="R58" s="34" t="n">
        <v>168</v>
      </c>
      <c r="S58" s="34" t="n">
        <v>193.86</v>
      </c>
      <c r="T58" s="34" t="n">
        <v>191.9</v>
      </c>
      <c r="U58" s="34" t="n">
        <v>0</v>
      </c>
      <c r="V58" s="34" t="n">
        <v>0</v>
      </c>
    </row>
    <row r="59" hidden="1" ht="84" customHeight="1" s="69">
      <c r="A59" s="18" t="n"/>
      <c r="B59" s="94" t="n"/>
      <c r="C59" s="64" t="inlineStr">
        <is>
          <t>靖哲</t>
        </is>
      </c>
      <c r="D59" s="34" t="inlineStr">
        <is>
          <t>1438</t>
        </is>
      </c>
      <c r="E59" s="34" t="inlineStr">
        <is>
          <t>T6</t>
        </is>
      </c>
      <c r="F59" s="34" t="n">
        <v>50</v>
      </c>
      <c r="G59" s="34" t="n">
        <v>37.8</v>
      </c>
      <c r="H59" s="34" t="n">
        <v>45.05</v>
      </c>
      <c r="I59" s="34" t="n">
        <v>31</v>
      </c>
      <c r="J59" s="34" t="n">
        <v>5</v>
      </c>
      <c r="K59" s="34" t="n">
        <v>0</v>
      </c>
      <c r="L59" s="34" t="n">
        <v>0</v>
      </c>
      <c r="M59" s="34" t="n">
        <v>0</v>
      </c>
      <c r="N59" s="34">
        <f>I59+J59+K59+L59+M59+F59</f>
        <v/>
      </c>
      <c r="O59" s="32" t="inlineStr">
        <is>
          <t>C</t>
        </is>
      </c>
      <c r="P59" s="60" t="inlineStr">
        <is>
          <t>完成浦发银行扫描管控服务上传管控日志异常问题测试支持、中信文档加密项目服务端问题支持、上海银行审批互通等系列问题处理、浦发3系列渗透测试漏洞问题处理、内控的流程研发支持以及陕西信合现场驻场开发。认真负责，思路清晰，问题沟通解决高高效，完成程度较好。</t>
        </is>
      </c>
      <c r="Q59" s="34" t="n">
        <v>21</v>
      </c>
      <c r="R59" s="34" t="n">
        <v>168</v>
      </c>
      <c r="S59" s="34" t="n">
        <v>155.85</v>
      </c>
      <c r="T59" s="34" t="n">
        <v>180</v>
      </c>
      <c r="U59" s="34" t="n">
        <v>0</v>
      </c>
      <c r="V59" s="34" t="n">
        <v>1</v>
      </c>
    </row>
  </sheetData>
  <autoFilter ref="O1:O59">
    <filterColumn colId="0" hiddenButton="0" showButton="1">
      <filters blank="1">
        <filter val="D"/>
        <filter val="C+"/>
        <filter val="C-"/>
      </filters>
    </filterColumn>
  </autoFilter>
  <mergeCells count="19">
    <mergeCell ref="J1:K1"/>
    <mergeCell ref="B28:B32"/>
    <mergeCell ref="C1:C2"/>
    <mergeCell ref="E1:E2"/>
    <mergeCell ref="O1:O2"/>
    <mergeCell ref="Q1:V1"/>
    <mergeCell ref="B1:B2"/>
    <mergeCell ref="G1:I1"/>
    <mergeCell ref="N1:N2"/>
    <mergeCell ref="B12:B25"/>
    <mergeCell ref="L1:M1"/>
    <mergeCell ref="B33:B45"/>
    <mergeCell ref="B46:B59"/>
    <mergeCell ref="B3:B11"/>
    <mergeCell ref="D1:D2"/>
    <mergeCell ref="F1:F2"/>
    <mergeCell ref="B26:B27"/>
    <mergeCell ref="P1:P2"/>
    <mergeCell ref="A1:A2"/>
  </mergeCells>
  <dataValidations count="1">
    <dataValidation sqref="D43:D44" showDropDown="0" showInputMessage="1" showErrorMessage="1" allowBlank="1" errorTitle="错误" error="重复输入" type="custom">
      <formula1>COUNTIF($B$1:$B$59,$B43)=1</formula1>
    </dataValidation>
  </dataValidations>
  <pageMargins left="0.700787401574803" right="0.700787401574803" top="0.751968503937008" bottom="0.751968503937008"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andrew</dc:creator>
  <dcterms:created xsi:type="dcterms:W3CDTF">2024-07-06T08:11:00Z</dcterms:created>
  <dcterms:modified xsi:type="dcterms:W3CDTF">2025-05-20T05:02:59Z</dcterms:modified>
  <cp:lastModifiedBy>安鹏</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4DB45EC58F1485583F2CFE679E93544A_43</vt:lpwstr>
  </property>
  <property name="KSOProductBuildVer" fmtid="{D5CDD505-2E9C-101B-9397-08002B2CF9AE}" pid="3">
    <vt:lpwstr>2052-6.15.1.8935</vt:lpwstr>
  </property>
  <property name="WondersoftTag" fmtid="{D5CDD505-2E9C-101B-9397-08002B2CF9AE}" pid="4">
    <vt:lpwstr>7C64E934-EAE5-40F8-A79B-BACA035E4408#0#c7d44f8e-4b35-103c-8e4c-05a31dc8aabf##0</vt:lpwstr>
  </property>
</Properties>
</file>