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Accounting\Billing\Tele2 - monthly invoice review\"/>
    </mc:Choice>
  </mc:AlternateContent>
  <xr:revisionPtr revIDLastSave="0" documentId="13_ncr:1_{8E106119-094A-438C-A4BC-FA05509AD344}" xr6:coauthVersionLast="47" xr6:coauthVersionMax="47" xr10:uidLastSave="{00000000-0000-0000-0000-000000000000}"/>
  <bookViews>
    <workbookView xWindow="-120" yWindow="-120" windowWidth="29040" windowHeight="15840" tabRatio="761" xr2:uid="{ABCC0511-ECB7-4EE1-ADE0-FA7E8C279DE2}"/>
  </bookViews>
  <sheets>
    <sheet name="Cost DATA by customer" sheetId="2" r:id="rId1"/>
    <sheet name="Usage by partner TELE2 vs Ki" sheetId="3" r:id="rId2"/>
    <sheet name="Tele2 - data 6.23" sheetId="8" r:id="rId3"/>
    <sheet name="Tele2 - data 5.23" sheetId="7" r:id="rId4"/>
    <sheet name="Tele2 - data 4.23" sheetId="6" r:id="rId5"/>
    <sheet name="Tele2 - data 3.23" sheetId="5" r:id="rId6"/>
    <sheet name="Tele2 - data 2.23" sheetId="4" r:id="rId7"/>
    <sheet name="Tele2 - data 1.23" sheetId="1" r:id="rId8"/>
  </sheets>
  <externalReferences>
    <externalReference r:id="rId9"/>
    <externalReference r:id="rId10"/>
    <externalReference r:id="rId11"/>
  </externalReferences>
  <definedNames>
    <definedName name="_xlnm._FilterDatabase" localSheetId="0" hidden="1">'Cost DATA by customer'!$A$1:$K$1673</definedName>
    <definedName name="_xlnm._FilterDatabase" localSheetId="7" hidden="1">'Tele2 - data 1.23'!$A$1:$K$232</definedName>
    <definedName name="_xlnm._FilterDatabase" localSheetId="6" hidden="1">'Tele2 - data 2.23'!$A$1:$L$328</definedName>
    <definedName name="_xlnm._FilterDatabase" localSheetId="5" hidden="1">'Tele2 - data 3.23'!$A$1:$L$328</definedName>
    <definedName name="_xlnm._FilterDatabase" localSheetId="4" hidden="1">'Tele2 - data 4.23'!$A$1:$L$311</definedName>
    <definedName name="_xlnm._FilterDatabase" localSheetId="3" hidden="1">'Tele2 - data 5.23'!$A$1:$L$310</definedName>
    <definedName name="_xlnm._FilterDatabase" localSheetId="2" hidden="1">'Tele2 - data 6.23'!$A$1:$L$310</definedName>
    <definedName name="_xlnm._FilterDatabase" localSheetId="1" hidden="1">'Usage by partner TELE2 vs Ki'!$A$2:$N$402</definedName>
  </definedNames>
  <calcPr calcId="191029"/>
  <pivotCaches>
    <pivotCache cacheId="2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 s="1"/>
  <c r="G4" i="2"/>
  <c r="F4" i="2" s="1"/>
  <c r="G5" i="2"/>
  <c r="F5" i="2" s="1"/>
  <c r="G6" i="2"/>
  <c r="F6" i="2" s="1"/>
  <c r="G7" i="2"/>
  <c r="F7" i="2" s="1"/>
  <c r="G8" i="2"/>
  <c r="F8" i="2" s="1"/>
  <c r="G9" i="2"/>
  <c r="F9" i="2" s="1"/>
  <c r="G10" i="2"/>
  <c r="F10" i="2" s="1"/>
  <c r="G11" i="2"/>
  <c r="F11" i="2" s="1"/>
  <c r="G12" i="2"/>
  <c r="F12" i="2" s="1"/>
  <c r="G13" i="2"/>
  <c r="F13" i="2" s="1"/>
  <c r="G14" i="2"/>
  <c r="F14" i="2" s="1"/>
  <c r="G15" i="2"/>
  <c r="F15" i="2" s="1"/>
  <c r="G16" i="2"/>
  <c r="F16" i="2" s="1"/>
  <c r="F17" i="2"/>
  <c r="G17" i="2"/>
  <c r="F18" i="2"/>
  <c r="G18" i="2"/>
  <c r="G19" i="2"/>
  <c r="F19" i="2" s="1"/>
  <c r="G20" i="2"/>
  <c r="F20" i="2" s="1"/>
  <c r="G21" i="2"/>
  <c r="F21" i="2" s="1"/>
  <c r="G22" i="2"/>
  <c r="F22" i="2" s="1"/>
  <c r="G23" i="2"/>
  <c r="F23" i="2" s="1"/>
  <c r="G24" i="2"/>
  <c r="F24" i="2" s="1"/>
  <c r="G25" i="2"/>
  <c r="F25" i="2" s="1"/>
  <c r="G26" i="2"/>
  <c r="F26" i="2" s="1"/>
  <c r="G27" i="2"/>
  <c r="F27" i="2" s="1"/>
  <c r="G28" i="2"/>
  <c r="F28" i="2" s="1"/>
  <c r="F29" i="2"/>
  <c r="G29" i="2"/>
  <c r="G30" i="2"/>
  <c r="F30" i="2" s="1"/>
  <c r="G31" i="2"/>
  <c r="F31" i="2" s="1"/>
  <c r="G32" i="2"/>
  <c r="F32" i="2" s="1"/>
  <c r="F33" i="2"/>
  <c r="G33" i="2"/>
  <c r="G34" i="2"/>
  <c r="F34" i="2" s="1"/>
  <c r="G35" i="2"/>
  <c r="F35" i="2" s="1"/>
  <c r="G36" i="2"/>
  <c r="F36" i="2" s="1"/>
  <c r="F37" i="2"/>
  <c r="G37" i="2"/>
  <c r="G38" i="2"/>
  <c r="F38" i="2" s="1"/>
  <c r="G39" i="2"/>
  <c r="F39" i="2" s="1"/>
  <c r="G40" i="2"/>
  <c r="F40" i="2" s="1"/>
  <c r="G41" i="2"/>
  <c r="F41" i="2" s="1"/>
  <c r="F42" i="2"/>
  <c r="G42" i="2"/>
  <c r="G43" i="2"/>
  <c r="F43" i="2" s="1"/>
  <c r="G44" i="2"/>
  <c r="F44" i="2" s="1"/>
  <c r="G45" i="2"/>
  <c r="F45" i="2" s="1"/>
  <c r="F46" i="2"/>
  <c r="G46" i="2"/>
  <c r="G47" i="2"/>
  <c r="F47" i="2" s="1"/>
  <c r="G48" i="2"/>
  <c r="F48" i="2" s="1"/>
  <c r="G49" i="2"/>
  <c r="F49" i="2" s="1"/>
  <c r="G50" i="2"/>
  <c r="F50" i="2" s="1"/>
  <c r="G51" i="2"/>
  <c r="F51" i="2" s="1"/>
  <c r="G52" i="2"/>
  <c r="F52" i="2" s="1"/>
  <c r="F53" i="2"/>
  <c r="G53" i="2"/>
  <c r="G54" i="2"/>
  <c r="F54" i="2" s="1"/>
  <c r="G55" i="2"/>
  <c r="F55" i="2" s="1"/>
  <c r="G56" i="2"/>
  <c r="F56" i="2" s="1"/>
  <c r="F57" i="2"/>
  <c r="G57" i="2"/>
  <c r="G58" i="2"/>
  <c r="F58" i="2" s="1"/>
  <c r="G59" i="2"/>
  <c r="F59" i="2" s="1"/>
  <c r="G60" i="2"/>
  <c r="F60" i="2" s="1"/>
  <c r="G61" i="2"/>
  <c r="F61" i="2" s="1"/>
  <c r="G62" i="2"/>
  <c r="F62" i="2" s="1"/>
  <c r="G63" i="2"/>
  <c r="F63" i="2" s="1"/>
  <c r="G64" i="2"/>
  <c r="F64" i="2" s="1"/>
  <c r="G65" i="2"/>
  <c r="F65" i="2" s="1"/>
  <c r="G66" i="2"/>
  <c r="F66" i="2" s="1"/>
  <c r="G67" i="2"/>
  <c r="F67" i="2" s="1"/>
  <c r="G68" i="2"/>
  <c r="F68" i="2" s="1"/>
  <c r="G69" i="2"/>
  <c r="F69" i="2" s="1"/>
  <c r="G70" i="2"/>
  <c r="F70" i="2" s="1"/>
  <c r="G71" i="2"/>
  <c r="F71" i="2" s="1"/>
  <c r="G72" i="2"/>
  <c r="F72" i="2" s="1"/>
  <c r="G73" i="2"/>
  <c r="F73" i="2" s="1"/>
  <c r="G74" i="2"/>
  <c r="F74" i="2" s="1"/>
  <c r="G75" i="2"/>
  <c r="F75" i="2" s="1"/>
  <c r="G76" i="2"/>
  <c r="F76" i="2" s="1"/>
  <c r="G77" i="2"/>
  <c r="F77" i="2" s="1"/>
  <c r="G78" i="2"/>
  <c r="F78" i="2" s="1"/>
  <c r="G79" i="2"/>
  <c r="F79" i="2" s="1"/>
  <c r="G80" i="2"/>
  <c r="F80" i="2" s="1"/>
  <c r="G81" i="2"/>
  <c r="F81" i="2" s="1"/>
  <c r="G82" i="2"/>
  <c r="F82" i="2" s="1"/>
  <c r="G83" i="2"/>
  <c r="F83" i="2" s="1"/>
  <c r="G84" i="2"/>
  <c r="F84" i="2" s="1"/>
  <c r="G85" i="2"/>
  <c r="F85" i="2" s="1"/>
  <c r="G86" i="2"/>
  <c r="F86" i="2" s="1"/>
  <c r="G87" i="2"/>
  <c r="F87" i="2" s="1"/>
  <c r="G88" i="2"/>
  <c r="F88" i="2" s="1"/>
  <c r="G89" i="2"/>
  <c r="F89" i="2" s="1"/>
  <c r="F90" i="2"/>
  <c r="G90" i="2"/>
  <c r="G91" i="2"/>
  <c r="F91" i="2" s="1"/>
  <c r="G92" i="2"/>
  <c r="F92" i="2" s="1"/>
  <c r="G93" i="2"/>
  <c r="F93" i="2" s="1"/>
  <c r="G94" i="2"/>
  <c r="F94" i="2" s="1"/>
  <c r="G95" i="2"/>
  <c r="F95" i="2" s="1"/>
  <c r="G96" i="2"/>
  <c r="F96" i="2" s="1"/>
  <c r="F97" i="2"/>
  <c r="G97" i="2"/>
  <c r="F98" i="2"/>
  <c r="G98" i="2"/>
  <c r="G99" i="2"/>
  <c r="F99" i="2" s="1"/>
  <c r="G100" i="2"/>
  <c r="F100" i="2" s="1"/>
  <c r="G101" i="2"/>
  <c r="F101" i="2" s="1"/>
  <c r="F102" i="2"/>
  <c r="G102" i="2"/>
  <c r="G103" i="2"/>
  <c r="F103" i="2" s="1"/>
  <c r="G104" i="2"/>
  <c r="F104" i="2" s="1"/>
  <c r="G105" i="2"/>
  <c r="F105" i="2" s="1"/>
  <c r="F106" i="2"/>
  <c r="G106" i="2"/>
  <c r="G107" i="2"/>
  <c r="F107" i="2" s="1"/>
  <c r="G108" i="2"/>
  <c r="F108" i="2" s="1"/>
  <c r="G109" i="2"/>
  <c r="F109" i="2" s="1"/>
  <c r="G110" i="2"/>
  <c r="F110" i="2" s="1"/>
  <c r="G111" i="2"/>
  <c r="F111" i="2" s="1"/>
  <c r="G112" i="2"/>
  <c r="F112" i="2" s="1"/>
  <c r="F113" i="2"/>
  <c r="G113" i="2"/>
  <c r="G114" i="2"/>
  <c r="F114" i="2" s="1"/>
  <c r="G115" i="2"/>
  <c r="F115" i="2" s="1"/>
  <c r="G116" i="2"/>
  <c r="F116" i="2" s="1"/>
  <c r="F117" i="2"/>
  <c r="G117" i="2"/>
  <c r="F118" i="2"/>
  <c r="G118" i="2"/>
  <c r="G119" i="2"/>
  <c r="F119" i="2" s="1"/>
  <c r="G120" i="2"/>
  <c r="F120" i="2" s="1"/>
  <c r="G121" i="2"/>
  <c r="F121" i="2" s="1"/>
  <c r="G122" i="2"/>
  <c r="F122" i="2" s="1"/>
  <c r="G123" i="2"/>
  <c r="F123" i="2" s="1"/>
  <c r="G124" i="2"/>
  <c r="F124" i="2" s="1"/>
  <c r="G125" i="2"/>
  <c r="F125" i="2" s="1"/>
  <c r="G126" i="2"/>
  <c r="F126" i="2" s="1"/>
  <c r="G127" i="2"/>
  <c r="F127" i="2" s="1"/>
  <c r="G128" i="2"/>
  <c r="G129" i="2"/>
  <c r="F129" i="2" s="1"/>
  <c r="G130" i="2"/>
  <c r="F130" i="2" s="1"/>
  <c r="G131" i="2"/>
  <c r="F131" i="2" s="1"/>
  <c r="G132" i="2"/>
  <c r="G133" i="2"/>
  <c r="F133" i="2" s="1"/>
  <c r="G134" i="2"/>
  <c r="F134" i="2" s="1"/>
  <c r="G135" i="2"/>
  <c r="F135" i="2" s="1"/>
  <c r="G136" i="2"/>
  <c r="F136" i="2" s="1"/>
  <c r="G137" i="2"/>
  <c r="F137" i="2" s="1"/>
  <c r="F138" i="2"/>
  <c r="G138" i="2"/>
  <c r="G139" i="2"/>
  <c r="F139" i="2" s="1"/>
  <c r="G140" i="2"/>
  <c r="F140" i="2" s="1"/>
  <c r="G141" i="2"/>
  <c r="F141" i="2" s="1"/>
  <c r="G142" i="2"/>
  <c r="F142" i="2" s="1"/>
  <c r="G143" i="2"/>
  <c r="F143" i="2" s="1"/>
  <c r="G144" i="2"/>
  <c r="F144" i="2" s="1"/>
  <c r="G145" i="2"/>
  <c r="F145" i="2" s="1"/>
  <c r="G146" i="2"/>
  <c r="F146" i="2" s="1"/>
  <c r="G147" i="2"/>
  <c r="F147" i="2" s="1"/>
  <c r="G148" i="2"/>
  <c r="F148" i="2" s="1"/>
  <c r="G149" i="2"/>
  <c r="F149" i="2" s="1"/>
  <c r="G150" i="2"/>
  <c r="F150" i="2" s="1"/>
  <c r="G151" i="2"/>
  <c r="F151" i="2" s="1"/>
  <c r="G152" i="2"/>
  <c r="F152" i="2" s="1"/>
  <c r="G153" i="2"/>
  <c r="F153" i="2" s="1"/>
  <c r="G154" i="2"/>
  <c r="F154" i="2" s="1"/>
  <c r="G155" i="2"/>
  <c r="F155" i="2" s="1"/>
  <c r="G156" i="2"/>
  <c r="F156" i="2" s="1"/>
  <c r="G157" i="2"/>
  <c r="F157" i="2" s="1"/>
  <c r="G158" i="2"/>
  <c r="F158" i="2" s="1"/>
  <c r="G159" i="2"/>
  <c r="F159" i="2" s="1"/>
  <c r="F160" i="2"/>
  <c r="G160" i="2"/>
  <c r="G161" i="2"/>
  <c r="F161" i="2" s="1"/>
  <c r="G162" i="2"/>
  <c r="F162" i="2" s="1"/>
  <c r="G163" i="2"/>
  <c r="F163" i="2" s="1"/>
  <c r="F164" i="2"/>
  <c r="G164" i="2"/>
  <c r="G165" i="2"/>
  <c r="F165" i="2" s="1"/>
  <c r="G166" i="2"/>
  <c r="F166" i="2" s="1"/>
  <c r="G167" i="2"/>
  <c r="F167" i="2" s="1"/>
  <c r="G168" i="2"/>
  <c r="F168" i="2" s="1"/>
  <c r="G169" i="2"/>
  <c r="F169" i="2" s="1"/>
  <c r="G170" i="2"/>
  <c r="F170" i="2" s="1"/>
  <c r="G171" i="2"/>
  <c r="F171" i="2" s="1"/>
  <c r="G172" i="2"/>
  <c r="F172" i="2" s="1"/>
  <c r="G173" i="2"/>
  <c r="F173" i="2" s="1"/>
  <c r="G174" i="2"/>
  <c r="F174" i="2" s="1"/>
  <c r="G175" i="2"/>
  <c r="F175" i="2" s="1"/>
  <c r="G176" i="2"/>
  <c r="F176" i="2" s="1"/>
  <c r="G177" i="2"/>
  <c r="F177" i="2" s="1"/>
  <c r="G178" i="2"/>
  <c r="F178" i="2" s="1"/>
  <c r="G179" i="2"/>
  <c r="F179" i="2" s="1"/>
  <c r="G180" i="2"/>
  <c r="F180" i="2" s="1"/>
  <c r="G181" i="2"/>
  <c r="F181" i="2" s="1"/>
  <c r="G182" i="2"/>
  <c r="F182" i="2" s="1"/>
  <c r="G183" i="2"/>
  <c r="F183" i="2" s="1"/>
  <c r="G184" i="2"/>
  <c r="F184" i="2" s="1"/>
  <c r="G185" i="2"/>
  <c r="F185" i="2" s="1"/>
  <c r="G186" i="2"/>
  <c r="F186" i="2" s="1"/>
  <c r="G187" i="2"/>
  <c r="F187" i="2" s="1"/>
  <c r="G188" i="2"/>
  <c r="F188" i="2" s="1"/>
  <c r="G189" i="2"/>
  <c r="F189" i="2" s="1"/>
  <c r="G190" i="2"/>
  <c r="F190" i="2" s="1"/>
  <c r="G191" i="2"/>
  <c r="F191" i="2" s="1"/>
  <c r="G192" i="2"/>
  <c r="F192" i="2" s="1"/>
  <c r="G193" i="2"/>
  <c r="G194" i="2"/>
  <c r="F194" i="2" s="1"/>
  <c r="G195" i="2"/>
  <c r="F195" i="2" s="1"/>
  <c r="G196" i="2"/>
  <c r="G197" i="2"/>
  <c r="F197" i="2" s="1"/>
  <c r="G198" i="2"/>
  <c r="F198" i="2" s="1"/>
  <c r="G199" i="2"/>
  <c r="F199" i="2" s="1"/>
  <c r="F200" i="2"/>
  <c r="G200" i="2"/>
  <c r="G201" i="2"/>
  <c r="F201" i="2" s="1"/>
  <c r="G202" i="2"/>
  <c r="F202" i="2" s="1"/>
  <c r="G203" i="2"/>
  <c r="F203" i="2" s="1"/>
  <c r="G204" i="2"/>
  <c r="F204" i="2" s="1"/>
  <c r="F205" i="2"/>
  <c r="G205" i="2"/>
  <c r="G206" i="2"/>
  <c r="F206" i="2" s="1"/>
  <c r="G207" i="2"/>
  <c r="F207" i="2" s="1"/>
  <c r="G208" i="2"/>
  <c r="G209" i="2"/>
  <c r="F209" i="2" s="1"/>
  <c r="G210" i="2"/>
  <c r="F210" i="2" s="1"/>
  <c r="G211" i="2"/>
  <c r="F211" i="2" s="1"/>
  <c r="G212" i="2"/>
  <c r="F212" i="2" s="1"/>
  <c r="F213" i="2"/>
  <c r="G213" i="2"/>
  <c r="F214" i="2"/>
  <c r="G214" i="2"/>
  <c r="G215" i="2"/>
  <c r="F215" i="2" s="1"/>
  <c r="G216" i="2"/>
  <c r="F216" i="2" s="1"/>
  <c r="G217" i="2"/>
  <c r="F217" i="2" s="1"/>
  <c r="G218" i="2"/>
  <c r="F218" i="2" s="1"/>
  <c r="G219" i="2"/>
  <c r="F219" i="2" s="1"/>
  <c r="G220" i="2"/>
  <c r="F220" i="2" s="1"/>
  <c r="G221" i="2"/>
  <c r="F221" i="2" s="1"/>
  <c r="G222" i="2"/>
  <c r="G223" i="2"/>
  <c r="F223" i="2" s="1"/>
  <c r="G224" i="2"/>
  <c r="G225" i="2"/>
  <c r="F225" i="2" s="1"/>
  <c r="G226" i="2"/>
  <c r="F226" i="2" s="1"/>
  <c r="G227" i="2"/>
  <c r="F228" i="2"/>
  <c r="G228" i="2"/>
  <c r="G229" i="2"/>
  <c r="F229" i="2" s="1"/>
  <c r="G230" i="2"/>
  <c r="F230" i="2" s="1"/>
  <c r="G231" i="2"/>
  <c r="F231" i="2" s="1"/>
  <c r="G232" i="2"/>
  <c r="F232" i="2" s="1"/>
  <c r="F233" i="2"/>
  <c r="G233" i="2"/>
  <c r="G234" i="2"/>
  <c r="F234" i="2" s="1"/>
  <c r="G235" i="2"/>
  <c r="F235" i="2" s="1"/>
  <c r="G236" i="2"/>
  <c r="F236" i="2" s="1"/>
  <c r="G237" i="2"/>
  <c r="F237" i="2" s="1"/>
  <c r="G238" i="2"/>
  <c r="F238" i="2" s="1"/>
  <c r="G239" i="2"/>
  <c r="F239" i="2" s="1"/>
  <c r="G240" i="2"/>
  <c r="F240" i="2" s="1"/>
  <c r="G241" i="2"/>
  <c r="F241" i="2" s="1"/>
  <c r="G242" i="2"/>
  <c r="F242" i="2" s="1"/>
  <c r="G243" i="2"/>
  <c r="F243" i="2" s="1"/>
  <c r="G244" i="2"/>
  <c r="F244" i="2" s="1"/>
  <c r="G245" i="2"/>
  <c r="F245" i="2" s="1"/>
  <c r="G246" i="2"/>
  <c r="F246" i="2" s="1"/>
  <c r="F247" i="2"/>
  <c r="G247" i="2"/>
  <c r="G248" i="2"/>
  <c r="F248" i="2" s="1"/>
  <c r="G249" i="2"/>
  <c r="F249" i="2" s="1"/>
  <c r="G250" i="2"/>
  <c r="F250" i="2" s="1"/>
  <c r="G251" i="2"/>
  <c r="G252" i="2"/>
  <c r="F252" i="2" s="1"/>
  <c r="G253" i="2"/>
  <c r="F253" i="2" s="1"/>
  <c r="G254" i="2"/>
  <c r="G255" i="2"/>
  <c r="F255" i="2" s="1"/>
  <c r="G256" i="2"/>
  <c r="F256" i="2" s="1"/>
  <c r="G257" i="2"/>
  <c r="F257" i="2" s="1"/>
  <c r="G258" i="2"/>
  <c r="F258" i="2" s="1"/>
  <c r="G259" i="2"/>
  <c r="F259" i="2" s="1"/>
  <c r="G260" i="2"/>
  <c r="F260" i="2" s="1"/>
  <c r="G261" i="2"/>
  <c r="F261" i="2" s="1"/>
  <c r="G262" i="2"/>
  <c r="F262" i="2" s="1"/>
  <c r="G263" i="2"/>
  <c r="G264" i="2"/>
  <c r="F264" i="2" s="1"/>
  <c r="G265" i="2"/>
  <c r="F265" i="2" s="1"/>
  <c r="G266" i="2"/>
  <c r="F266" i="2" s="1"/>
  <c r="G267" i="2"/>
  <c r="F267" i="2" s="1"/>
  <c r="G268" i="2"/>
  <c r="F268" i="2" s="1"/>
  <c r="G269" i="2"/>
  <c r="F269" i="2" s="1"/>
  <c r="G270" i="2"/>
  <c r="F270" i="2" s="1"/>
  <c r="G271" i="2"/>
  <c r="F271" i="2" s="1"/>
  <c r="G272" i="2"/>
  <c r="G273" i="2"/>
  <c r="F273" i="2" s="1"/>
  <c r="G274" i="2"/>
  <c r="F274" i="2" s="1"/>
  <c r="F275" i="2"/>
  <c r="G275" i="2"/>
  <c r="G276" i="2"/>
  <c r="F276" i="2" s="1"/>
  <c r="G277" i="2"/>
  <c r="F277" i="2" s="1"/>
  <c r="G278" i="2"/>
  <c r="F278" i="2" s="1"/>
  <c r="G279" i="2"/>
  <c r="G280" i="2"/>
  <c r="F280" i="2" s="1"/>
  <c r="G281" i="2"/>
  <c r="F281" i="2" s="1"/>
  <c r="G282" i="2"/>
  <c r="F282" i="2" s="1"/>
  <c r="G283" i="2"/>
  <c r="F284" i="2"/>
  <c r="G284" i="2"/>
  <c r="G285" i="2"/>
  <c r="F285" i="2" s="1"/>
  <c r="G286" i="2"/>
  <c r="F286" i="2" s="1"/>
  <c r="G287" i="2"/>
  <c r="F287" i="2" s="1"/>
  <c r="G288" i="2"/>
  <c r="G289" i="2"/>
  <c r="F289" i="2" s="1"/>
  <c r="G290" i="2"/>
  <c r="F290" i="2" s="1"/>
  <c r="G291" i="2"/>
  <c r="G292" i="2"/>
  <c r="F292" i="2" s="1"/>
  <c r="G293" i="2"/>
  <c r="F293" i="2" s="1"/>
  <c r="G294" i="2"/>
  <c r="F294" i="2" s="1"/>
  <c r="G295" i="2"/>
  <c r="G296" i="2"/>
  <c r="F296" i="2" s="1"/>
  <c r="G297" i="2"/>
  <c r="G298" i="2"/>
  <c r="G299" i="2"/>
  <c r="F299" i="2" s="1"/>
  <c r="G300" i="2"/>
  <c r="F300" i="2" s="1"/>
  <c r="G301" i="2"/>
  <c r="F301" i="2" s="1"/>
  <c r="G302" i="2"/>
  <c r="F302" i="2" s="1"/>
  <c r="G303" i="2"/>
  <c r="G304" i="2"/>
  <c r="F304" i="2" s="1"/>
  <c r="G305" i="2"/>
  <c r="F305" i="2" s="1"/>
  <c r="G306" i="2"/>
  <c r="G307" i="2"/>
  <c r="F307" i="2" s="1"/>
  <c r="G308" i="2"/>
  <c r="F308" i="2" s="1"/>
  <c r="G309" i="2"/>
  <c r="F309" i="2" s="1"/>
  <c r="G310" i="2"/>
  <c r="G311" i="2"/>
  <c r="G312" i="2"/>
  <c r="F312" i="2" s="1"/>
  <c r="G313" i="2"/>
  <c r="F313" i="2" s="1"/>
  <c r="G314" i="2"/>
  <c r="F314" i="2" s="1"/>
  <c r="G315" i="2"/>
  <c r="G316" i="2"/>
  <c r="F316" i="2" s="1"/>
  <c r="G317" i="2"/>
  <c r="F317" i="2" s="1"/>
  <c r="G318" i="2"/>
  <c r="F318" i="2" s="1"/>
  <c r="G319" i="2"/>
  <c r="G320" i="2"/>
  <c r="F320" i="2" s="1"/>
  <c r="G321" i="2"/>
  <c r="F321" i="2" s="1"/>
  <c r="G322" i="2"/>
  <c r="F322" i="2" s="1"/>
  <c r="G323" i="2"/>
  <c r="F323" i="2" s="1"/>
  <c r="G324" i="2"/>
  <c r="F324" i="2" s="1"/>
  <c r="G325" i="2"/>
  <c r="F325" i="2" s="1"/>
  <c r="G326" i="2"/>
  <c r="F326" i="2" s="1"/>
  <c r="G327" i="2"/>
  <c r="F327" i="2" s="1"/>
  <c r="G328" i="2"/>
  <c r="G329" i="2"/>
  <c r="G330" i="2"/>
  <c r="F330" i="2" s="1"/>
  <c r="G331" i="2"/>
  <c r="F331" i="2" s="1"/>
  <c r="G332" i="2"/>
  <c r="F332" i="2" s="1"/>
  <c r="G333" i="2"/>
  <c r="F333" i="2" s="1"/>
  <c r="G334" i="2"/>
  <c r="G335" i="2"/>
  <c r="G336" i="2"/>
  <c r="G337" i="2"/>
  <c r="F337" i="2" s="1"/>
  <c r="G338" i="2"/>
  <c r="F338" i="2" s="1"/>
  <c r="G339" i="2"/>
  <c r="F339" i="2" s="1"/>
  <c r="G340" i="2"/>
  <c r="F340" i="2" s="1"/>
  <c r="G341" i="2"/>
  <c r="F341" i="2" s="1"/>
  <c r="G342" i="2"/>
  <c r="F342" i="2" s="1"/>
  <c r="G343" i="2"/>
  <c r="F343" i="2" s="1"/>
  <c r="G344" i="2"/>
  <c r="F344" i="2" s="1"/>
  <c r="G345" i="2"/>
  <c r="F345" i="2" s="1"/>
  <c r="G346" i="2"/>
  <c r="F346" i="2" s="1"/>
  <c r="G347" i="2"/>
  <c r="G348" i="2"/>
  <c r="F348" i="2" s="1"/>
  <c r="G349" i="2"/>
  <c r="F349" i="2" s="1"/>
  <c r="G350" i="2"/>
  <c r="G351" i="2"/>
  <c r="F351" i="2" s="1"/>
  <c r="G352" i="2"/>
  <c r="F352" i="2" s="1"/>
  <c r="G353" i="2"/>
  <c r="F353" i="2" s="1"/>
  <c r="G354" i="2"/>
  <c r="F354" i="2" s="1"/>
  <c r="G355" i="2"/>
  <c r="G356" i="2"/>
  <c r="G357" i="2"/>
  <c r="F357" i="2" s="1"/>
  <c r="G358" i="2"/>
  <c r="F358" i="2" s="1"/>
  <c r="G359" i="2"/>
  <c r="F359" i="2" s="1"/>
  <c r="G360" i="2"/>
  <c r="F360" i="2" s="1"/>
  <c r="G361" i="2"/>
  <c r="G362" i="2"/>
  <c r="F362" i="2" s="1"/>
  <c r="G363" i="2"/>
  <c r="F363" i="2" s="1"/>
  <c r="F364" i="2"/>
  <c r="G364" i="2"/>
  <c r="G365" i="2"/>
  <c r="F365" i="2" s="1"/>
  <c r="G366" i="2"/>
  <c r="F366" i="2" s="1"/>
  <c r="G367" i="2"/>
  <c r="F367" i="2" s="1"/>
  <c r="G368" i="2"/>
  <c r="F368" i="2" s="1"/>
  <c r="G369" i="2"/>
  <c r="F369" i="2" s="1"/>
  <c r="G370" i="2"/>
  <c r="F370" i="2" s="1"/>
  <c r="G371" i="2"/>
  <c r="F371" i="2" s="1"/>
  <c r="G372" i="2"/>
  <c r="F372" i="2" s="1"/>
  <c r="G373" i="2"/>
  <c r="F373" i="2" s="1"/>
  <c r="G374" i="2"/>
  <c r="F374" i="2" s="1"/>
  <c r="G375" i="2"/>
  <c r="G376" i="2"/>
  <c r="F376" i="2" s="1"/>
  <c r="G377" i="2"/>
  <c r="F377" i="2" s="1"/>
  <c r="G378" i="2"/>
  <c r="F378" i="2" s="1"/>
  <c r="G379" i="2"/>
  <c r="G380" i="2"/>
  <c r="F380" i="2" s="1"/>
  <c r="G381" i="2"/>
  <c r="F381" i="2" s="1"/>
  <c r="G382" i="2"/>
  <c r="G383" i="2"/>
  <c r="F383" i="2" s="1"/>
  <c r="G384" i="2"/>
  <c r="F384" i="2" s="1"/>
  <c r="G385" i="2"/>
  <c r="F385" i="2" s="1"/>
  <c r="G386" i="2"/>
  <c r="F386" i="2" s="1"/>
  <c r="G387" i="2"/>
  <c r="F387" i="2" s="1"/>
  <c r="G388" i="2"/>
  <c r="F388" i="2" s="1"/>
  <c r="F389" i="2"/>
  <c r="G389" i="2"/>
  <c r="G390" i="2"/>
  <c r="F390" i="2" s="1"/>
  <c r="G391" i="2"/>
  <c r="G392" i="2"/>
  <c r="F392" i="2" s="1"/>
  <c r="G393" i="2"/>
  <c r="F393" i="2" s="1"/>
  <c r="G394" i="2"/>
  <c r="F394" i="2" s="1"/>
  <c r="G395" i="2"/>
  <c r="F395" i="2" s="1"/>
  <c r="G396" i="2"/>
  <c r="F396" i="2" s="1"/>
  <c r="G397" i="2"/>
  <c r="F397" i="2" s="1"/>
  <c r="G398" i="2"/>
  <c r="G399" i="2"/>
  <c r="F399" i="2" s="1"/>
  <c r="G400" i="2"/>
  <c r="G401" i="2"/>
  <c r="F401" i="2" s="1"/>
  <c r="G402" i="2"/>
  <c r="F402" i="2" s="1"/>
  <c r="G403" i="2"/>
  <c r="F403" i="2" s="1"/>
  <c r="G404" i="2"/>
  <c r="F404" i="2" s="1"/>
  <c r="G405" i="2"/>
  <c r="F405" i="2" s="1"/>
  <c r="G406" i="2"/>
  <c r="F406" i="2" s="1"/>
  <c r="G407" i="2"/>
  <c r="F407" i="2" s="1"/>
  <c r="G408" i="2"/>
  <c r="F408" i="2" s="1"/>
  <c r="G409" i="2"/>
  <c r="F409" i="2" s="1"/>
  <c r="G410" i="2"/>
  <c r="F410" i="2" s="1"/>
  <c r="G411" i="2"/>
  <c r="G412" i="2"/>
  <c r="F412" i="2" s="1"/>
  <c r="G413" i="2"/>
  <c r="F413" i="2" s="1"/>
  <c r="G414" i="2"/>
  <c r="G415" i="2"/>
  <c r="F415" i="2" s="1"/>
  <c r="G416" i="2"/>
  <c r="G417" i="2"/>
  <c r="F417" i="2" s="1"/>
  <c r="G418" i="2"/>
  <c r="F418" i="2" s="1"/>
  <c r="G419" i="2"/>
  <c r="G420" i="2"/>
  <c r="F420" i="2" s="1"/>
  <c r="G421" i="2"/>
  <c r="F421" i="2" s="1"/>
  <c r="G422" i="2"/>
  <c r="F422" i="2" s="1"/>
  <c r="G423" i="2"/>
  <c r="F423" i="2" s="1"/>
  <c r="G424" i="2"/>
  <c r="F424" i="2" s="1"/>
  <c r="G425" i="2"/>
  <c r="G426" i="2"/>
  <c r="F426" i="2" s="1"/>
  <c r="G427" i="2"/>
  <c r="F427" i="2" s="1"/>
  <c r="G428" i="2"/>
  <c r="F428" i="2" s="1"/>
  <c r="G429" i="2"/>
  <c r="F429" i="2" s="1"/>
  <c r="G430" i="2"/>
  <c r="F430" i="2" s="1"/>
  <c r="G431" i="2"/>
  <c r="G432" i="2"/>
  <c r="F432" i="2" s="1"/>
  <c r="G433" i="2"/>
  <c r="F433" i="2" s="1"/>
  <c r="G434" i="2"/>
  <c r="G435" i="2"/>
  <c r="F435" i="2" s="1"/>
  <c r="G436" i="2"/>
  <c r="F436" i="2" s="1"/>
  <c r="G437" i="2"/>
  <c r="F437" i="2" s="1"/>
  <c r="G438" i="2"/>
  <c r="F438" i="2" s="1"/>
  <c r="G439" i="2"/>
  <c r="G440" i="2"/>
  <c r="F440" i="2" s="1"/>
  <c r="G441" i="2"/>
  <c r="F441" i="2" s="1"/>
  <c r="G442" i="2"/>
  <c r="F442" i="2" s="1"/>
  <c r="G443" i="2"/>
  <c r="G444" i="2"/>
  <c r="F444" i="2" s="1"/>
  <c r="G445" i="2"/>
  <c r="F445" i="2" s="1"/>
  <c r="G446" i="2"/>
  <c r="F446" i="2" s="1"/>
  <c r="G447" i="2"/>
  <c r="G448" i="2"/>
  <c r="F448" i="2" s="1"/>
  <c r="G449" i="2"/>
  <c r="F449" i="2" s="1"/>
  <c r="G450" i="2"/>
  <c r="F450" i="2" s="1"/>
  <c r="G451" i="2"/>
  <c r="F451" i="2" s="1"/>
  <c r="G452" i="2"/>
  <c r="F452" i="2" s="1"/>
  <c r="F453" i="2"/>
  <c r="G453" i="2"/>
  <c r="G454" i="2"/>
  <c r="F454" i="2" s="1"/>
  <c r="G455" i="2"/>
  <c r="F455" i="2" s="1"/>
  <c r="G456" i="2"/>
  <c r="G457" i="2"/>
  <c r="F457" i="2" s="1"/>
  <c r="G458" i="2"/>
  <c r="G459" i="2"/>
  <c r="F460" i="2"/>
  <c r="G460" i="2"/>
  <c r="F461" i="2"/>
  <c r="G461" i="2"/>
  <c r="G462" i="2"/>
  <c r="G463" i="2"/>
  <c r="G464" i="2"/>
  <c r="G465" i="2"/>
  <c r="F465" i="2" s="1"/>
  <c r="G466" i="2"/>
  <c r="F466" i="2" s="1"/>
  <c r="G467" i="2"/>
  <c r="F467" i="2" s="1"/>
  <c r="G468" i="2"/>
  <c r="F468" i="2" s="1"/>
  <c r="G469" i="2"/>
  <c r="F469" i="2" s="1"/>
  <c r="G470" i="2"/>
  <c r="F470" i="2" s="1"/>
  <c r="G471" i="2"/>
  <c r="F471" i="2" s="1"/>
  <c r="G472" i="2"/>
  <c r="F472" i="2" s="1"/>
  <c r="G473" i="2"/>
  <c r="F473" i="2" s="1"/>
  <c r="G474" i="2"/>
  <c r="F474" i="2" s="1"/>
  <c r="G475" i="2"/>
  <c r="G476" i="2"/>
  <c r="F476" i="2" s="1"/>
  <c r="G477" i="2"/>
  <c r="F477" i="2" s="1"/>
  <c r="G478" i="2"/>
  <c r="F479" i="2"/>
  <c r="G479" i="2"/>
  <c r="G480" i="2"/>
  <c r="F480" i="2" s="1"/>
  <c r="G481" i="2"/>
  <c r="F481" i="2" s="1"/>
  <c r="G482" i="2"/>
  <c r="F482" i="2" s="1"/>
  <c r="G483" i="2"/>
  <c r="G484" i="2"/>
  <c r="G485" i="2"/>
  <c r="F485" i="2" s="1"/>
  <c r="G486" i="2"/>
  <c r="F486" i="2" s="1"/>
  <c r="G487" i="2"/>
  <c r="F487" i="2" s="1"/>
  <c r="G488" i="2"/>
  <c r="F488" i="2" s="1"/>
  <c r="G489" i="2"/>
  <c r="G490" i="2"/>
  <c r="F490" i="2" s="1"/>
  <c r="G491" i="2"/>
  <c r="F491" i="2" s="1"/>
  <c r="F492" i="2"/>
  <c r="G492" i="2"/>
  <c r="G493" i="2"/>
  <c r="F493" i="2" s="1"/>
  <c r="G494" i="2"/>
  <c r="F494" i="2" s="1"/>
  <c r="G495" i="2"/>
  <c r="F495" i="2" s="1"/>
  <c r="F496" i="2"/>
  <c r="G496" i="2"/>
  <c r="G497" i="2"/>
  <c r="F497" i="2" s="1"/>
  <c r="G498" i="2"/>
  <c r="F498" i="2" s="1"/>
  <c r="G499" i="2"/>
  <c r="F499" i="2" s="1"/>
  <c r="G500" i="2"/>
  <c r="F500" i="2" s="1"/>
  <c r="G501" i="2"/>
  <c r="F501" i="2" s="1"/>
  <c r="G502" i="2"/>
  <c r="F502" i="2" s="1"/>
  <c r="G503" i="2"/>
  <c r="G504" i="2"/>
  <c r="F504" i="2" s="1"/>
  <c r="G505" i="2"/>
  <c r="F505" i="2" s="1"/>
  <c r="G506" i="2"/>
  <c r="F506" i="2" s="1"/>
  <c r="G507" i="2"/>
  <c r="G508" i="2"/>
  <c r="F508" i="2" s="1"/>
  <c r="F509" i="2"/>
  <c r="G509" i="2"/>
  <c r="G510" i="2"/>
  <c r="F511" i="2"/>
  <c r="G511" i="2"/>
  <c r="G512" i="2"/>
  <c r="F512" i="2" s="1"/>
  <c r="G513" i="2"/>
  <c r="F513" i="2" s="1"/>
  <c r="G514" i="2"/>
  <c r="F514" i="2" s="1"/>
  <c r="F515" i="2"/>
  <c r="G515" i="2"/>
  <c r="G516" i="2"/>
  <c r="F516" i="2" s="1"/>
  <c r="G517" i="2"/>
  <c r="F517" i="2" s="1"/>
  <c r="G518" i="2"/>
  <c r="F518" i="2" s="1"/>
  <c r="G519" i="2"/>
  <c r="G520" i="2"/>
  <c r="F520" i="2" s="1"/>
  <c r="G521" i="2"/>
  <c r="F521" i="2" s="1"/>
  <c r="G522" i="2"/>
  <c r="F522" i="2" s="1"/>
  <c r="G523" i="2"/>
  <c r="F523" i="2" s="1"/>
  <c r="G524" i="2"/>
  <c r="F524" i="2" s="1"/>
  <c r="G525" i="2"/>
  <c r="F525" i="2" s="1"/>
  <c r="G526" i="2"/>
  <c r="F526" i="2" s="1"/>
  <c r="G527" i="2"/>
  <c r="F527" i="2" s="1"/>
  <c r="G528" i="2"/>
  <c r="F528" i="2" s="1"/>
  <c r="G529" i="2"/>
  <c r="F529" i="2" s="1"/>
  <c r="G530" i="2"/>
  <c r="F530" i="2" s="1"/>
  <c r="F531" i="2"/>
  <c r="G531" i="2"/>
  <c r="G532" i="2"/>
  <c r="F532" i="2" s="1"/>
  <c r="G533" i="2"/>
  <c r="F533" i="2" s="1"/>
  <c r="G534" i="2"/>
  <c r="F534" i="2" s="1"/>
  <c r="G535" i="2"/>
  <c r="G536" i="2"/>
  <c r="F536" i="2" s="1"/>
  <c r="G537" i="2"/>
  <c r="F537" i="2" s="1"/>
  <c r="G538" i="2"/>
  <c r="F538" i="2" s="1"/>
  <c r="G539" i="2"/>
  <c r="F539" i="2" s="1"/>
  <c r="G540" i="2"/>
  <c r="F540" i="2" s="1"/>
  <c r="G541" i="2"/>
  <c r="F541" i="2" s="1"/>
  <c r="G542" i="2"/>
  <c r="F542" i="2" s="1"/>
  <c r="G543" i="2"/>
  <c r="F543" i="2" s="1"/>
  <c r="G544" i="2"/>
  <c r="G545" i="2"/>
  <c r="F545" i="2" s="1"/>
  <c r="G546" i="2"/>
  <c r="F546" i="2" s="1"/>
  <c r="G547" i="2"/>
  <c r="G548" i="2"/>
  <c r="F548" i="2" s="1"/>
  <c r="G549" i="2"/>
  <c r="F549" i="2" s="1"/>
  <c r="G550" i="2"/>
  <c r="F550" i="2" s="1"/>
  <c r="G551" i="2"/>
  <c r="G552" i="2"/>
  <c r="F552" i="2" s="1"/>
  <c r="G553" i="2"/>
  <c r="F553" i="2" s="1"/>
  <c r="G554" i="2"/>
  <c r="F554" i="2" s="1"/>
  <c r="G555" i="2"/>
  <c r="F555" i="2" s="1"/>
  <c r="G556" i="2"/>
  <c r="F556" i="2" s="1"/>
  <c r="G557" i="2"/>
  <c r="F557" i="2" s="1"/>
  <c r="G558" i="2"/>
  <c r="F558" i="2" s="1"/>
  <c r="G559" i="2"/>
  <c r="G560" i="2"/>
  <c r="F560" i="2" s="1"/>
  <c r="G561" i="2"/>
  <c r="F561" i="2" s="1"/>
  <c r="G562" i="2"/>
  <c r="G563" i="2"/>
  <c r="F563" i="2" s="1"/>
  <c r="G564" i="2"/>
  <c r="F564" i="2" s="1"/>
  <c r="G565" i="2"/>
  <c r="F565" i="2" s="1"/>
  <c r="G566" i="2"/>
  <c r="G567" i="2"/>
  <c r="G568" i="2"/>
  <c r="F568" i="2" s="1"/>
  <c r="G569" i="2"/>
  <c r="F569" i="2" s="1"/>
  <c r="G570" i="2"/>
  <c r="F570" i="2" s="1"/>
  <c r="G571" i="2"/>
  <c r="G572" i="2"/>
  <c r="F572" i="2" s="1"/>
  <c r="G573" i="2"/>
  <c r="F573" i="2" s="1"/>
  <c r="G574" i="2"/>
  <c r="F574" i="2" s="1"/>
  <c r="G575" i="2"/>
  <c r="G576" i="2"/>
  <c r="F576" i="2" s="1"/>
  <c r="G577" i="2"/>
  <c r="F577" i="2" s="1"/>
  <c r="G578" i="2"/>
  <c r="F578" i="2" s="1"/>
  <c r="G579" i="2"/>
  <c r="F579" i="2" s="1"/>
  <c r="G580" i="2"/>
  <c r="F580" i="2" s="1"/>
  <c r="G581" i="2"/>
  <c r="F581" i="2" s="1"/>
  <c r="G582" i="2"/>
  <c r="G583" i="2"/>
  <c r="F583" i="2" s="1"/>
  <c r="G584" i="2"/>
  <c r="G585" i="2"/>
  <c r="F585" i="2" s="1"/>
  <c r="G586" i="2"/>
  <c r="F586" i="2" s="1"/>
  <c r="G587" i="2"/>
  <c r="G588" i="2"/>
  <c r="F588" i="2" s="1"/>
  <c r="G589" i="2"/>
  <c r="F589" i="2" s="1"/>
  <c r="G590" i="2"/>
  <c r="G591" i="2"/>
  <c r="F591" i="2" s="1"/>
  <c r="G592" i="2"/>
  <c r="G593" i="2"/>
  <c r="F593" i="2" s="1"/>
  <c r="G594" i="2"/>
  <c r="F594" i="2" s="1"/>
  <c r="G595" i="2"/>
  <c r="F595" i="2" s="1"/>
  <c r="G596" i="2"/>
  <c r="F596" i="2" s="1"/>
  <c r="G597" i="2"/>
  <c r="F597" i="2" s="1"/>
  <c r="G598" i="2"/>
  <c r="F598" i="2" s="1"/>
  <c r="G599" i="2"/>
  <c r="F599" i="2" s="1"/>
  <c r="G600" i="2"/>
  <c r="F600" i="2" s="1"/>
  <c r="G601" i="2"/>
  <c r="F601" i="2" s="1"/>
  <c r="G602" i="2"/>
  <c r="F602" i="2" s="1"/>
  <c r="G603" i="2"/>
  <c r="G604" i="2"/>
  <c r="F604" i="2" s="1"/>
  <c r="G605" i="2"/>
  <c r="F605" i="2" s="1"/>
  <c r="G606" i="2"/>
  <c r="G607" i="2"/>
  <c r="F607" i="2" s="1"/>
  <c r="G608" i="2"/>
  <c r="F608" i="2" s="1"/>
  <c r="G609" i="2"/>
  <c r="F609" i="2" s="1"/>
  <c r="G610" i="2"/>
  <c r="F610" i="2" s="1"/>
  <c r="G611" i="2"/>
  <c r="F611" i="2" s="1"/>
  <c r="G612" i="2"/>
  <c r="G613" i="2"/>
  <c r="F613" i="2" s="1"/>
  <c r="G614" i="2"/>
  <c r="F614" i="2" s="1"/>
  <c r="G615" i="2"/>
  <c r="F615" i="2" s="1"/>
  <c r="G616" i="2"/>
  <c r="F616" i="2" s="1"/>
  <c r="G617" i="2"/>
  <c r="G618" i="2"/>
  <c r="F618" i="2" s="1"/>
  <c r="G619" i="2"/>
  <c r="G620" i="2"/>
  <c r="F620" i="2" s="1"/>
  <c r="G621" i="2"/>
  <c r="F621" i="2" s="1"/>
  <c r="G622" i="2"/>
  <c r="F622" i="2" s="1"/>
  <c r="G623" i="2"/>
  <c r="F623" i="2" s="1"/>
  <c r="G624" i="2"/>
  <c r="F624" i="2" s="1"/>
  <c r="G625" i="2"/>
  <c r="F625" i="2" s="1"/>
  <c r="G626" i="2"/>
  <c r="F626" i="2" s="1"/>
  <c r="G627" i="2"/>
  <c r="F627" i="2" s="1"/>
  <c r="G628" i="2"/>
  <c r="F628" i="2" s="1"/>
  <c r="G629" i="2"/>
  <c r="F629" i="2" s="1"/>
  <c r="G630" i="2"/>
  <c r="F630" i="2" s="1"/>
  <c r="G631" i="2"/>
  <c r="F631" i="2" s="1"/>
  <c r="F632" i="2"/>
  <c r="G632" i="2"/>
  <c r="G633" i="2"/>
  <c r="F633" i="2" s="1"/>
  <c r="G634" i="2"/>
  <c r="F634" i="2" s="1"/>
  <c r="G635" i="2"/>
  <c r="G636" i="2"/>
  <c r="F636" i="2" s="1"/>
  <c r="G637" i="2"/>
  <c r="F637" i="2" s="1"/>
  <c r="G638" i="2"/>
  <c r="G639" i="2"/>
  <c r="F639" i="2" s="1"/>
  <c r="G640" i="2"/>
  <c r="F640" i="2" s="1"/>
  <c r="G641" i="2"/>
  <c r="F641" i="2" s="1"/>
  <c r="G642" i="2"/>
  <c r="F642" i="2" s="1"/>
  <c r="G643" i="2"/>
  <c r="F643" i="2" s="1"/>
  <c r="G644" i="2"/>
  <c r="F644" i="2" s="1"/>
  <c r="G645" i="2"/>
  <c r="F645" i="2" s="1"/>
  <c r="G646" i="2"/>
  <c r="F646" i="2" s="1"/>
  <c r="G647" i="2"/>
  <c r="G648" i="2"/>
  <c r="F648" i="2" s="1"/>
  <c r="G649" i="2"/>
  <c r="F649" i="2" s="1"/>
  <c r="G650" i="2"/>
  <c r="F650" i="2" s="1"/>
  <c r="G651" i="2"/>
  <c r="F651" i="2" s="1"/>
  <c r="G652" i="2"/>
  <c r="F652" i="2" s="1"/>
  <c r="F653" i="2"/>
  <c r="G653" i="2"/>
  <c r="G654" i="2"/>
  <c r="F654" i="2" s="1"/>
  <c r="G655" i="2"/>
  <c r="F655" i="2" s="1"/>
  <c r="G656" i="2"/>
  <c r="F656" i="2" s="1"/>
  <c r="G657" i="2"/>
  <c r="G658" i="2"/>
  <c r="F658" i="2" s="1"/>
  <c r="F659" i="2"/>
  <c r="G659" i="2"/>
  <c r="G660" i="2"/>
  <c r="F660" i="2" s="1"/>
  <c r="G661" i="2"/>
  <c r="F661" i="2" s="1"/>
  <c r="G662" i="2"/>
  <c r="F662" i="2" s="1"/>
  <c r="G663" i="2"/>
  <c r="G664" i="2"/>
  <c r="F664" i="2" s="1"/>
  <c r="F665" i="2"/>
  <c r="G665" i="2"/>
  <c r="G666" i="2"/>
  <c r="F666" i="2" s="1"/>
  <c r="F667" i="2"/>
  <c r="G667" i="2"/>
  <c r="G668" i="2"/>
  <c r="F668" i="2" s="1"/>
  <c r="G669" i="2"/>
  <c r="F669" i="2" s="1"/>
  <c r="G670" i="2"/>
  <c r="F670" i="2" s="1"/>
  <c r="G671" i="2"/>
  <c r="F671" i="2" s="1"/>
  <c r="G672" i="2"/>
  <c r="G673" i="2"/>
  <c r="F673" i="2" s="1"/>
  <c r="G674" i="2"/>
  <c r="F674" i="2" s="1"/>
  <c r="G675" i="2"/>
  <c r="G676" i="2"/>
  <c r="F676" i="2" s="1"/>
  <c r="G677" i="2"/>
  <c r="F677" i="2" s="1"/>
  <c r="G678" i="2"/>
  <c r="F678" i="2" s="1"/>
  <c r="G679" i="2"/>
  <c r="F679" i="2" s="1"/>
  <c r="G680" i="2"/>
  <c r="F680" i="2" s="1"/>
  <c r="G681" i="2"/>
  <c r="G682" i="2"/>
  <c r="F682" i="2" s="1"/>
  <c r="G683" i="2"/>
  <c r="F683" i="2" s="1"/>
  <c r="G684" i="2"/>
  <c r="F684" i="2" s="1"/>
  <c r="G685" i="2"/>
  <c r="F685" i="2" s="1"/>
  <c r="G686" i="2"/>
  <c r="F686" i="2" s="1"/>
  <c r="G687" i="2"/>
  <c r="G688" i="2"/>
  <c r="F688" i="2" s="1"/>
  <c r="G689" i="2"/>
  <c r="F689" i="2" s="1"/>
  <c r="G690" i="2"/>
  <c r="G691" i="2"/>
  <c r="F691" i="2" s="1"/>
  <c r="G692" i="2"/>
  <c r="F692" i="2" s="1"/>
  <c r="F693" i="2"/>
  <c r="G693" i="2"/>
  <c r="G694" i="2"/>
  <c r="F694" i="2" s="1"/>
  <c r="G695" i="2"/>
  <c r="F695" i="2" s="1"/>
  <c r="G696" i="2"/>
  <c r="F696" i="2" s="1"/>
  <c r="G697" i="2"/>
  <c r="F697" i="2" s="1"/>
  <c r="G698" i="2"/>
  <c r="F698" i="2" s="1"/>
  <c r="G699" i="2"/>
  <c r="G700" i="2"/>
  <c r="F700" i="2" s="1"/>
  <c r="G701" i="2"/>
  <c r="G702" i="2"/>
  <c r="F702" i="2" s="1"/>
  <c r="G703" i="2"/>
  <c r="G704" i="2"/>
  <c r="F704" i="2" s="1"/>
  <c r="G705" i="2"/>
  <c r="F705" i="2" s="1"/>
  <c r="G706" i="2"/>
  <c r="F706" i="2" s="1"/>
  <c r="G707" i="2"/>
  <c r="F707" i="2" s="1"/>
  <c r="G708" i="2"/>
  <c r="F708" i="2" s="1"/>
  <c r="F709" i="2"/>
  <c r="G709" i="2"/>
  <c r="G710" i="2"/>
  <c r="F710" i="2" s="1"/>
  <c r="G711" i="2"/>
  <c r="F711" i="2" s="1"/>
  <c r="G712" i="2"/>
  <c r="G713" i="2"/>
  <c r="G714" i="2"/>
  <c r="F714" i="2" s="1"/>
  <c r="G715" i="2"/>
  <c r="F716" i="2"/>
  <c r="G716" i="2"/>
  <c r="G717" i="2"/>
  <c r="F717" i="2" s="1"/>
  <c r="G718" i="2"/>
  <c r="G719" i="2"/>
  <c r="F719" i="2" s="1"/>
  <c r="G720" i="2"/>
  <c r="F720" i="2" s="1"/>
  <c r="G721" i="2"/>
  <c r="F721" i="2" s="1"/>
  <c r="G722" i="2"/>
  <c r="G723" i="2"/>
  <c r="F723" i="2" s="1"/>
  <c r="G724" i="2"/>
  <c r="F724" i="2" s="1"/>
  <c r="G725" i="2"/>
  <c r="F725" i="2" s="1"/>
  <c r="G726" i="2"/>
  <c r="F726" i="2" s="1"/>
  <c r="G727" i="2"/>
  <c r="F727" i="2" s="1"/>
  <c r="G728" i="2"/>
  <c r="F728" i="2" s="1"/>
  <c r="G729" i="2"/>
  <c r="G730" i="2"/>
  <c r="F730" i="2" s="1"/>
  <c r="G731" i="2"/>
  <c r="G732" i="2"/>
  <c r="F732" i="2" s="1"/>
  <c r="G733" i="2"/>
  <c r="F733" i="2" s="1"/>
  <c r="G734" i="2"/>
  <c r="G735" i="2"/>
  <c r="F735" i="2" s="1"/>
  <c r="G736" i="2"/>
  <c r="G737" i="2"/>
  <c r="F737" i="2" s="1"/>
  <c r="G738" i="2"/>
  <c r="F738" i="2" s="1"/>
  <c r="G739" i="2"/>
  <c r="F739" i="2" s="1"/>
  <c r="G740" i="2"/>
  <c r="G741" i="2"/>
  <c r="F741" i="2" s="1"/>
  <c r="G742" i="2"/>
  <c r="G743" i="2"/>
  <c r="F743" i="2" s="1"/>
  <c r="G744" i="2"/>
  <c r="F744" i="2" s="1"/>
  <c r="F745" i="2"/>
  <c r="G745" i="2"/>
  <c r="G746" i="2"/>
  <c r="F746" i="2" s="1"/>
  <c r="G747" i="2"/>
  <c r="F747" i="2" s="1"/>
  <c r="G748" i="2"/>
  <c r="F748" i="2" s="1"/>
  <c r="G749" i="2"/>
  <c r="F749" i="2" s="1"/>
  <c r="G750" i="2"/>
  <c r="F750" i="2" s="1"/>
  <c r="G751" i="2"/>
  <c r="G752" i="2"/>
  <c r="F752" i="2" s="1"/>
  <c r="G753" i="2"/>
  <c r="F753" i="2" s="1"/>
  <c r="G754" i="2"/>
  <c r="F754" i="2" s="1"/>
  <c r="G755" i="2"/>
  <c r="F755" i="2" s="1"/>
  <c r="G756" i="2"/>
  <c r="F756" i="2" s="1"/>
  <c r="G757" i="2"/>
  <c r="F757" i="2" s="1"/>
  <c r="G758" i="2"/>
  <c r="F758" i="2" s="1"/>
  <c r="G759" i="2"/>
  <c r="G760" i="2"/>
  <c r="F760" i="2" s="1"/>
  <c r="G761" i="2"/>
  <c r="G762" i="2"/>
  <c r="F762" i="2" s="1"/>
  <c r="G763" i="2"/>
  <c r="G764" i="2"/>
  <c r="F764" i="2" s="1"/>
  <c r="G765" i="2"/>
  <c r="F765" i="2" s="1"/>
  <c r="G766" i="2"/>
  <c r="F766" i="2" s="1"/>
  <c r="F767" i="2"/>
  <c r="G767" i="2"/>
  <c r="G768" i="2"/>
  <c r="F768" i="2" s="1"/>
  <c r="G769" i="2"/>
  <c r="F769" i="2" s="1"/>
  <c r="G770" i="2"/>
  <c r="F770" i="2" s="1"/>
  <c r="G771" i="2"/>
  <c r="F771" i="2" s="1"/>
  <c r="G772" i="2"/>
  <c r="F772" i="2" s="1"/>
  <c r="G773" i="2"/>
  <c r="F773" i="2" s="1"/>
  <c r="G774" i="2"/>
  <c r="F774" i="2" s="1"/>
  <c r="G775" i="2"/>
  <c r="F775" i="2" s="1"/>
  <c r="G776" i="2"/>
  <c r="G777" i="2"/>
  <c r="F777" i="2" s="1"/>
  <c r="G778" i="2"/>
  <c r="F778" i="2" s="1"/>
  <c r="G779" i="2"/>
  <c r="F779" i="2" s="1"/>
  <c r="G780" i="2"/>
  <c r="F780" i="2" s="1"/>
  <c r="G781" i="2"/>
  <c r="F781" i="2" s="1"/>
  <c r="G782" i="2"/>
  <c r="F782" i="2" s="1"/>
  <c r="G783" i="2"/>
  <c r="F783" i="2" s="1"/>
  <c r="G784" i="2"/>
  <c r="F784" i="2" s="1"/>
  <c r="G785" i="2"/>
  <c r="G786" i="2"/>
  <c r="F786" i="2" s="1"/>
  <c r="G787" i="2"/>
  <c r="F787" i="2" s="1"/>
  <c r="G788" i="2"/>
  <c r="F788" i="2" s="1"/>
  <c r="G789" i="2"/>
  <c r="G790" i="2"/>
  <c r="F790" i="2" s="1"/>
  <c r="G791" i="2"/>
  <c r="G792" i="2"/>
  <c r="G793" i="2"/>
  <c r="F793" i="2" s="1"/>
  <c r="G794" i="2"/>
  <c r="G795" i="2"/>
  <c r="F795" i="2" s="1"/>
  <c r="G796" i="2"/>
  <c r="F796" i="2" s="1"/>
  <c r="G797" i="2"/>
  <c r="G798" i="2"/>
  <c r="F798" i="2" s="1"/>
  <c r="G799" i="2"/>
  <c r="F799" i="2" s="1"/>
  <c r="G800" i="2"/>
  <c r="F800" i="2" s="1"/>
  <c r="G801" i="2"/>
  <c r="F801" i="2" s="1"/>
  <c r="G802" i="2"/>
  <c r="F802" i="2" s="1"/>
  <c r="G803" i="2"/>
  <c r="G804" i="2"/>
  <c r="F804" i="2" s="1"/>
  <c r="G805" i="2"/>
  <c r="G806" i="2"/>
  <c r="F806" i="2" s="1"/>
  <c r="G807" i="2"/>
  <c r="F807" i="2" s="1"/>
  <c r="G808" i="2"/>
  <c r="F808" i="2" s="1"/>
  <c r="G809" i="2"/>
  <c r="F809" i="2" s="1"/>
  <c r="G810" i="2"/>
  <c r="G811" i="2"/>
  <c r="F811" i="2" s="1"/>
  <c r="G812" i="2"/>
  <c r="F812" i="2" s="1"/>
  <c r="G813" i="2"/>
  <c r="F813" i="2" s="1"/>
  <c r="G814" i="2"/>
  <c r="F814" i="2" s="1"/>
  <c r="F815" i="2"/>
  <c r="G815" i="2"/>
  <c r="G816" i="2"/>
  <c r="F816" i="2" s="1"/>
  <c r="G817" i="2"/>
  <c r="G818" i="2"/>
  <c r="F818" i="2" s="1"/>
  <c r="G819" i="2"/>
  <c r="G820" i="2"/>
  <c r="F820" i="2" s="1"/>
  <c r="G821" i="2"/>
  <c r="G822" i="2"/>
  <c r="F822" i="2" s="1"/>
  <c r="G823" i="2"/>
  <c r="F823" i="2" s="1"/>
  <c r="G824" i="2"/>
  <c r="G825" i="2"/>
  <c r="G826" i="2"/>
  <c r="F826" i="2" s="1"/>
  <c r="G827" i="2"/>
  <c r="F827" i="2" s="1"/>
  <c r="G828" i="2"/>
  <c r="F828" i="2" s="1"/>
  <c r="G829" i="2"/>
  <c r="F829" i="2" s="1"/>
  <c r="G830" i="2"/>
  <c r="F830" i="2" s="1"/>
  <c r="G831" i="2"/>
  <c r="F831" i="2" s="1"/>
  <c r="G832" i="2"/>
  <c r="F832" i="2" s="1"/>
  <c r="G833" i="2"/>
  <c r="G834" i="2"/>
  <c r="F834" i="2" s="1"/>
  <c r="G835" i="2"/>
  <c r="G836" i="2"/>
  <c r="F836" i="2" s="1"/>
  <c r="G837" i="2"/>
  <c r="F837" i="2" s="1"/>
  <c r="G838" i="2"/>
  <c r="F838" i="2" s="1"/>
  <c r="G839" i="2"/>
  <c r="F839" i="2" s="1"/>
  <c r="G840" i="2"/>
  <c r="F840" i="2" s="1"/>
  <c r="G841" i="2"/>
  <c r="F841" i="2" s="1"/>
  <c r="G842" i="2"/>
  <c r="G843" i="2"/>
  <c r="F843" i="2" s="1"/>
  <c r="G844" i="2"/>
  <c r="F844" i="2" s="1"/>
  <c r="G845" i="2"/>
  <c r="F845" i="2" s="1"/>
  <c r="G846" i="2"/>
  <c r="F846" i="2" s="1"/>
  <c r="G847" i="2"/>
  <c r="F847" i="2" s="1"/>
  <c r="G848" i="2"/>
  <c r="F848" i="2" s="1"/>
  <c r="G849" i="2"/>
  <c r="G850" i="2"/>
  <c r="F850" i="2" s="1"/>
  <c r="G851" i="2"/>
  <c r="F851" i="2" s="1"/>
  <c r="G852" i="2"/>
  <c r="F852" i="2" s="1"/>
  <c r="G853" i="2"/>
  <c r="G854" i="2"/>
  <c r="F854" i="2" s="1"/>
  <c r="G855" i="2"/>
  <c r="F855" i="2" s="1"/>
  <c r="G856" i="2"/>
  <c r="G857" i="2"/>
  <c r="G858" i="2"/>
  <c r="F858" i="2" s="1"/>
  <c r="G859" i="2"/>
  <c r="F859" i="2" s="1"/>
  <c r="G860" i="2"/>
  <c r="F860" i="2" s="1"/>
  <c r="G861" i="2"/>
  <c r="F861" i="2" s="1"/>
  <c r="G862" i="2"/>
  <c r="F862" i="2" s="1"/>
  <c r="G863" i="2"/>
  <c r="F863" i="2" s="1"/>
  <c r="G864" i="2"/>
  <c r="G865" i="2"/>
  <c r="F865" i="2" s="1"/>
  <c r="G866" i="2"/>
  <c r="F866" i="2" s="1"/>
  <c r="F867" i="2"/>
  <c r="G867" i="2"/>
  <c r="G868" i="2"/>
  <c r="F868" i="2" s="1"/>
  <c r="G869" i="2"/>
  <c r="F869" i="2" s="1"/>
  <c r="G870" i="2"/>
  <c r="F870" i="2" s="1"/>
  <c r="G871" i="2"/>
  <c r="F871" i="2" s="1"/>
  <c r="G872" i="2"/>
  <c r="F872" i="2" s="1"/>
  <c r="G873" i="2"/>
  <c r="F873" i="2" s="1"/>
  <c r="G874" i="2"/>
  <c r="G875" i="2"/>
  <c r="F875" i="2" s="1"/>
  <c r="G876" i="2"/>
  <c r="F876" i="2" s="1"/>
  <c r="G877" i="2"/>
  <c r="F877" i="2" s="1"/>
  <c r="G878" i="2"/>
  <c r="F878" i="2" s="1"/>
  <c r="G879" i="2"/>
  <c r="F879" i="2" s="1"/>
  <c r="G880" i="2"/>
  <c r="F880" i="2" s="1"/>
  <c r="G881" i="2"/>
  <c r="G882" i="2"/>
  <c r="F882" i="2" s="1"/>
  <c r="G883" i="2"/>
  <c r="F883" i="2" s="1"/>
  <c r="G884" i="2"/>
  <c r="F884" i="2" s="1"/>
  <c r="G885" i="2"/>
  <c r="G886" i="2"/>
  <c r="F886" i="2" s="1"/>
  <c r="G887" i="2"/>
  <c r="F887" i="2" s="1"/>
  <c r="G888" i="2"/>
  <c r="G889" i="2"/>
  <c r="F889" i="2" s="1"/>
  <c r="G890" i="2"/>
  <c r="F890" i="2" s="1"/>
  <c r="G891" i="2"/>
  <c r="F891" i="2" s="1"/>
  <c r="G892" i="2"/>
  <c r="F892" i="2" s="1"/>
  <c r="G893" i="2"/>
  <c r="F893" i="2" s="1"/>
  <c r="G894" i="2"/>
  <c r="F894" i="2" s="1"/>
  <c r="F895" i="2"/>
  <c r="G895" i="2"/>
  <c r="G896" i="2"/>
  <c r="F896" i="2" s="1"/>
  <c r="G897" i="2"/>
  <c r="G898" i="2"/>
  <c r="F898" i="2" s="1"/>
  <c r="G899" i="2"/>
  <c r="G900" i="2"/>
  <c r="F900" i="2" s="1"/>
  <c r="G901" i="2"/>
  <c r="F901" i="2" s="1"/>
  <c r="G902" i="2"/>
  <c r="F902" i="2" s="1"/>
  <c r="G903" i="2"/>
  <c r="F903" i="2" s="1"/>
  <c r="G904" i="2"/>
  <c r="F904" i="2" s="1"/>
  <c r="G905" i="2"/>
  <c r="F905" i="2" s="1"/>
  <c r="G906" i="2"/>
  <c r="G907" i="2"/>
  <c r="F907" i="2" s="1"/>
  <c r="G908" i="2"/>
  <c r="F908" i="2" s="1"/>
  <c r="G909" i="2"/>
  <c r="F909" i="2" s="1"/>
  <c r="G910" i="2"/>
  <c r="F910" i="2" s="1"/>
  <c r="G911" i="2"/>
  <c r="G912" i="2"/>
  <c r="F912" i="2" s="1"/>
  <c r="G913" i="2"/>
  <c r="G914" i="2"/>
  <c r="F914" i="2" s="1"/>
  <c r="G915" i="2"/>
  <c r="F915" i="2" s="1"/>
  <c r="G916" i="2"/>
  <c r="F916" i="2" s="1"/>
  <c r="G917" i="2"/>
  <c r="G918" i="2"/>
  <c r="F918" i="2" s="1"/>
  <c r="G919" i="2"/>
  <c r="F919" i="2" s="1"/>
  <c r="G920" i="2"/>
  <c r="G921" i="2"/>
  <c r="G922" i="2"/>
  <c r="F922" i="2" s="1"/>
  <c r="G923" i="2"/>
  <c r="F923" i="2" s="1"/>
  <c r="G924" i="2"/>
  <c r="F924" i="2" s="1"/>
  <c r="G925" i="2"/>
  <c r="F925" i="2" s="1"/>
  <c r="G926" i="2"/>
  <c r="F926" i="2" s="1"/>
  <c r="G927" i="2"/>
  <c r="F927" i="2" s="1"/>
  <c r="G928" i="2"/>
  <c r="G929" i="2"/>
  <c r="F929" i="2" s="1"/>
  <c r="G930" i="2"/>
  <c r="F930" i="2" s="1"/>
  <c r="F931" i="2"/>
  <c r="G931" i="2"/>
  <c r="G932" i="2"/>
  <c r="F932" i="2" s="1"/>
  <c r="G933" i="2"/>
  <c r="F933" i="2" s="1"/>
  <c r="G934" i="2"/>
  <c r="F934" i="2" s="1"/>
  <c r="G935" i="2"/>
  <c r="F935" i="2" s="1"/>
  <c r="G936" i="2"/>
  <c r="F936" i="2" s="1"/>
  <c r="G937" i="2"/>
  <c r="F937" i="2" s="1"/>
  <c r="G938" i="2"/>
  <c r="G939" i="2"/>
  <c r="F939" i="2" s="1"/>
  <c r="G940" i="2"/>
  <c r="F940" i="2" s="1"/>
  <c r="F941" i="2"/>
  <c r="G941" i="2"/>
  <c r="G942" i="2"/>
  <c r="F942" i="2" s="1"/>
  <c r="G943" i="2"/>
  <c r="F943" i="2" s="1"/>
  <c r="G944" i="2"/>
  <c r="F944" i="2" s="1"/>
  <c r="G945" i="2"/>
  <c r="G946" i="2"/>
  <c r="F946" i="2" s="1"/>
  <c r="G947" i="2"/>
  <c r="G948" i="2"/>
  <c r="F948" i="2" s="1"/>
  <c r="G949" i="2"/>
  <c r="G950" i="2"/>
  <c r="G951" i="2"/>
  <c r="F951" i="2" s="1"/>
  <c r="G952" i="2"/>
  <c r="F953" i="2"/>
  <c r="G953" i="2"/>
  <c r="G954" i="2"/>
  <c r="F954" i="2" s="1"/>
  <c r="G955" i="2"/>
  <c r="F955" i="2" s="1"/>
  <c r="G956" i="2"/>
  <c r="F956" i="2" s="1"/>
  <c r="G957" i="2"/>
  <c r="F957" i="2" s="1"/>
  <c r="G958" i="2"/>
  <c r="F958" i="2" s="1"/>
  <c r="G959" i="2"/>
  <c r="F959" i="2" s="1"/>
  <c r="G960" i="2"/>
  <c r="F960" i="2" s="1"/>
  <c r="G961" i="2"/>
  <c r="F961" i="2" s="1"/>
  <c r="G962" i="2"/>
  <c r="F962" i="2" s="1"/>
  <c r="G963" i="2"/>
  <c r="G964" i="2"/>
  <c r="F964" i="2" s="1"/>
  <c r="G965" i="2"/>
  <c r="F965" i="2" s="1"/>
  <c r="G966" i="2"/>
  <c r="F966" i="2" s="1"/>
  <c r="G967" i="2"/>
  <c r="F967" i="2" s="1"/>
  <c r="G968" i="2"/>
  <c r="F968" i="2" s="1"/>
  <c r="G969" i="2"/>
  <c r="F969" i="2" s="1"/>
  <c r="G970" i="2"/>
  <c r="G971" i="2"/>
  <c r="F971" i="2" s="1"/>
  <c r="G972" i="2"/>
  <c r="F972" i="2" s="1"/>
  <c r="G973" i="2"/>
  <c r="F973" i="2" s="1"/>
  <c r="F974" i="2"/>
  <c r="G974" i="2"/>
  <c r="G975" i="2"/>
  <c r="F975" i="2" s="1"/>
  <c r="G976" i="2"/>
  <c r="F976" i="2" s="1"/>
  <c r="G977" i="2"/>
  <c r="G978" i="2"/>
  <c r="F978" i="2" s="1"/>
  <c r="G979" i="2"/>
  <c r="F979" i="2" s="1"/>
  <c r="G980" i="2"/>
  <c r="F980" i="2" s="1"/>
  <c r="G981" i="2"/>
  <c r="G982" i="2"/>
  <c r="F982" i="2" s="1"/>
  <c r="G983" i="2"/>
  <c r="F983" i="2" s="1"/>
  <c r="G984" i="2"/>
  <c r="G985" i="2"/>
  <c r="F986" i="2"/>
  <c r="G986" i="2"/>
  <c r="G987" i="2"/>
  <c r="F987" i="2" s="1"/>
  <c r="G988" i="2"/>
  <c r="F988" i="2" s="1"/>
  <c r="G989" i="2"/>
  <c r="F989" i="2" s="1"/>
  <c r="G990" i="2"/>
  <c r="F990" i="2" s="1"/>
  <c r="G991" i="2"/>
  <c r="F991" i="2" s="1"/>
  <c r="G992" i="2"/>
  <c r="F992" i="2" s="1"/>
  <c r="F993" i="2"/>
  <c r="G993" i="2"/>
  <c r="G994" i="2"/>
  <c r="F994" i="2" s="1"/>
  <c r="G995" i="2"/>
  <c r="G996" i="2"/>
  <c r="F996" i="2" s="1"/>
  <c r="G997" i="2"/>
  <c r="F997" i="2" s="1"/>
  <c r="G998" i="2"/>
  <c r="F998" i="2" s="1"/>
  <c r="G999" i="2"/>
  <c r="F999" i="2" s="1"/>
  <c r="G1000" i="2"/>
  <c r="F1000" i="2" s="1"/>
  <c r="G1001" i="2"/>
  <c r="F1001" i="2" s="1"/>
  <c r="G1002" i="2"/>
  <c r="G1003" i="2"/>
  <c r="F1003" i="2" s="1"/>
  <c r="G1004" i="2"/>
  <c r="F1004" i="2" s="1"/>
  <c r="G1005" i="2"/>
  <c r="F1005" i="2" s="1"/>
  <c r="F1006" i="2"/>
  <c r="G1006" i="2"/>
  <c r="G1007" i="2"/>
  <c r="F1007" i="2" s="1"/>
  <c r="G1008" i="2"/>
  <c r="F1008" i="2" s="1"/>
  <c r="G1009" i="2"/>
  <c r="G1010" i="2"/>
  <c r="G1011" i="2"/>
  <c r="F1011" i="2" s="1"/>
  <c r="G1012" i="2"/>
  <c r="F1012" i="2" s="1"/>
  <c r="F1013" i="2"/>
  <c r="G1013" i="2"/>
  <c r="G1014" i="2"/>
  <c r="F1014" i="2" s="1"/>
  <c r="G1015" i="2"/>
  <c r="F1015" i="2" s="1"/>
  <c r="G1016" i="2"/>
  <c r="F1017" i="2"/>
  <c r="G1017" i="2"/>
  <c r="G1018" i="2"/>
  <c r="F1018" i="2" s="1"/>
  <c r="G1019" i="2"/>
  <c r="F1019" i="2" s="1"/>
  <c r="G1020" i="2"/>
  <c r="F1020" i="2" s="1"/>
  <c r="G1021" i="2"/>
  <c r="F1021" i="2" s="1"/>
  <c r="G1022" i="2"/>
  <c r="F1022" i="2" s="1"/>
  <c r="G1023" i="2"/>
  <c r="F1023" i="2" s="1"/>
  <c r="G1024" i="2"/>
  <c r="F1024" i="2" s="1"/>
  <c r="G1025" i="2"/>
  <c r="G1026" i="2"/>
  <c r="F1026" i="2" s="1"/>
  <c r="G1027" i="2"/>
  <c r="G1028" i="2"/>
  <c r="F1028" i="2" s="1"/>
  <c r="G1029" i="2"/>
  <c r="F1029" i="2" s="1"/>
  <c r="F1030" i="2"/>
  <c r="G1030" i="2"/>
  <c r="G1031" i="2"/>
  <c r="F1031" i="2" s="1"/>
  <c r="G1032" i="2"/>
  <c r="F1032" i="2" s="1"/>
  <c r="G1033" i="2"/>
  <c r="F1033" i="2" s="1"/>
  <c r="G1034" i="2"/>
  <c r="G1035" i="2"/>
  <c r="F1035" i="2" s="1"/>
  <c r="G1036" i="2"/>
  <c r="F1036" i="2" s="1"/>
  <c r="G1037" i="2"/>
  <c r="F1037" i="2" s="1"/>
  <c r="G1038" i="2"/>
  <c r="F1038" i="2" s="1"/>
  <c r="G1039" i="2"/>
  <c r="G1040" i="2"/>
  <c r="F1040" i="2" s="1"/>
  <c r="G1041" i="2"/>
  <c r="G1042" i="2"/>
  <c r="F1042" i="2" s="1"/>
  <c r="G1043" i="2"/>
  <c r="F1043" i="2" s="1"/>
  <c r="G1044" i="2"/>
  <c r="F1044" i="2" s="1"/>
  <c r="G1045" i="2"/>
  <c r="G1046" i="2"/>
  <c r="F1046" i="2" s="1"/>
  <c r="G1047" i="2"/>
  <c r="F1047" i="2" s="1"/>
  <c r="G1048" i="2"/>
  <c r="G1049" i="2"/>
  <c r="F1049" i="2" s="1"/>
  <c r="G1050" i="2"/>
  <c r="F1050" i="2" s="1"/>
  <c r="G1051" i="2"/>
  <c r="F1051" i="2" s="1"/>
  <c r="G1052" i="2"/>
  <c r="F1052" i="2" s="1"/>
  <c r="G1053" i="2"/>
  <c r="F1053" i="2" s="1"/>
  <c r="G1054" i="2"/>
  <c r="F1054" i="2" s="1"/>
  <c r="G1055" i="2"/>
  <c r="F1055" i="2" s="1"/>
  <c r="G1056" i="2"/>
  <c r="F1056" i="2" s="1"/>
  <c r="G1057" i="2"/>
  <c r="G1058" i="2"/>
  <c r="F1058" i="2" s="1"/>
  <c r="G1059" i="2"/>
  <c r="F1059" i="2" s="1"/>
  <c r="G1060" i="2"/>
  <c r="F1060" i="2" s="1"/>
  <c r="G1061" i="2"/>
  <c r="F1061" i="2" s="1"/>
  <c r="G1062" i="2"/>
  <c r="F1062" i="2" s="1"/>
  <c r="G1063" i="2"/>
  <c r="F1063" i="2" s="1"/>
  <c r="G1064" i="2"/>
  <c r="F1064" i="2" s="1"/>
  <c r="G1065" i="2"/>
  <c r="F1065" i="2" s="1"/>
  <c r="G1066" i="2"/>
  <c r="G1067" i="2"/>
  <c r="F1067" i="2" s="1"/>
  <c r="G1068" i="2"/>
  <c r="F1068" i="2" s="1"/>
  <c r="G1069" i="2"/>
  <c r="F1069" i="2" s="1"/>
  <c r="G1070" i="2"/>
  <c r="F1070" i="2" s="1"/>
  <c r="G1071" i="2"/>
  <c r="F1071" i="2" s="1"/>
  <c r="G1072" i="2"/>
  <c r="F1072" i="2" s="1"/>
  <c r="G1073" i="2"/>
  <c r="G1074" i="2"/>
  <c r="F1074" i="2" s="1"/>
  <c r="G1075" i="2"/>
  <c r="F1075" i="2" s="1"/>
  <c r="G1076" i="2"/>
  <c r="F1076" i="2" s="1"/>
  <c r="G1077" i="2"/>
  <c r="G1078" i="2"/>
  <c r="F1078" i="2" s="1"/>
  <c r="G1079" i="2"/>
  <c r="F1079" i="2" s="1"/>
  <c r="G1080" i="2"/>
  <c r="G1081" i="2"/>
  <c r="F1081" i="2" s="1"/>
  <c r="G1082" i="2"/>
  <c r="F1082" i="2" s="1"/>
  <c r="G1083" i="2"/>
  <c r="F1083" i="2" s="1"/>
  <c r="G1084" i="2"/>
  <c r="F1084" i="2" s="1"/>
  <c r="G1085" i="2"/>
  <c r="G1086" i="2"/>
  <c r="F1086" i="2" s="1"/>
  <c r="G1087" i="2"/>
  <c r="F1087" i="2" s="1"/>
  <c r="G1088" i="2"/>
  <c r="F1088" i="2" s="1"/>
  <c r="G1089" i="2"/>
  <c r="F1089" i="2" s="1"/>
  <c r="G1090" i="2"/>
  <c r="F1090" i="2" s="1"/>
  <c r="G1091" i="2"/>
  <c r="G1092" i="2"/>
  <c r="F1092" i="2" s="1"/>
  <c r="G1093" i="2"/>
  <c r="F1093" i="2" s="1"/>
  <c r="G1094" i="2"/>
  <c r="F1094" i="2" s="1"/>
  <c r="G1095" i="2"/>
  <c r="F1095" i="2" s="1"/>
  <c r="G1096" i="2"/>
  <c r="F1096" i="2" s="1"/>
  <c r="G1097" i="2"/>
  <c r="F1097" i="2" s="1"/>
  <c r="G1098" i="2"/>
  <c r="G1099" i="2"/>
  <c r="G1100" i="2"/>
  <c r="F1100" i="2" s="1"/>
  <c r="G1101" i="2"/>
  <c r="F1101" i="2" s="1"/>
  <c r="G1102" i="2"/>
  <c r="F1102" i="2" s="1"/>
  <c r="G1103" i="2"/>
  <c r="F1103" i="2" s="1"/>
  <c r="G1104" i="2"/>
  <c r="F1104" i="2" s="1"/>
  <c r="G1105" i="2"/>
  <c r="F1106" i="2"/>
  <c r="G1106" i="2"/>
  <c r="G1107" i="2"/>
  <c r="F1107" i="2" s="1"/>
  <c r="G1108" i="2"/>
  <c r="F1108" i="2" s="1"/>
  <c r="G1109" i="2"/>
  <c r="G1110" i="2"/>
  <c r="F1110" i="2" s="1"/>
  <c r="G1111" i="2"/>
  <c r="F1111" i="2" s="1"/>
  <c r="G1112" i="2"/>
  <c r="G1113" i="2"/>
  <c r="F1113" i="2" s="1"/>
  <c r="G1114" i="2"/>
  <c r="G1115" i="2"/>
  <c r="F1115" i="2" s="1"/>
  <c r="G1116" i="2"/>
  <c r="F1116" i="2" s="1"/>
  <c r="G1117" i="2"/>
  <c r="G1118" i="2"/>
  <c r="F1118" i="2" s="1"/>
  <c r="G1119" i="2"/>
  <c r="F1119" i="2" s="1"/>
  <c r="G1120" i="2"/>
  <c r="F1120" i="2" s="1"/>
  <c r="G1121" i="2"/>
  <c r="F1121" i="2" s="1"/>
  <c r="G1122" i="2"/>
  <c r="F1122" i="2" s="1"/>
  <c r="G1123" i="2"/>
  <c r="G1124" i="2"/>
  <c r="F1124" i="2" s="1"/>
  <c r="G1125" i="2"/>
  <c r="F1126" i="2"/>
  <c r="G1126" i="2"/>
  <c r="G1127" i="2"/>
  <c r="F1127" i="2" s="1"/>
  <c r="G1128" i="2"/>
  <c r="F1128" i="2" s="1"/>
  <c r="G1129" i="2"/>
  <c r="F1129" i="2" s="1"/>
  <c r="G1130" i="2"/>
  <c r="G1131" i="2"/>
  <c r="F1131" i="2" s="1"/>
  <c r="G1132" i="2"/>
  <c r="F1132" i="2" s="1"/>
  <c r="F1133" i="2"/>
  <c r="G1133" i="2"/>
  <c r="G1134" i="2"/>
  <c r="F1134" i="2" s="1"/>
  <c r="G1135" i="2"/>
  <c r="F1135" i="2" s="1"/>
  <c r="G1136" i="2"/>
  <c r="F1136" i="2" s="1"/>
  <c r="G1137" i="2"/>
  <c r="F1137" i="2" s="1"/>
  <c r="G1138" i="2"/>
  <c r="F1138" i="2" s="1"/>
  <c r="G1139" i="2"/>
  <c r="F1139" i="2" s="1"/>
  <c r="G1140" i="2"/>
  <c r="F1140" i="2" s="1"/>
  <c r="F1141" i="2"/>
  <c r="G1141" i="2"/>
  <c r="G1142" i="2"/>
  <c r="F1142" i="2" s="1"/>
  <c r="G1143" i="2"/>
  <c r="F1143" i="2" s="1"/>
  <c r="G1144" i="2"/>
  <c r="G1145" i="2"/>
  <c r="F1145" i="2" s="1"/>
  <c r="G1146" i="2"/>
  <c r="F1146" i="2" s="1"/>
  <c r="G1147" i="2"/>
  <c r="F1147" i="2" s="1"/>
  <c r="G1148" i="2"/>
  <c r="F1148" i="2" s="1"/>
  <c r="G1149" i="2"/>
  <c r="G1150" i="2"/>
  <c r="F1150" i="2" s="1"/>
  <c r="G1151" i="2"/>
  <c r="F1151" i="2" s="1"/>
  <c r="G1152" i="2"/>
  <c r="F1152" i="2" s="1"/>
  <c r="G1153" i="2"/>
  <c r="F1153" i="2" s="1"/>
  <c r="G1154" i="2"/>
  <c r="F1154" i="2" s="1"/>
  <c r="G1155" i="2"/>
  <c r="G1156" i="2"/>
  <c r="F1156" i="2" s="1"/>
  <c r="G1157" i="2"/>
  <c r="G1158" i="2"/>
  <c r="F1158" i="2" s="1"/>
  <c r="G1159" i="2"/>
  <c r="F1159" i="2" s="1"/>
  <c r="G1160" i="2"/>
  <c r="F1160" i="2" s="1"/>
  <c r="G1161" i="2"/>
  <c r="F1161" i="2" s="1"/>
  <c r="G1162" i="2"/>
  <c r="F1162" i="2" s="1"/>
  <c r="G1163" i="2"/>
  <c r="F1163" i="2" s="1"/>
  <c r="G1164" i="2"/>
  <c r="F1164" i="2" s="1"/>
  <c r="G1165" i="2"/>
  <c r="F1165" i="2" s="1"/>
  <c r="G1166" i="2"/>
  <c r="F1166" i="2" s="1"/>
  <c r="G1167" i="2"/>
  <c r="F1167" i="2" s="1"/>
  <c r="G1168" i="2"/>
  <c r="F1168" i="2" s="1"/>
  <c r="G1169" i="2"/>
  <c r="G1170" i="2"/>
  <c r="F1170" i="2" s="1"/>
  <c r="F1171" i="2"/>
  <c r="G1171" i="2"/>
  <c r="G1172" i="2"/>
  <c r="F1172" i="2" s="1"/>
  <c r="G1173" i="2"/>
  <c r="G1174" i="2"/>
  <c r="F1174" i="2" s="1"/>
  <c r="G1175" i="2"/>
  <c r="F1175" i="2" s="1"/>
  <c r="G1176" i="2"/>
  <c r="F1177" i="2"/>
  <c r="G1177" i="2"/>
  <c r="G1178" i="2"/>
  <c r="F1178" i="2" s="1"/>
  <c r="G1179" i="2"/>
  <c r="F1179" i="2" s="1"/>
  <c r="G1180" i="2"/>
  <c r="F1180" i="2" s="1"/>
  <c r="G1181" i="2"/>
  <c r="F1181" i="2" s="1"/>
  <c r="G1182" i="2"/>
  <c r="F1182" i="2" s="1"/>
  <c r="G1183" i="2"/>
  <c r="F1183" i="2" s="1"/>
  <c r="G1184" i="2"/>
  <c r="F1184" i="2" s="1"/>
  <c r="G1185" i="2"/>
  <c r="F1185" i="2" s="1"/>
  <c r="G1186" i="2"/>
  <c r="F1186" i="2" s="1"/>
  <c r="G1187" i="2"/>
  <c r="G1188" i="2"/>
  <c r="F1188" i="2" s="1"/>
  <c r="G1189" i="2"/>
  <c r="F1189" i="2" s="1"/>
  <c r="G1190" i="2"/>
  <c r="F1190" i="2" s="1"/>
  <c r="G1191" i="2"/>
  <c r="F1191" i="2" s="1"/>
  <c r="G1192" i="2"/>
  <c r="F1192" i="2" s="1"/>
  <c r="G1193" i="2"/>
  <c r="F1193" i="2" s="1"/>
  <c r="G1194" i="2"/>
  <c r="F1194" i="2" s="1"/>
  <c r="G1195" i="2"/>
  <c r="F1195" i="2" s="1"/>
  <c r="G1196" i="2"/>
  <c r="F1196" i="2" s="1"/>
  <c r="G1197" i="2"/>
  <c r="F1197" i="2" s="1"/>
  <c r="G1198" i="2"/>
  <c r="F1198" i="2" s="1"/>
  <c r="G1199" i="2"/>
  <c r="F1199" i="2" s="1"/>
  <c r="G1200" i="2"/>
  <c r="F1200" i="2" s="1"/>
  <c r="G1201" i="2"/>
  <c r="G1202" i="2"/>
  <c r="F1202" i="2" s="1"/>
  <c r="G1203" i="2"/>
  <c r="G1204" i="2"/>
  <c r="F1204" i="2" s="1"/>
  <c r="G1205" i="2"/>
  <c r="G1206" i="2"/>
  <c r="G1207" i="2"/>
  <c r="F1207" i="2" s="1"/>
  <c r="G1208" i="2"/>
  <c r="G1209" i="2"/>
  <c r="G1210" i="2"/>
  <c r="F1210" i="2" s="1"/>
  <c r="G1211" i="2"/>
  <c r="F1211" i="2" s="1"/>
  <c r="G1212" i="2"/>
  <c r="F1212" i="2" s="1"/>
  <c r="F1213" i="2"/>
  <c r="G1213" i="2"/>
  <c r="G1214" i="2"/>
  <c r="F1214" i="2" s="1"/>
  <c r="G1215" i="2"/>
  <c r="F1215" i="2" s="1"/>
  <c r="G1216" i="2"/>
  <c r="F1216" i="2" s="1"/>
  <c r="G1217" i="2"/>
  <c r="F1217" i="2" s="1"/>
  <c r="G1218" i="2"/>
  <c r="F1218" i="2" s="1"/>
  <c r="F1219" i="2"/>
  <c r="G1219" i="2"/>
  <c r="G1220" i="2"/>
  <c r="F1220" i="2" s="1"/>
  <c r="G1221" i="2"/>
  <c r="F1221" i="2" s="1"/>
  <c r="G1222" i="2"/>
  <c r="F1222" i="2" s="1"/>
  <c r="G1223" i="2"/>
  <c r="F1223" i="2" s="1"/>
  <c r="G1224" i="2"/>
  <c r="F1224" i="2" s="1"/>
  <c r="G1225" i="2"/>
  <c r="F1225" i="2" s="1"/>
  <c r="G1226" i="2"/>
  <c r="G1227" i="2"/>
  <c r="F1227" i="2" s="1"/>
  <c r="G1228" i="2"/>
  <c r="F1228" i="2" s="1"/>
  <c r="F1229" i="2"/>
  <c r="G1229" i="2"/>
  <c r="G1230" i="2"/>
  <c r="F1230" i="2" s="1"/>
  <c r="G1231" i="2"/>
  <c r="F1231" i="2" s="1"/>
  <c r="G1232" i="2"/>
  <c r="F1232" i="2" s="1"/>
  <c r="G1233" i="2"/>
  <c r="F1233" i="2" s="1"/>
  <c r="G1234" i="2"/>
  <c r="F1234" i="2" s="1"/>
  <c r="G1235" i="2"/>
  <c r="F1235" i="2" s="1"/>
  <c r="G1236" i="2"/>
  <c r="F1236" i="2" s="1"/>
  <c r="G1237" i="2"/>
  <c r="G1238" i="2"/>
  <c r="F1238" i="2" s="1"/>
  <c r="G1239" i="2"/>
  <c r="F1239" i="2" s="1"/>
  <c r="G1240" i="2"/>
  <c r="G1241" i="2"/>
  <c r="G1242" i="2"/>
  <c r="F1242" i="2" s="1"/>
  <c r="G1243" i="2"/>
  <c r="F1243" i="2" s="1"/>
  <c r="G1244" i="2"/>
  <c r="F1244" i="2" s="1"/>
  <c r="G1245" i="2"/>
  <c r="F1245" i="2" s="1"/>
  <c r="G1246" i="2"/>
  <c r="F1246" i="2" s="1"/>
  <c r="F1247" i="2"/>
  <c r="G1247" i="2"/>
  <c r="G1248" i="2"/>
  <c r="F1248" i="2" s="1"/>
  <c r="G1249" i="2"/>
  <c r="G1250" i="2"/>
  <c r="F1250" i="2" s="1"/>
  <c r="G1251" i="2"/>
  <c r="G1252" i="2"/>
  <c r="F1252" i="2" s="1"/>
  <c r="G1253" i="2"/>
  <c r="F1253" i="2" s="1"/>
  <c r="G1254" i="2"/>
  <c r="F1254" i="2" s="1"/>
  <c r="G1255" i="2"/>
  <c r="F1255" i="2" s="1"/>
  <c r="G1256" i="2"/>
  <c r="F1256" i="2" s="1"/>
  <c r="G1257" i="2"/>
  <c r="F1257" i="2" s="1"/>
  <c r="G1258" i="2"/>
  <c r="G1259" i="2"/>
  <c r="F1259" i="2" s="1"/>
  <c r="G1260" i="2"/>
  <c r="F1260" i="2" s="1"/>
  <c r="G1261" i="2"/>
  <c r="F1261" i="2" s="1"/>
  <c r="G1262" i="2"/>
  <c r="F1262" i="2" s="1"/>
  <c r="F1263" i="2"/>
  <c r="G1263" i="2"/>
  <c r="G1264" i="2"/>
  <c r="F1264" i="2" s="1"/>
  <c r="G1265" i="2"/>
  <c r="G1266" i="2"/>
  <c r="G1267" i="2"/>
  <c r="F1267" i="2" s="1"/>
  <c r="G1268" i="2"/>
  <c r="F1268" i="2" s="1"/>
  <c r="G1269" i="2"/>
  <c r="G1270" i="2"/>
  <c r="F1270" i="2" s="1"/>
  <c r="G1271" i="2"/>
  <c r="F1271" i="2" s="1"/>
  <c r="G1272" i="2"/>
  <c r="F1273" i="2"/>
  <c r="G1273" i="2"/>
  <c r="G1274" i="2"/>
  <c r="F1274" i="2" s="1"/>
  <c r="G1275" i="2"/>
  <c r="F1275" i="2" s="1"/>
  <c r="G1276" i="2"/>
  <c r="F1276" i="2" s="1"/>
  <c r="G1277" i="2"/>
  <c r="F1277" i="2" s="1"/>
  <c r="G1278" i="2"/>
  <c r="F1278" i="2" s="1"/>
  <c r="G1279" i="2"/>
  <c r="F1279" i="2" s="1"/>
  <c r="G1280" i="2"/>
  <c r="F1280" i="2" s="1"/>
  <c r="G1281" i="2"/>
  <c r="G1282" i="2"/>
  <c r="F1282" i="2" s="1"/>
  <c r="G1283" i="2"/>
  <c r="G1284" i="2"/>
  <c r="F1284" i="2" s="1"/>
  <c r="G1285" i="2"/>
  <c r="F1285" i="2" s="1"/>
  <c r="G1286" i="2"/>
  <c r="F1286" i="2" s="1"/>
  <c r="G1287" i="2"/>
  <c r="F1287" i="2" s="1"/>
  <c r="G1288" i="2"/>
  <c r="F1288" i="2" s="1"/>
  <c r="G1289" i="2"/>
  <c r="F1289" i="2" s="1"/>
  <c r="G1290" i="2"/>
  <c r="G1291" i="2"/>
  <c r="F1291" i="2" s="1"/>
  <c r="G1292" i="2"/>
  <c r="F1292" i="2" s="1"/>
  <c r="G1293" i="2"/>
  <c r="F1293" i="2" s="1"/>
  <c r="G1294" i="2"/>
  <c r="F1294" i="2" s="1"/>
  <c r="G1295" i="2"/>
  <c r="G1296" i="2"/>
  <c r="F1296" i="2" s="1"/>
  <c r="G1297" i="2"/>
  <c r="G1298" i="2"/>
  <c r="F1298" i="2" s="1"/>
  <c r="G1299" i="2"/>
  <c r="F1299" i="2" s="1"/>
  <c r="G1300" i="2"/>
  <c r="F1300" i="2" s="1"/>
  <c r="G1301" i="2"/>
  <c r="F1301" i="2" s="1"/>
  <c r="G1302" i="2"/>
  <c r="F1302" i="2" s="1"/>
  <c r="G1303" i="2"/>
  <c r="F1303" i="2" s="1"/>
  <c r="G1304" i="2"/>
  <c r="G1305" i="2"/>
  <c r="F1305" i="2" s="1"/>
  <c r="G1306" i="2"/>
  <c r="F1306" i="2" s="1"/>
  <c r="G1307" i="2"/>
  <c r="F1307" i="2" s="1"/>
  <c r="G1308" i="2"/>
  <c r="F1308" i="2" s="1"/>
  <c r="G1309" i="2"/>
  <c r="F1309" i="2" s="1"/>
  <c r="G1310" i="2"/>
  <c r="F1310" i="2" s="1"/>
  <c r="G1311" i="2"/>
  <c r="F1311" i="2" s="1"/>
  <c r="G1312" i="2"/>
  <c r="F1312" i="2" s="1"/>
  <c r="G1313" i="2"/>
  <c r="G1314" i="2"/>
  <c r="F1314" i="2" s="1"/>
  <c r="G1315" i="2"/>
  <c r="F1315" i="2" s="1"/>
  <c r="G1316" i="2"/>
  <c r="F1316" i="2" s="1"/>
  <c r="G1317" i="2"/>
  <c r="F1317" i="2" s="1"/>
  <c r="G1318" i="2"/>
  <c r="F1318" i="2" s="1"/>
  <c r="F1319" i="2"/>
  <c r="G1319" i="2"/>
  <c r="G1320" i="2"/>
  <c r="F1320" i="2" s="1"/>
  <c r="G1321" i="2"/>
  <c r="F1321" i="2" s="1"/>
  <c r="G1322" i="2"/>
  <c r="F1322" i="2" s="1"/>
  <c r="G1323" i="2"/>
  <c r="F1323" i="2" s="1"/>
  <c r="G1324" i="2"/>
  <c r="F1324" i="2" s="1"/>
  <c r="G1325" i="2"/>
  <c r="F1325" i="2" s="1"/>
  <c r="G1326" i="2"/>
  <c r="F1326" i="2" s="1"/>
  <c r="G1327" i="2"/>
  <c r="F1327" i="2" s="1"/>
  <c r="G1328" i="2"/>
  <c r="F1328" i="2" s="1"/>
  <c r="G1329" i="2"/>
  <c r="G1330" i="2"/>
  <c r="F1330" i="2" s="1"/>
  <c r="G1331" i="2"/>
  <c r="F1331" i="2" s="1"/>
  <c r="G1332" i="2"/>
  <c r="F1332" i="2" s="1"/>
  <c r="G1333" i="2"/>
  <c r="F1333" i="2" s="1"/>
  <c r="G1334" i="2"/>
  <c r="F1334" i="2" s="1"/>
  <c r="G1335" i="2"/>
  <c r="F1335" i="2" s="1"/>
  <c r="G1336" i="2"/>
  <c r="G1337" i="2"/>
  <c r="G1338" i="2"/>
  <c r="F1338" i="2" s="1"/>
  <c r="G1339" i="2"/>
  <c r="F1339" i="2" s="1"/>
  <c r="G1340" i="2"/>
  <c r="F1340" i="2" s="1"/>
  <c r="G1341" i="2"/>
  <c r="F1341" i="2" s="1"/>
  <c r="G1342" i="2"/>
  <c r="F1342" i="2" s="1"/>
  <c r="G1343" i="2"/>
  <c r="F1343" i="2" s="1"/>
  <c r="G1344" i="2"/>
  <c r="F1344" i="2" s="1"/>
  <c r="G1345" i="2"/>
  <c r="F1345" i="2" s="1"/>
  <c r="G1346" i="2"/>
  <c r="F1346" i="2" s="1"/>
  <c r="G1347" i="2"/>
  <c r="G1348" i="2"/>
  <c r="F1348" i="2" s="1"/>
  <c r="G1349" i="2"/>
  <c r="F1349" i="2" s="1"/>
  <c r="G1350" i="2"/>
  <c r="F1350" i="2" s="1"/>
  <c r="G1351" i="2"/>
  <c r="G1352" i="2"/>
  <c r="F1352" i="2" s="1"/>
  <c r="G1353" i="2"/>
  <c r="F1353" i="2" s="1"/>
  <c r="G1354" i="2"/>
  <c r="F1354" i="2" s="1"/>
  <c r="G1355" i="2"/>
  <c r="G1356" i="2"/>
  <c r="F1356" i="2" s="1"/>
  <c r="G1357" i="2"/>
  <c r="F1357" i="2" s="1"/>
  <c r="G1358" i="2"/>
  <c r="F1358" i="2" s="1"/>
  <c r="G1359" i="2"/>
  <c r="G1360" i="2"/>
  <c r="F1360" i="2" s="1"/>
  <c r="G1361" i="2"/>
  <c r="F1361" i="2" s="1"/>
  <c r="G1362" i="2"/>
  <c r="F1362" i="2" s="1"/>
  <c r="G1363" i="2"/>
  <c r="G1364" i="2"/>
  <c r="F1364" i="2" s="1"/>
  <c r="G1365" i="2"/>
  <c r="F1365" i="2" s="1"/>
  <c r="G1366" i="2"/>
  <c r="F1366" i="2" s="1"/>
  <c r="G1367" i="2"/>
  <c r="G1368" i="2"/>
  <c r="F1368" i="2" s="1"/>
  <c r="G1369" i="2"/>
  <c r="F1369" i="2" s="1"/>
  <c r="G1370" i="2"/>
  <c r="F1370" i="2" s="1"/>
  <c r="G1371" i="2"/>
  <c r="G1372" i="2"/>
  <c r="F1372" i="2" s="1"/>
  <c r="G1373" i="2"/>
  <c r="F1373" i="2" s="1"/>
  <c r="G1374" i="2"/>
  <c r="F1374" i="2" s="1"/>
  <c r="G1375" i="2"/>
  <c r="G1376" i="2"/>
  <c r="F1376" i="2" s="1"/>
  <c r="G1377" i="2"/>
  <c r="F1377" i="2" s="1"/>
  <c r="G1378" i="2"/>
  <c r="F1378" i="2" s="1"/>
  <c r="G1379" i="2"/>
  <c r="F1379" i="2" s="1"/>
  <c r="G1380" i="2"/>
  <c r="F1380" i="2" s="1"/>
  <c r="G1381" i="2"/>
  <c r="F1381" i="2" s="1"/>
  <c r="G1382" i="2"/>
  <c r="F1382" i="2" s="1"/>
  <c r="G1383" i="2"/>
  <c r="G1384" i="2"/>
  <c r="F1384" i="2" s="1"/>
  <c r="F1385" i="2"/>
  <c r="G1385" i="2"/>
  <c r="G1386" i="2"/>
  <c r="F1386" i="2" s="1"/>
  <c r="F1387" i="2"/>
  <c r="G1387" i="2"/>
  <c r="G1388" i="2"/>
  <c r="F1388" i="2" s="1"/>
  <c r="G1389" i="2"/>
  <c r="F1389" i="2" s="1"/>
  <c r="G1390" i="2"/>
  <c r="F1390" i="2" s="1"/>
  <c r="G1391" i="2"/>
  <c r="G1392" i="2"/>
  <c r="F1392" i="2" s="1"/>
  <c r="G1393" i="2"/>
  <c r="F1393" i="2" s="1"/>
  <c r="G1394" i="2"/>
  <c r="F1394" i="2" s="1"/>
  <c r="G1395" i="2"/>
  <c r="G1396" i="2"/>
  <c r="F1396" i="2" s="1"/>
  <c r="G1397" i="2"/>
  <c r="F1397" i="2" s="1"/>
  <c r="G1398" i="2"/>
  <c r="F1398" i="2" s="1"/>
  <c r="G1399" i="2"/>
  <c r="G1400" i="2"/>
  <c r="F1400" i="2" s="1"/>
  <c r="G1401" i="2"/>
  <c r="F1401" i="2" s="1"/>
  <c r="G1402" i="2"/>
  <c r="F1402" i="2" s="1"/>
  <c r="G1403" i="2"/>
  <c r="G1404" i="2"/>
  <c r="F1404" i="2" s="1"/>
  <c r="G1405" i="2"/>
  <c r="F1405" i="2" s="1"/>
  <c r="G1406" i="2"/>
  <c r="F1406" i="2" s="1"/>
  <c r="G1407" i="2"/>
  <c r="G1408" i="2"/>
  <c r="F1408" i="2" s="1"/>
  <c r="G1409" i="2"/>
  <c r="F1409" i="2" s="1"/>
  <c r="G1410" i="2"/>
  <c r="F1410" i="2" s="1"/>
  <c r="F1411" i="2"/>
  <c r="G1411" i="2"/>
  <c r="G1412" i="2"/>
  <c r="F1412" i="2" s="1"/>
  <c r="G1413" i="2"/>
  <c r="F1413" i="2" s="1"/>
  <c r="G1414" i="2"/>
  <c r="F1414" i="2" s="1"/>
  <c r="G1415" i="2"/>
  <c r="G1416" i="2"/>
  <c r="F1416" i="2" s="1"/>
  <c r="G1417" i="2"/>
  <c r="F1417" i="2" s="1"/>
  <c r="G1418" i="2"/>
  <c r="F1418" i="2" s="1"/>
  <c r="G1419" i="2"/>
  <c r="F1419" i="2" s="1"/>
  <c r="G1420" i="2"/>
  <c r="F1420" i="2" s="1"/>
  <c r="G1421" i="2"/>
  <c r="F1421" i="2" s="1"/>
  <c r="G1422" i="2"/>
  <c r="F1422" i="2" s="1"/>
  <c r="G1423" i="2"/>
  <c r="G1424" i="2"/>
  <c r="F1424" i="2" s="1"/>
  <c r="G1425" i="2"/>
  <c r="F1425" i="2" s="1"/>
  <c r="G1426" i="2"/>
  <c r="F1426" i="2" s="1"/>
  <c r="G1427" i="2"/>
  <c r="G1428" i="2"/>
  <c r="F1428" i="2" s="1"/>
  <c r="G1429" i="2"/>
  <c r="F1429" i="2" s="1"/>
  <c r="G1430" i="2"/>
  <c r="F1430" i="2" s="1"/>
  <c r="F1431" i="2"/>
  <c r="G1431" i="2"/>
  <c r="G1432" i="2"/>
  <c r="F1432" i="2" s="1"/>
  <c r="F1433" i="2"/>
  <c r="G1433" i="2"/>
  <c r="G1434" i="2"/>
  <c r="F1434" i="2" s="1"/>
  <c r="G1435" i="2"/>
  <c r="G1436" i="2"/>
  <c r="F1436" i="2" s="1"/>
  <c r="G1437" i="2"/>
  <c r="F1437" i="2" s="1"/>
  <c r="G1438" i="2"/>
  <c r="F1438" i="2" s="1"/>
  <c r="G1439" i="2"/>
  <c r="G1440" i="2"/>
  <c r="F1440" i="2" s="1"/>
  <c r="G1441" i="2"/>
  <c r="F1441" i="2" s="1"/>
  <c r="G1442" i="2"/>
  <c r="F1442" i="2" s="1"/>
  <c r="G1443" i="2"/>
  <c r="G1444" i="2"/>
  <c r="F1444" i="2" s="1"/>
  <c r="G1445" i="2"/>
  <c r="G1446" i="2"/>
  <c r="F1446" i="2" s="1"/>
  <c r="G1447" i="2"/>
  <c r="G1448" i="2"/>
  <c r="F1448" i="2" s="1"/>
  <c r="G1449" i="2"/>
  <c r="F1449" i="2" s="1"/>
  <c r="G1450" i="2"/>
  <c r="F1450" i="2" s="1"/>
  <c r="G1451" i="2"/>
  <c r="G1452" i="2"/>
  <c r="F1452" i="2" s="1"/>
  <c r="G1453" i="2"/>
  <c r="F1453" i="2" s="1"/>
  <c r="G1454" i="2"/>
  <c r="F1454" i="2" s="1"/>
  <c r="G1455" i="2"/>
  <c r="G1456" i="2"/>
  <c r="F1456" i="2" s="1"/>
  <c r="G1457" i="2"/>
  <c r="F1457" i="2" s="1"/>
  <c r="G1458" i="2"/>
  <c r="F1458" i="2" s="1"/>
  <c r="G1459" i="2"/>
  <c r="G1460" i="2"/>
  <c r="F1460" i="2" s="1"/>
  <c r="G1461" i="2"/>
  <c r="F1461" i="2" s="1"/>
  <c r="G1462" i="2"/>
  <c r="F1462" i="2" s="1"/>
  <c r="G1463" i="2"/>
  <c r="G1464" i="2"/>
  <c r="F1464" i="2" s="1"/>
  <c r="F1465" i="2"/>
  <c r="G1465" i="2"/>
  <c r="G1466" i="2"/>
  <c r="F1466" i="2" s="1"/>
  <c r="G1467" i="2"/>
  <c r="G1468" i="2"/>
  <c r="F1468" i="2" s="1"/>
  <c r="G1469" i="2"/>
  <c r="F1469" i="2" s="1"/>
  <c r="G1470" i="2"/>
  <c r="F1470" i="2" s="1"/>
  <c r="G1471" i="2"/>
  <c r="G1472" i="2"/>
  <c r="F1472" i="2" s="1"/>
  <c r="G1473" i="2"/>
  <c r="F1473" i="2" s="1"/>
  <c r="G1474" i="2"/>
  <c r="F1474" i="2" s="1"/>
  <c r="G1475" i="2"/>
  <c r="G1476" i="2"/>
  <c r="G1477" i="2"/>
  <c r="F1477" i="2" s="1"/>
  <c r="G1478" i="2"/>
  <c r="F1478" i="2" s="1"/>
  <c r="G1479" i="2"/>
  <c r="G1480" i="2"/>
  <c r="F1480" i="2" s="1"/>
  <c r="G1481" i="2"/>
  <c r="F1481" i="2" s="1"/>
  <c r="G1482" i="2"/>
  <c r="F1482" i="2" s="1"/>
  <c r="G1483" i="2"/>
  <c r="G1484" i="2"/>
  <c r="F1484" i="2" s="1"/>
  <c r="F1485" i="2"/>
  <c r="G1485" i="2"/>
  <c r="G1486" i="2"/>
  <c r="F1486" i="2" s="1"/>
  <c r="G1487" i="2"/>
  <c r="G1488" i="2"/>
  <c r="F1488" i="2" s="1"/>
  <c r="G1489" i="2"/>
  <c r="F1489" i="2" s="1"/>
  <c r="G1490" i="2"/>
  <c r="F1490" i="2" s="1"/>
  <c r="G1491" i="2"/>
  <c r="G1492" i="2"/>
  <c r="F1492" i="2" s="1"/>
  <c r="G1493" i="2"/>
  <c r="F1493" i="2" s="1"/>
  <c r="G1494" i="2"/>
  <c r="F1494" i="2" s="1"/>
  <c r="G1495" i="2"/>
  <c r="G1496" i="2"/>
  <c r="F1497" i="2"/>
  <c r="G1497" i="2"/>
  <c r="G1498" i="2"/>
  <c r="F1498" i="2" s="1"/>
  <c r="G1499" i="2"/>
  <c r="G1500" i="2"/>
  <c r="F1500" i="2" s="1"/>
  <c r="G1501" i="2"/>
  <c r="F1501" i="2" s="1"/>
  <c r="G1502" i="2"/>
  <c r="F1502" i="2" s="1"/>
  <c r="G1503" i="2"/>
  <c r="G1504" i="2"/>
  <c r="F1504" i="2" s="1"/>
  <c r="G1505" i="2"/>
  <c r="F1505" i="2" s="1"/>
  <c r="G1506" i="2"/>
  <c r="F1506" i="2" s="1"/>
  <c r="G1507" i="2"/>
  <c r="G1508" i="2"/>
  <c r="F1508" i="2" s="1"/>
  <c r="G1509" i="2"/>
  <c r="F1509" i="2" s="1"/>
  <c r="G1510" i="2"/>
  <c r="F1510" i="2" s="1"/>
  <c r="F1511" i="2"/>
  <c r="G1511" i="2"/>
  <c r="G1512" i="2"/>
  <c r="F1512" i="2" s="1"/>
  <c r="G1513" i="2"/>
  <c r="F1513" i="2" s="1"/>
  <c r="G1514" i="2"/>
  <c r="G1515" i="2"/>
  <c r="G1516" i="2"/>
  <c r="F1516" i="2" s="1"/>
  <c r="G1517" i="2"/>
  <c r="F1517" i="2" s="1"/>
  <c r="G1518" i="2"/>
  <c r="F1518" i="2" s="1"/>
  <c r="G1519" i="2"/>
  <c r="G1520" i="2"/>
  <c r="F1520" i="2" s="1"/>
  <c r="G1521" i="2"/>
  <c r="F1521" i="2" s="1"/>
  <c r="G1522" i="2"/>
  <c r="F1522" i="2" s="1"/>
  <c r="G1523" i="2"/>
  <c r="F1523" i="2" s="1"/>
  <c r="G1524" i="2"/>
  <c r="F1524" i="2" s="1"/>
  <c r="G1525" i="2"/>
  <c r="F1525" i="2" s="1"/>
  <c r="G1526" i="2"/>
  <c r="F1526" i="2" s="1"/>
  <c r="G1527" i="2"/>
  <c r="F1527" i="2" s="1"/>
  <c r="G1528" i="2"/>
  <c r="F1528" i="2" s="1"/>
  <c r="G1529" i="2"/>
  <c r="F1529" i="2" s="1"/>
  <c r="G1530" i="2"/>
  <c r="F1530" i="2" s="1"/>
  <c r="G1531" i="2"/>
  <c r="F1531" i="2" s="1"/>
  <c r="G1532" i="2"/>
  <c r="F1532" i="2" s="1"/>
  <c r="G1533" i="2"/>
  <c r="F1533" i="2" s="1"/>
  <c r="G1534" i="2"/>
  <c r="F1534" i="2" s="1"/>
  <c r="G1535" i="2"/>
  <c r="F1535" i="2" s="1"/>
  <c r="G1536" i="2"/>
  <c r="F1536" i="2" s="1"/>
  <c r="G1537" i="2"/>
  <c r="F1537" i="2" s="1"/>
  <c r="G1538" i="2"/>
  <c r="F1538" i="2" s="1"/>
  <c r="G1539" i="2"/>
  <c r="F1539" i="2" s="1"/>
  <c r="F1540" i="2"/>
  <c r="G1540" i="2"/>
  <c r="G1541" i="2"/>
  <c r="F1541" i="2" s="1"/>
  <c r="G1542" i="2"/>
  <c r="F1542" i="2" s="1"/>
  <c r="F1543" i="2"/>
  <c r="G1543" i="2"/>
  <c r="G1544" i="2"/>
  <c r="F1544" i="2" s="1"/>
  <c r="G1545" i="2"/>
  <c r="F1545" i="2" s="1"/>
  <c r="G1546" i="2"/>
  <c r="F1546" i="2" s="1"/>
  <c r="G1547" i="2"/>
  <c r="F1547" i="2" s="1"/>
  <c r="G1548" i="2"/>
  <c r="F1548" i="2" s="1"/>
  <c r="G1549" i="2"/>
  <c r="F1549" i="2" s="1"/>
  <c r="G1550" i="2"/>
  <c r="F1550" i="2" s="1"/>
  <c r="G1551" i="2"/>
  <c r="G1552" i="2"/>
  <c r="F1552" i="2" s="1"/>
  <c r="G1553" i="2"/>
  <c r="F1553" i="2" s="1"/>
  <c r="G1554" i="2"/>
  <c r="F1554" i="2" s="1"/>
  <c r="G1555" i="2"/>
  <c r="F1555" i="2" s="1"/>
  <c r="G1556" i="2"/>
  <c r="F1556" i="2" s="1"/>
  <c r="G1557" i="2"/>
  <c r="F1557" i="2" s="1"/>
  <c r="G1558" i="2"/>
  <c r="F1558" i="2" s="1"/>
  <c r="G1559" i="2"/>
  <c r="F1559" i="2" s="1"/>
  <c r="G1560" i="2"/>
  <c r="F1560" i="2" s="1"/>
  <c r="G1561" i="2"/>
  <c r="F1561" i="2" s="1"/>
  <c r="G1562" i="2"/>
  <c r="F1562" i="2" s="1"/>
  <c r="G1563" i="2"/>
  <c r="F1563" i="2" s="1"/>
  <c r="G1564" i="2"/>
  <c r="F1564" i="2" s="1"/>
  <c r="F1565" i="2"/>
  <c r="G1565" i="2"/>
  <c r="G1566" i="2"/>
  <c r="F1566" i="2" s="1"/>
  <c r="G1567" i="2"/>
  <c r="F1567" i="2" s="1"/>
  <c r="G1568" i="2"/>
  <c r="F1568" i="2" s="1"/>
  <c r="F1569" i="2"/>
  <c r="G1569" i="2"/>
  <c r="G1570" i="2"/>
  <c r="F1570" i="2" s="1"/>
  <c r="G1571" i="2"/>
  <c r="F1571" i="2" s="1"/>
  <c r="G1572" i="2"/>
  <c r="F1572" i="2" s="1"/>
  <c r="G1573" i="2"/>
  <c r="F1573" i="2" s="1"/>
  <c r="G1574" i="2"/>
  <c r="F1574" i="2" s="1"/>
  <c r="G1575" i="2"/>
  <c r="F1575" i="2" s="1"/>
  <c r="G1576" i="2"/>
  <c r="F1576" i="2" s="1"/>
  <c r="G1577" i="2"/>
  <c r="G1578" i="2"/>
  <c r="F1578" i="2" s="1"/>
  <c r="G1579" i="2"/>
  <c r="F1579" i="2" s="1"/>
  <c r="G1580" i="2"/>
  <c r="G1581" i="2"/>
  <c r="F1581" i="2" s="1"/>
  <c r="G1582" i="2"/>
  <c r="F1582" i="2" s="1"/>
  <c r="G1583" i="2"/>
  <c r="G1584" i="2"/>
  <c r="F1584" i="2" s="1"/>
  <c r="G1585" i="2"/>
  <c r="F1585" i="2" s="1"/>
  <c r="G1586" i="2"/>
  <c r="F1586" i="2" s="1"/>
  <c r="G1587" i="2"/>
  <c r="F1587" i="2" s="1"/>
  <c r="G1588" i="2"/>
  <c r="F1588" i="2" s="1"/>
  <c r="G1589" i="2"/>
  <c r="F1589" i="2" s="1"/>
  <c r="G1590" i="2"/>
  <c r="F1590" i="2" s="1"/>
  <c r="G1591" i="2"/>
  <c r="G1592" i="2"/>
  <c r="F1592" i="2" s="1"/>
  <c r="G1593" i="2"/>
  <c r="F1593" i="2" s="1"/>
  <c r="G1594" i="2"/>
  <c r="F1594" i="2" s="1"/>
  <c r="G1595" i="2"/>
  <c r="F1595" i="2" s="1"/>
  <c r="G1596" i="2"/>
  <c r="F1596" i="2" s="1"/>
  <c r="G1597" i="2"/>
  <c r="F1597" i="2" s="1"/>
  <c r="G1598" i="2"/>
  <c r="F1598" i="2" s="1"/>
  <c r="G1599" i="2"/>
  <c r="F1599" i="2" s="1"/>
  <c r="G1600" i="2"/>
  <c r="F1600" i="2" s="1"/>
  <c r="G1601" i="2"/>
  <c r="F1601" i="2" s="1"/>
  <c r="G1602" i="2"/>
  <c r="F1602" i="2" s="1"/>
  <c r="G1603" i="2"/>
  <c r="F1603" i="2" s="1"/>
  <c r="G1604" i="2"/>
  <c r="F1604" i="2" s="1"/>
  <c r="G1605" i="2"/>
  <c r="F1605" i="2" s="1"/>
  <c r="G1606" i="2"/>
  <c r="F1606" i="2" s="1"/>
  <c r="G1607" i="2"/>
  <c r="G1608" i="2"/>
  <c r="F1608" i="2" s="1"/>
  <c r="G1609" i="2"/>
  <c r="F1609" i="2" s="1"/>
  <c r="G1610" i="2"/>
  <c r="F1610" i="2" s="1"/>
  <c r="G1611" i="2"/>
  <c r="F1611" i="2" s="1"/>
  <c r="G1612" i="2"/>
  <c r="F1612" i="2" s="1"/>
  <c r="G1613" i="2"/>
  <c r="F1613" i="2" s="1"/>
  <c r="G1614" i="2"/>
  <c r="F1614" i="2" s="1"/>
  <c r="G1615" i="2"/>
  <c r="F1615" i="2" s="1"/>
  <c r="G1616" i="2"/>
  <c r="F1616" i="2" s="1"/>
  <c r="G1617" i="2"/>
  <c r="F1617" i="2" s="1"/>
  <c r="G1618" i="2"/>
  <c r="F1618" i="2" s="1"/>
  <c r="G1619" i="2"/>
  <c r="F1619" i="2" s="1"/>
  <c r="G1620" i="2"/>
  <c r="F1620" i="2" s="1"/>
  <c r="H1620" i="2"/>
  <c r="I1620" i="2" s="1"/>
  <c r="G1621" i="2"/>
  <c r="F1621" i="2" s="1"/>
  <c r="G1622" i="2"/>
  <c r="F1622" i="2" s="1"/>
  <c r="G1623" i="2"/>
  <c r="F1623" i="2" s="1"/>
  <c r="G1624" i="2"/>
  <c r="F1624" i="2" s="1"/>
  <c r="G1625" i="2"/>
  <c r="H1625" i="2"/>
  <c r="G1626" i="2"/>
  <c r="F1626" i="2" s="1"/>
  <c r="G1627" i="2"/>
  <c r="F1627" i="2" s="1"/>
  <c r="G1628" i="2"/>
  <c r="F1628" i="2" s="1"/>
  <c r="F1629" i="2"/>
  <c r="G1629" i="2"/>
  <c r="G1630" i="2"/>
  <c r="F1630" i="2" s="1"/>
  <c r="G1631" i="2"/>
  <c r="F1631" i="2" s="1"/>
  <c r="G1632" i="2"/>
  <c r="G1633" i="2"/>
  <c r="F1633" i="2" s="1"/>
  <c r="G1634" i="2"/>
  <c r="F1634" i="2" s="1"/>
  <c r="G1635" i="2"/>
  <c r="F1635" i="2" s="1"/>
  <c r="F1636" i="2"/>
  <c r="G1636" i="2"/>
  <c r="G1637" i="2"/>
  <c r="F1637" i="2" s="1"/>
  <c r="G1638" i="2"/>
  <c r="F1638" i="2" s="1"/>
  <c r="G1639" i="2"/>
  <c r="G1640" i="2"/>
  <c r="F1640" i="2" s="1"/>
  <c r="G1641" i="2"/>
  <c r="F1641" i="2" s="1"/>
  <c r="G1642" i="2"/>
  <c r="F1642" i="2" s="1"/>
  <c r="G1643" i="2"/>
  <c r="F1643" i="2" s="1"/>
  <c r="G1644" i="2"/>
  <c r="F1644" i="2" s="1"/>
  <c r="G1645" i="2"/>
  <c r="F1645" i="2" s="1"/>
  <c r="G1646" i="2"/>
  <c r="F1646" i="2" s="1"/>
  <c r="F1647" i="2"/>
  <c r="G1647" i="2"/>
  <c r="G1648" i="2"/>
  <c r="F1648" i="2" s="1"/>
  <c r="G1649" i="2"/>
  <c r="F1649" i="2" s="1"/>
  <c r="G1650" i="2"/>
  <c r="F1650" i="2" s="1"/>
  <c r="G1651" i="2"/>
  <c r="G1652" i="2"/>
  <c r="F1652" i="2" s="1"/>
  <c r="G1653" i="2"/>
  <c r="F1653" i="2" s="1"/>
  <c r="G1654" i="2"/>
  <c r="F1654" i="2" s="1"/>
  <c r="G1655" i="2"/>
  <c r="G1656" i="2"/>
  <c r="F1656" i="2" s="1"/>
  <c r="G1657" i="2"/>
  <c r="G1658" i="2"/>
  <c r="F1658" i="2" s="1"/>
  <c r="G1659" i="2"/>
  <c r="F1659" i="2" s="1"/>
  <c r="G1660" i="2"/>
  <c r="F1660" i="2" s="1"/>
  <c r="G1661" i="2"/>
  <c r="F1661" i="2" s="1"/>
  <c r="G1662" i="2"/>
  <c r="F1662" i="2" s="1"/>
  <c r="G1663" i="2"/>
  <c r="F1663" i="2" s="1"/>
  <c r="G1664" i="2"/>
  <c r="H1664" i="2"/>
  <c r="G1665" i="2"/>
  <c r="F1665" i="2" s="1"/>
  <c r="G1666" i="2"/>
  <c r="F1666" i="2" s="1"/>
  <c r="G1667" i="2"/>
  <c r="F1667" i="2" s="1"/>
  <c r="G1668" i="2"/>
  <c r="F1668" i="2" s="1"/>
  <c r="G1669" i="2"/>
  <c r="F1669" i="2" s="1"/>
  <c r="G1670" i="2"/>
  <c r="F1670" i="2" s="1"/>
  <c r="G1671" i="2"/>
  <c r="G1672" i="2"/>
  <c r="F1672" i="2" s="1"/>
  <c r="G1673" i="2"/>
  <c r="F1673" i="2" s="1"/>
  <c r="P1" i="8"/>
  <c r="H406" i="3"/>
  <c r="I406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H179" i="3"/>
  <c r="I179" i="3"/>
  <c r="H180" i="3"/>
  <c r="I180" i="3"/>
  <c r="H181" i="3"/>
  <c r="I181" i="3"/>
  <c r="H182" i="3"/>
  <c r="I182" i="3"/>
  <c r="H183" i="3"/>
  <c r="I183" i="3"/>
  <c r="H184" i="3"/>
  <c r="I184" i="3"/>
  <c r="H185" i="3"/>
  <c r="I185" i="3"/>
  <c r="H186" i="3"/>
  <c r="I186" i="3"/>
  <c r="H187" i="3"/>
  <c r="I187" i="3"/>
  <c r="H188" i="3"/>
  <c r="I188" i="3"/>
  <c r="H189" i="3"/>
  <c r="I189" i="3"/>
  <c r="H190" i="3"/>
  <c r="I190" i="3"/>
  <c r="H191" i="3"/>
  <c r="I191" i="3"/>
  <c r="H192" i="3"/>
  <c r="I192" i="3"/>
  <c r="H193" i="3"/>
  <c r="I193" i="3"/>
  <c r="H194" i="3"/>
  <c r="I194" i="3"/>
  <c r="H195" i="3"/>
  <c r="I195" i="3"/>
  <c r="H196" i="3"/>
  <c r="I196" i="3"/>
  <c r="H197" i="3"/>
  <c r="I197" i="3"/>
  <c r="H198" i="3"/>
  <c r="I198" i="3"/>
  <c r="H199" i="3"/>
  <c r="I199" i="3"/>
  <c r="H200" i="3"/>
  <c r="I200" i="3"/>
  <c r="H202" i="3"/>
  <c r="I202" i="3"/>
  <c r="H203" i="3"/>
  <c r="I203" i="3"/>
  <c r="H204" i="3"/>
  <c r="I204" i="3"/>
  <c r="H205" i="3"/>
  <c r="I205" i="3"/>
  <c r="H206" i="3"/>
  <c r="I206" i="3"/>
  <c r="H207" i="3"/>
  <c r="I207" i="3"/>
  <c r="H208" i="3"/>
  <c r="I208" i="3"/>
  <c r="H209" i="3"/>
  <c r="I209" i="3"/>
  <c r="H210" i="3"/>
  <c r="I210" i="3"/>
  <c r="H211" i="3"/>
  <c r="I211" i="3"/>
  <c r="H212" i="3"/>
  <c r="I212" i="3"/>
  <c r="H213" i="3"/>
  <c r="I213" i="3"/>
  <c r="H214" i="3"/>
  <c r="I214" i="3"/>
  <c r="H215" i="3"/>
  <c r="I215" i="3"/>
  <c r="H216" i="3"/>
  <c r="I216" i="3"/>
  <c r="H217" i="3"/>
  <c r="I217" i="3"/>
  <c r="H218" i="3"/>
  <c r="I218" i="3"/>
  <c r="H219" i="3"/>
  <c r="I219" i="3"/>
  <c r="H220" i="3"/>
  <c r="I220" i="3"/>
  <c r="H221" i="3"/>
  <c r="I221" i="3"/>
  <c r="H222" i="3"/>
  <c r="I222" i="3"/>
  <c r="H223" i="3"/>
  <c r="I223" i="3"/>
  <c r="H224" i="3"/>
  <c r="I224" i="3"/>
  <c r="H225" i="3"/>
  <c r="I225" i="3"/>
  <c r="H226" i="3"/>
  <c r="I226" i="3"/>
  <c r="H227" i="3"/>
  <c r="I227" i="3"/>
  <c r="H228" i="3"/>
  <c r="I228" i="3"/>
  <c r="H229" i="3"/>
  <c r="I229" i="3"/>
  <c r="H230" i="3"/>
  <c r="I230" i="3"/>
  <c r="H231" i="3"/>
  <c r="I231" i="3"/>
  <c r="H232" i="3"/>
  <c r="I232" i="3"/>
  <c r="H233" i="3"/>
  <c r="I233" i="3"/>
  <c r="H234" i="3"/>
  <c r="I234" i="3"/>
  <c r="H235" i="3"/>
  <c r="I235" i="3"/>
  <c r="H236" i="3"/>
  <c r="I236" i="3"/>
  <c r="H237" i="3"/>
  <c r="I237" i="3"/>
  <c r="H238" i="3"/>
  <c r="I238" i="3"/>
  <c r="H239" i="3"/>
  <c r="I239" i="3"/>
  <c r="H240" i="3"/>
  <c r="I240" i="3"/>
  <c r="H241" i="3"/>
  <c r="I241" i="3"/>
  <c r="H242" i="3"/>
  <c r="I242" i="3"/>
  <c r="H243" i="3"/>
  <c r="I243" i="3"/>
  <c r="H244" i="3"/>
  <c r="I244" i="3"/>
  <c r="H245" i="3"/>
  <c r="I245" i="3"/>
  <c r="H246" i="3"/>
  <c r="I246" i="3"/>
  <c r="H247" i="3"/>
  <c r="I247" i="3"/>
  <c r="H248" i="3"/>
  <c r="I248" i="3"/>
  <c r="H249" i="3"/>
  <c r="I249" i="3"/>
  <c r="H250" i="3"/>
  <c r="I250" i="3"/>
  <c r="H251" i="3"/>
  <c r="I251" i="3"/>
  <c r="H252" i="3"/>
  <c r="I252" i="3"/>
  <c r="H253" i="3"/>
  <c r="I253" i="3"/>
  <c r="H254" i="3"/>
  <c r="I254" i="3"/>
  <c r="H255" i="3"/>
  <c r="I255" i="3"/>
  <c r="H257" i="3"/>
  <c r="I257" i="3"/>
  <c r="H258" i="3"/>
  <c r="I258" i="3"/>
  <c r="H259" i="3"/>
  <c r="I259" i="3"/>
  <c r="H262" i="3"/>
  <c r="I262" i="3"/>
  <c r="H263" i="3"/>
  <c r="I263" i="3"/>
  <c r="H264" i="3"/>
  <c r="I264" i="3"/>
  <c r="H265" i="3"/>
  <c r="I265" i="3"/>
  <c r="H266" i="3"/>
  <c r="I266" i="3"/>
  <c r="H267" i="3"/>
  <c r="I267" i="3"/>
  <c r="H268" i="3"/>
  <c r="I268" i="3"/>
  <c r="H269" i="3"/>
  <c r="I269" i="3"/>
  <c r="H270" i="3"/>
  <c r="I270" i="3"/>
  <c r="H271" i="3"/>
  <c r="I271" i="3"/>
  <c r="H272" i="3"/>
  <c r="I272" i="3"/>
  <c r="H273" i="3"/>
  <c r="I273" i="3"/>
  <c r="H274" i="3"/>
  <c r="I274" i="3"/>
  <c r="H275" i="3"/>
  <c r="I275" i="3"/>
  <c r="H276" i="3"/>
  <c r="I276" i="3"/>
  <c r="H277" i="3"/>
  <c r="I277" i="3"/>
  <c r="H278" i="3"/>
  <c r="I278" i="3"/>
  <c r="H279" i="3"/>
  <c r="I279" i="3"/>
  <c r="H280" i="3"/>
  <c r="I280" i="3"/>
  <c r="H281" i="3"/>
  <c r="I281" i="3"/>
  <c r="H282" i="3"/>
  <c r="I282" i="3"/>
  <c r="H283" i="3"/>
  <c r="I283" i="3"/>
  <c r="H284" i="3"/>
  <c r="I284" i="3"/>
  <c r="H285" i="3"/>
  <c r="I285" i="3"/>
  <c r="H286" i="3"/>
  <c r="I286" i="3"/>
  <c r="H287" i="3"/>
  <c r="I287" i="3"/>
  <c r="H288" i="3"/>
  <c r="I288" i="3"/>
  <c r="H289" i="3"/>
  <c r="I289" i="3"/>
  <c r="H290" i="3"/>
  <c r="I290" i="3"/>
  <c r="H291" i="3"/>
  <c r="I291" i="3"/>
  <c r="H292" i="3"/>
  <c r="I292" i="3"/>
  <c r="H293" i="3"/>
  <c r="I293" i="3"/>
  <c r="H294" i="3"/>
  <c r="I294" i="3"/>
  <c r="H295" i="3"/>
  <c r="I295" i="3"/>
  <c r="H296" i="3"/>
  <c r="I296" i="3"/>
  <c r="H297" i="3"/>
  <c r="I297" i="3"/>
  <c r="H298" i="3"/>
  <c r="I298" i="3"/>
  <c r="H299" i="3"/>
  <c r="I299" i="3"/>
  <c r="H300" i="3"/>
  <c r="I300" i="3"/>
  <c r="H301" i="3"/>
  <c r="I301" i="3"/>
  <c r="H302" i="3"/>
  <c r="I302" i="3"/>
  <c r="H303" i="3"/>
  <c r="I303" i="3"/>
  <c r="H304" i="3"/>
  <c r="I304" i="3"/>
  <c r="H305" i="3"/>
  <c r="I305" i="3"/>
  <c r="H306" i="3"/>
  <c r="I306" i="3"/>
  <c r="H307" i="3"/>
  <c r="I307" i="3"/>
  <c r="H308" i="3"/>
  <c r="I308" i="3"/>
  <c r="H309" i="3"/>
  <c r="I309" i="3"/>
  <c r="H311" i="3"/>
  <c r="I311" i="3"/>
  <c r="H313" i="3"/>
  <c r="I313" i="3"/>
  <c r="H314" i="3"/>
  <c r="I314" i="3"/>
  <c r="H315" i="3"/>
  <c r="I315" i="3"/>
  <c r="H316" i="3"/>
  <c r="I316" i="3"/>
  <c r="H317" i="3"/>
  <c r="I317" i="3"/>
  <c r="H318" i="3"/>
  <c r="I318" i="3"/>
  <c r="H319" i="3"/>
  <c r="I319" i="3"/>
  <c r="H320" i="3"/>
  <c r="I320" i="3"/>
  <c r="H321" i="3"/>
  <c r="I321" i="3"/>
  <c r="H322" i="3"/>
  <c r="I322" i="3"/>
  <c r="H323" i="3"/>
  <c r="I323" i="3"/>
  <c r="H324" i="3"/>
  <c r="I324" i="3"/>
  <c r="H325" i="3"/>
  <c r="I325" i="3"/>
  <c r="H326" i="3"/>
  <c r="I326" i="3"/>
  <c r="H327" i="3"/>
  <c r="I327" i="3"/>
  <c r="H328" i="3"/>
  <c r="I328" i="3"/>
  <c r="H329" i="3"/>
  <c r="I329" i="3"/>
  <c r="H330" i="3"/>
  <c r="I330" i="3"/>
  <c r="H331" i="3"/>
  <c r="I331" i="3"/>
  <c r="H332" i="3"/>
  <c r="I332" i="3"/>
  <c r="H333" i="3"/>
  <c r="I333" i="3"/>
  <c r="H334" i="3"/>
  <c r="I334" i="3"/>
  <c r="H335" i="3"/>
  <c r="I335" i="3"/>
  <c r="H336" i="3"/>
  <c r="I336" i="3"/>
  <c r="H337" i="3"/>
  <c r="I337" i="3"/>
  <c r="H338" i="3"/>
  <c r="I338" i="3"/>
  <c r="H339" i="3"/>
  <c r="I339" i="3"/>
  <c r="H341" i="3"/>
  <c r="I341" i="3"/>
  <c r="H342" i="3"/>
  <c r="I342" i="3"/>
  <c r="H343" i="3"/>
  <c r="I343" i="3"/>
  <c r="H344" i="3"/>
  <c r="I344" i="3"/>
  <c r="H345" i="3"/>
  <c r="I345" i="3"/>
  <c r="H346" i="3"/>
  <c r="I346" i="3"/>
  <c r="H347" i="3"/>
  <c r="I347" i="3"/>
  <c r="H348" i="3"/>
  <c r="I348" i="3"/>
  <c r="H349" i="3"/>
  <c r="I349" i="3"/>
  <c r="H350" i="3"/>
  <c r="I350" i="3"/>
  <c r="H351" i="3"/>
  <c r="I351" i="3"/>
  <c r="H352" i="3"/>
  <c r="I352" i="3"/>
  <c r="H353" i="3"/>
  <c r="I353" i="3"/>
  <c r="H354" i="3"/>
  <c r="I354" i="3"/>
  <c r="H355" i="3"/>
  <c r="I355" i="3"/>
  <c r="H357" i="3"/>
  <c r="I357" i="3"/>
  <c r="H358" i="3"/>
  <c r="I358" i="3"/>
  <c r="H359" i="3"/>
  <c r="I359" i="3"/>
  <c r="H361" i="3"/>
  <c r="I361" i="3"/>
  <c r="H363" i="3"/>
  <c r="I363" i="3"/>
  <c r="H365" i="3"/>
  <c r="I365" i="3"/>
  <c r="H366" i="3"/>
  <c r="I366" i="3"/>
  <c r="H368" i="3"/>
  <c r="I368" i="3"/>
  <c r="H369" i="3"/>
  <c r="I369" i="3"/>
  <c r="H370" i="3"/>
  <c r="I370" i="3"/>
  <c r="H371" i="3"/>
  <c r="I371" i="3"/>
  <c r="H372" i="3"/>
  <c r="I372" i="3"/>
  <c r="H373" i="3"/>
  <c r="I373" i="3"/>
  <c r="H374" i="3"/>
  <c r="I374" i="3"/>
  <c r="H375" i="3"/>
  <c r="I375" i="3"/>
  <c r="H376" i="3"/>
  <c r="I376" i="3"/>
  <c r="H377" i="3"/>
  <c r="I377" i="3"/>
  <c r="H378" i="3"/>
  <c r="I378" i="3"/>
  <c r="H379" i="3"/>
  <c r="I379" i="3"/>
  <c r="H380" i="3"/>
  <c r="I380" i="3"/>
  <c r="H381" i="3"/>
  <c r="I381" i="3"/>
  <c r="H382" i="3"/>
  <c r="I382" i="3"/>
  <c r="H383" i="3"/>
  <c r="I383" i="3"/>
  <c r="H384" i="3"/>
  <c r="I384" i="3"/>
  <c r="H385" i="3"/>
  <c r="I385" i="3"/>
  <c r="H386" i="3"/>
  <c r="I386" i="3"/>
  <c r="H387" i="3"/>
  <c r="I387" i="3"/>
  <c r="H388" i="3"/>
  <c r="I388" i="3"/>
  <c r="H389" i="3"/>
  <c r="I389" i="3"/>
  <c r="H390" i="3"/>
  <c r="I390" i="3"/>
  <c r="H391" i="3"/>
  <c r="I391" i="3"/>
  <c r="H392" i="3"/>
  <c r="I392" i="3"/>
  <c r="H393" i="3"/>
  <c r="I393" i="3"/>
  <c r="H394" i="3"/>
  <c r="I394" i="3"/>
  <c r="H395" i="3"/>
  <c r="I395" i="3"/>
  <c r="H396" i="3"/>
  <c r="I396" i="3"/>
  <c r="H397" i="3"/>
  <c r="I397" i="3"/>
  <c r="H398" i="3"/>
  <c r="I398" i="3"/>
  <c r="H399" i="3"/>
  <c r="I399" i="3"/>
  <c r="H400" i="3"/>
  <c r="I400" i="3"/>
  <c r="H401" i="3"/>
  <c r="I401" i="3"/>
  <c r="H402" i="3"/>
  <c r="I402" i="3"/>
  <c r="M399" i="3"/>
  <c r="M400" i="3"/>
  <c r="M401" i="3"/>
  <c r="M402" i="3"/>
  <c r="I3" i="3"/>
  <c r="H3" i="3"/>
  <c r="C399" i="3"/>
  <c r="D399" i="3"/>
  <c r="F399" i="3" s="1"/>
  <c r="E399" i="3" s="1"/>
  <c r="C400" i="3"/>
  <c r="D400" i="3"/>
  <c r="F400" i="3" s="1"/>
  <c r="E400" i="3" s="1"/>
  <c r="C401" i="3"/>
  <c r="D401" i="3"/>
  <c r="F401" i="3" s="1"/>
  <c r="E401" i="3" s="1"/>
  <c r="C402" i="3"/>
  <c r="D402" i="3"/>
  <c r="F402" i="3" s="1"/>
  <c r="E402" i="3" s="1"/>
  <c r="C4" i="3"/>
  <c r="D4" i="3"/>
  <c r="C5" i="3"/>
  <c r="D5" i="3"/>
  <c r="C6" i="3"/>
  <c r="D6" i="3"/>
  <c r="F6" i="3" s="1"/>
  <c r="C7" i="3"/>
  <c r="D7" i="3"/>
  <c r="C8" i="3"/>
  <c r="D8" i="3"/>
  <c r="C9" i="3"/>
  <c r="D9" i="3"/>
  <c r="F9" i="3" s="1"/>
  <c r="C10" i="3"/>
  <c r="D10" i="3"/>
  <c r="F10" i="3" s="1"/>
  <c r="C11" i="3"/>
  <c r="D11" i="3"/>
  <c r="F11" i="3" s="1"/>
  <c r="C12" i="3"/>
  <c r="D12" i="3"/>
  <c r="C13" i="3"/>
  <c r="D13" i="3"/>
  <c r="C14" i="3"/>
  <c r="D14" i="3"/>
  <c r="F14" i="3" s="1"/>
  <c r="C15" i="3"/>
  <c r="D15" i="3"/>
  <c r="C16" i="3"/>
  <c r="D16" i="3"/>
  <c r="C17" i="3"/>
  <c r="D17" i="3"/>
  <c r="F17" i="3" s="1"/>
  <c r="C18" i="3"/>
  <c r="D18" i="3"/>
  <c r="F18" i="3" s="1"/>
  <c r="C19" i="3"/>
  <c r="D19" i="3"/>
  <c r="F19" i="3" s="1"/>
  <c r="C20" i="3"/>
  <c r="D20" i="3"/>
  <c r="C21" i="3"/>
  <c r="D21" i="3"/>
  <c r="C22" i="3"/>
  <c r="D22" i="3"/>
  <c r="F22" i="3" s="1"/>
  <c r="C23" i="3"/>
  <c r="D23" i="3"/>
  <c r="C24" i="3"/>
  <c r="D24" i="3"/>
  <c r="C25" i="3"/>
  <c r="D25" i="3"/>
  <c r="F25" i="3" s="1"/>
  <c r="C26" i="3"/>
  <c r="D26" i="3"/>
  <c r="F26" i="3" s="1"/>
  <c r="C27" i="3"/>
  <c r="D27" i="3"/>
  <c r="F27" i="3" s="1"/>
  <c r="C28" i="3"/>
  <c r="D28" i="3"/>
  <c r="C29" i="3"/>
  <c r="D29" i="3"/>
  <c r="C30" i="3"/>
  <c r="D30" i="3"/>
  <c r="F30" i="3" s="1"/>
  <c r="C31" i="3"/>
  <c r="D31" i="3"/>
  <c r="C32" i="3"/>
  <c r="D32" i="3"/>
  <c r="C33" i="3"/>
  <c r="D33" i="3"/>
  <c r="F33" i="3" s="1"/>
  <c r="C34" i="3"/>
  <c r="D34" i="3"/>
  <c r="F34" i="3" s="1"/>
  <c r="C35" i="3"/>
  <c r="D35" i="3"/>
  <c r="F35" i="3" s="1"/>
  <c r="C36" i="3"/>
  <c r="D36" i="3"/>
  <c r="C37" i="3"/>
  <c r="D37" i="3"/>
  <c r="C38" i="3"/>
  <c r="D38" i="3"/>
  <c r="F38" i="3" s="1"/>
  <c r="C39" i="3"/>
  <c r="D39" i="3"/>
  <c r="C40" i="3"/>
  <c r="D40" i="3"/>
  <c r="C41" i="3"/>
  <c r="D41" i="3"/>
  <c r="F41" i="3" s="1"/>
  <c r="C42" i="3"/>
  <c r="D42" i="3"/>
  <c r="F42" i="3" s="1"/>
  <c r="C43" i="3"/>
  <c r="D43" i="3"/>
  <c r="F43" i="3" s="1"/>
  <c r="C44" i="3"/>
  <c r="D44" i="3"/>
  <c r="C45" i="3"/>
  <c r="D45" i="3"/>
  <c r="C46" i="3"/>
  <c r="D46" i="3"/>
  <c r="F46" i="3" s="1"/>
  <c r="C47" i="3"/>
  <c r="D47" i="3"/>
  <c r="C48" i="3"/>
  <c r="D48" i="3"/>
  <c r="C49" i="3"/>
  <c r="D49" i="3"/>
  <c r="F49" i="3" s="1"/>
  <c r="C50" i="3"/>
  <c r="D50" i="3"/>
  <c r="F50" i="3" s="1"/>
  <c r="C51" i="3"/>
  <c r="D51" i="3"/>
  <c r="F51" i="3" s="1"/>
  <c r="C52" i="3"/>
  <c r="D52" i="3"/>
  <c r="C53" i="3"/>
  <c r="D53" i="3"/>
  <c r="C54" i="3"/>
  <c r="D54" i="3"/>
  <c r="F54" i="3" s="1"/>
  <c r="C55" i="3"/>
  <c r="D55" i="3"/>
  <c r="C56" i="3"/>
  <c r="D56" i="3"/>
  <c r="F56" i="3" s="1"/>
  <c r="C57" i="3"/>
  <c r="D57" i="3"/>
  <c r="F57" i="3" s="1"/>
  <c r="C58" i="3"/>
  <c r="D58" i="3"/>
  <c r="F58" i="3" s="1"/>
  <c r="C59" i="3"/>
  <c r="D59" i="3"/>
  <c r="F59" i="3" s="1"/>
  <c r="C60" i="3"/>
  <c r="D60" i="3"/>
  <c r="C61" i="3"/>
  <c r="D61" i="3"/>
  <c r="C62" i="3"/>
  <c r="D62" i="3"/>
  <c r="F62" i="3" s="1"/>
  <c r="C63" i="3"/>
  <c r="D63" i="3"/>
  <c r="C64" i="3"/>
  <c r="D64" i="3"/>
  <c r="C65" i="3"/>
  <c r="D65" i="3"/>
  <c r="F65" i="3" s="1"/>
  <c r="C66" i="3"/>
  <c r="D66" i="3"/>
  <c r="F66" i="3" s="1"/>
  <c r="C67" i="3"/>
  <c r="D67" i="3"/>
  <c r="F67" i="3" s="1"/>
  <c r="C68" i="3"/>
  <c r="D68" i="3"/>
  <c r="C69" i="3"/>
  <c r="D69" i="3"/>
  <c r="C70" i="3"/>
  <c r="D70" i="3"/>
  <c r="F70" i="3" s="1"/>
  <c r="C71" i="3"/>
  <c r="D71" i="3"/>
  <c r="C72" i="3"/>
  <c r="D72" i="3"/>
  <c r="F72" i="3" s="1"/>
  <c r="C73" i="3"/>
  <c r="D73" i="3"/>
  <c r="F73" i="3" s="1"/>
  <c r="C74" i="3"/>
  <c r="D74" i="3"/>
  <c r="F74" i="3" s="1"/>
  <c r="C75" i="3"/>
  <c r="D75" i="3"/>
  <c r="F75" i="3" s="1"/>
  <c r="C76" i="3"/>
  <c r="D76" i="3"/>
  <c r="C77" i="3"/>
  <c r="D77" i="3"/>
  <c r="C78" i="3"/>
  <c r="D78" i="3"/>
  <c r="F78" i="3" s="1"/>
  <c r="C79" i="3"/>
  <c r="D79" i="3"/>
  <c r="C80" i="3"/>
  <c r="D80" i="3"/>
  <c r="F80" i="3" s="1"/>
  <c r="C81" i="3"/>
  <c r="D81" i="3"/>
  <c r="F81" i="3" s="1"/>
  <c r="C82" i="3"/>
  <c r="D82" i="3"/>
  <c r="F82" i="3" s="1"/>
  <c r="C83" i="3"/>
  <c r="D83" i="3"/>
  <c r="F83" i="3" s="1"/>
  <c r="C84" i="3"/>
  <c r="D84" i="3"/>
  <c r="C85" i="3"/>
  <c r="D85" i="3"/>
  <c r="C86" i="3"/>
  <c r="D86" i="3"/>
  <c r="F86" i="3" s="1"/>
  <c r="C87" i="3"/>
  <c r="D87" i="3"/>
  <c r="C88" i="3"/>
  <c r="D88" i="3"/>
  <c r="F88" i="3" s="1"/>
  <c r="C89" i="3"/>
  <c r="D89" i="3"/>
  <c r="F89" i="3" s="1"/>
  <c r="C90" i="3"/>
  <c r="D90" i="3"/>
  <c r="F90" i="3" s="1"/>
  <c r="C91" i="3"/>
  <c r="D91" i="3"/>
  <c r="F91" i="3" s="1"/>
  <c r="C92" i="3"/>
  <c r="D92" i="3"/>
  <c r="C93" i="3"/>
  <c r="D93" i="3"/>
  <c r="C94" i="3"/>
  <c r="D94" i="3"/>
  <c r="F94" i="3" s="1"/>
  <c r="C95" i="3"/>
  <c r="D95" i="3"/>
  <c r="C96" i="3"/>
  <c r="D96" i="3"/>
  <c r="F96" i="3" s="1"/>
  <c r="C97" i="3"/>
  <c r="D97" i="3"/>
  <c r="F97" i="3" s="1"/>
  <c r="C98" i="3"/>
  <c r="D98" i="3"/>
  <c r="F98" i="3" s="1"/>
  <c r="C99" i="3"/>
  <c r="D99" i="3"/>
  <c r="F99" i="3" s="1"/>
  <c r="C100" i="3"/>
  <c r="D100" i="3"/>
  <c r="C101" i="3"/>
  <c r="D101" i="3"/>
  <c r="C102" i="3"/>
  <c r="D102" i="3"/>
  <c r="F102" i="3" s="1"/>
  <c r="C103" i="3"/>
  <c r="D103" i="3"/>
  <c r="C104" i="3"/>
  <c r="D104" i="3"/>
  <c r="F104" i="3" s="1"/>
  <c r="C105" i="3"/>
  <c r="D105" i="3"/>
  <c r="F105" i="3" s="1"/>
  <c r="C106" i="3"/>
  <c r="D106" i="3"/>
  <c r="F106" i="3" s="1"/>
  <c r="C107" i="3"/>
  <c r="D107" i="3"/>
  <c r="F107" i="3" s="1"/>
  <c r="C108" i="3"/>
  <c r="D108" i="3"/>
  <c r="C109" i="3"/>
  <c r="D109" i="3"/>
  <c r="C110" i="3"/>
  <c r="D110" i="3"/>
  <c r="F110" i="3" s="1"/>
  <c r="C111" i="3"/>
  <c r="D111" i="3"/>
  <c r="C112" i="3"/>
  <c r="D112" i="3"/>
  <c r="F112" i="3" s="1"/>
  <c r="C113" i="3"/>
  <c r="D113" i="3"/>
  <c r="F113" i="3" s="1"/>
  <c r="C114" i="3"/>
  <c r="D114" i="3"/>
  <c r="F114" i="3" s="1"/>
  <c r="C115" i="3"/>
  <c r="D115" i="3"/>
  <c r="F115" i="3" s="1"/>
  <c r="C116" i="3"/>
  <c r="D116" i="3"/>
  <c r="C117" i="3"/>
  <c r="D117" i="3"/>
  <c r="C118" i="3"/>
  <c r="D118" i="3"/>
  <c r="F118" i="3" s="1"/>
  <c r="C119" i="3"/>
  <c r="D119" i="3"/>
  <c r="C120" i="3"/>
  <c r="D120" i="3"/>
  <c r="F120" i="3" s="1"/>
  <c r="C121" i="3"/>
  <c r="D121" i="3"/>
  <c r="F121" i="3" s="1"/>
  <c r="C122" i="3"/>
  <c r="D122" i="3"/>
  <c r="F122" i="3" s="1"/>
  <c r="C123" i="3"/>
  <c r="D123" i="3"/>
  <c r="F123" i="3" s="1"/>
  <c r="C124" i="3"/>
  <c r="D124" i="3"/>
  <c r="C125" i="3"/>
  <c r="D125" i="3"/>
  <c r="C126" i="3"/>
  <c r="D126" i="3"/>
  <c r="F126" i="3" s="1"/>
  <c r="C127" i="3"/>
  <c r="D127" i="3"/>
  <c r="C128" i="3"/>
  <c r="D128" i="3"/>
  <c r="F128" i="3" s="1"/>
  <c r="C129" i="3"/>
  <c r="D129" i="3"/>
  <c r="F129" i="3" s="1"/>
  <c r="C130" i="3"/>
  <c r="D130" i="3"/>
  <c r="F130" i="3" s="1"/>
  <c r="C131" i="3"/>
  <c r="D131" i="3"/>
  <c r="F131" i="3" s="1"/>
  <c r="C132" i="3"/>
  <c r="D132" i="3"/>
  <c r="C133" i="3"/>
  <c r="D133" i="3"/>
  <c r="C134" i="3"/>
  <c r="D134" i="3"/>
  <c r="F134" i="3" s="1"/>
  <c r="C135" i="3"/>
  <c r="D135" i="3"/>
  <c r="C136" i="3"/>
  <c r="D136" i="3"/>
  <c r="F136" i="3" s="1"/>
  <c r="C137" i="3"/>
  <c r="D137" i="3"/>
  <c r="F137" i="3" s="1"/>
  <c r="C138" i="3"/>
  <c r="D138" i="3"/>
  <c r="F138" i="3" s="1"/>
  <c r="C139" i="3"/>
  <c r="D139" i="3"/>
  <c r="F139" i="3" s="1"/>
  <c r="C140" i="3"/>
  <c r="D140" i="3"/>
  <c r="C141" i="3"/>
  <c r="D141" i="3"/>
  <c r="C142" i="3"/>
  <c r="D142" i="3"/>
  <c r="F142" i="3" s="1"/>
  <c r="C143" i="3"/>
  <c r="D143" i="3"/>
  <c r="C144" i="3"/>
  <c r="D144" i="3"/>
  <c r="F144" i="3" s="1"/>
  <c r="C145" i="3"/>
  <c r="D145" i="3"/>
  <c r="F145" i="3" s="1"/>
  <c r="C146" i="3"/>
  <c r="D146" i="3"/>
  <c r="F146" i="3" s="1"/>
  <c r="C147" i="3"/>
  <c r="D147" i="3"/>
  <c r="F147" i="3" s="1"/>
  <c r="C148" i="3"/>
  <c r="D148" i="3"/>
  <c r="C149" i="3"/>
  <c r="D149" i="3"/>
  <c r="C150" i="3"/>
  <c r="D150" i="3"/>
  <c r="F150" i="3" s="1"/>
  <c r="C151" i="3"/>
  <c r="D151" i="3"/>
  <c r="C152" i="3"/>
  <c r="D152" i="3"/>
  <c r="F152" i="3" s="1"/>
  <c r="C153" i="3"/>
  <c r="D153" i="3"/>
  <c r="F153" i="3" s="1"/>
  <c r="C154" i="3"/>
  <c r="D154" i="3"/>
  <c r="F154" i="3" s="1"/>
  <c r="C155" i="3"/>
  <c r="D155" i="3"/>
  <c r="F155" i="3" s="1"/>
  <c r="C156" i="3"/>
  <c r="D156" i="3"/>
  <c r="C157" i="3"/>
  <c r="D157" i="3"/>
  <c r="C158" i="3"/>
  <c r="D158" i="3"/>
  <c r="F158" i="3" s="1"/>
  <c r="C159" i="3"/>
  <c r="D159" i="3"/>
  <c r="C160" i="3"/>
  <c r="D160" i="3"/>
  <c r="F160" i="3" s="1"/>
  <c r="C161" i="3"/>
  <c r="D161" i="3"/>
  <c r="F161" i="3" s="1"/>
  <c r="C162" i="3"/>
  <c r="D162" i="3"/>
  <c r="F162" i="3" s="1"/>
  <c r="C163" i="3"/>
  <c r="D163" i="3"/>
  <c r="F163" i="3" s="1"/>
  <c r="C164" i="3"/>
  <c r="D164" i="3"/>
  <c r="C165" i="3"/>
  <c r="D165" i="3"/>
  <c r="C166" i="3"/>
  <c r="D166" i="3"/>
  <c r="F166" i="3" s="1"/>
  <c r="C167" i="3"/>
  <c r="D167" i="3"/>
  <c r="C168" i="3"/>
  <c r="D168" i="3"/>
  <c r="F168" i="3" s="1"/>
  <c r="C169" i="3"/>
  <c r="D169" i="3"/>
  <c r="F169" i="3" s="1"/>
  <c r="C170" i="3"/>
  <c r="D170" i="3"/>
  <c r="F170" i="3" s="1"/>
  <c r="C171" i="3"/>
  <c r="D171" i="3"/>
  <c r="F171" i="3" s="1"/>
  <c r="C172" i="3"/>
  <c r="D172" i="3"/>
  <c r="C173" i="3"/>
  <c r="D173" i="3"/>
  <c r="C174" i="3"/>
  <c r="D174" i="3"/>
  <c r="F174" i="3" s="1"/>
  <c r="C175" i="3"/>
  <c r="D175" i="3"/>
  <c r="C176" i="3"/>
  <c r="D176" i="3"/>
  <c r="F176" i="3" s="1"/>
  <c r="C177" i="3"/>
  <c r="D177" i="3"/>
  <c r="F177" i="3" s="1"/>
  <c r="C178" i="3"/>
  <c r="D178" i="3"/>
  <c r="F178" i="3" s="1"/>
  <c r="C179" i="3"/>
  <c r="D179" i="3"/>
  <c r="F179" i="3" s="1"/>
  <c r="C180" i="3"/>
  <c r="D180" i="3"/>
  <c r="C181" i="3"/>
  <c r="D181" i="3"/>
  <c r="C182" i="3"/>
  <c r="D182" i="3"/>
  <c r="F182" i="3" s="1"/>
  <c r="C183" i="3"/>
  <c r="D183" i="3"/>
  <c r="C184" i="3"/>
  <c r="D184" i="3"/>
  <c r="C185" i="3"/>
  <c r="D185" i="3"/>
  <c r="C186" i="3"/>
  <c r="D186" i="3"/>
  <c r="F186" i="3" s="1"/>
  <c r="C187" i="3"/>
  <c r="D187" i="3"/>
  <c r="F187" i="3" s="1"/>
  <c r="C188" i="3"/>
  <c r="D188" i="3"/>
  <c r="C189" i="3"/>
  <c r="D189" i="3"/>
  <c r="C190" i="3"/>
  <c r="D190" i="3"/>
  <c r="F190" i="3" s="1"/>
  <c r="C191" i="3"/>
  <c r="D191" i="3"/>
  <c r="C192" i="3"/>
  <c r="D192" i="3"/>
  <c r="C193" i="3"/>
  <c r="D193" i="3"/>
  <c r="F193" i="3" s="1"/>
  <c r="C194" i="3"/>
  <c r="D194" i="3"/>
  <c r="F194" i="3" s="1"/>
  <c r="C195" i="3"/>
  <c r="D195" i="3"/>
  <c r="F195" i="3" s="1"/>
  <c r="C196" i="3"/>
  <c r="D196" i="3"/>
  <c r="C197" i="3"/>
  <c r="D197" i="3"/>
  <c r="C198" i="3"/>
  <c r="D198" i="3"/>
  <c r="F198" i="3" s="1"/>
  <c r="C199" i="3"/>
  <c r="D199" i="3"/>
  <c r="C200" i="3"/>
  <c r="D200" i="3"/>
  <c r="C201" i="3"/>
  <c r="D201" i="3"/>
  <c r="F201" i="3" s="1"/>
  <c r="C202" i="3"/>
  <c r="D202" i="3"/>
  <c r="F202" i="3" s="1"/>
  <c r="C203" i="3"/>
  <c r="D203" i="3"/>
  <c r="F203" i="3" s="1"/>
  <c r="C204" i="3"/>
  <c r="D204" i="3"/>
  <c r="C205" i="3"/>
  <c r="D205" i="3"/>
  <c r="C206" i="3"/>
  <c r="D206" i="3"/>
  <c r="F206" i="3" s="1"/>
  <c r="C207" i="3"/>
  <c r="D207" i="3"/>
  <c r="C208" i="3"/>
  <c r="D208" i="3"/>
  <c r="C209" i="3"/>
  <c r="D209" i="3"/>
  <c r="F209" i="3" s="1"/>
  <c r="C210" i="3"/>
  <c r="D210" i="3"/>
  <c r="F210" i="3" s="1"/>
  <c r="C211" i="3"/>
  <c r="D211" i="3"/>
  <c r="F211" i="3" s="1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F218" i="3" s="1"/>
  <c r="C219" i="3"/>
  <c r="D219" i="3"/>
  <c r="F219" i="3" s="1"/>
  <c r="C220" i="3"/>
  <c r="D220" i="3"/>
  <c r="C221" i="3"/>
  <c r="D221" i="3"/>
  <c r="C222" i="3"/>
  <c r="D222" i="3"/>
  <c r="C223" i="3"/>
  <c r="D223" i="3"/>
  <c r="C224" i="3"/>
  <c r="D224" i="3"/>
  <c r="C225" i="3"/>
  <c r="D225" i="3"/>
  <c r="F225" i="3" s="1"/>
  <c r="C226" i="3"/>
  <c r="D226" i="3"/>
  <c r="F226" i="3" s="1"/>
  <c r="C227" i="3"/>
  <c r="D227" i="3"/>
  <c r="F227" i="3" s="1"/>
  <c r="C228" i="3"/>
  <c r="D228" i="3"/>
  <c r="C229" i="3"/>
  <c r="D229" i="3"/>
  <c r="C230" i="3"/>
  <c r="D230" i="3"/>
  <c r="C231" i="3"/>
  <c r="D231" i="3"/>
  <c r="C232" i="3"/>
  <c r="D232" i="3"/>
  <c r="C233" i="3"/>
  <c r="D233" i="3"/>
  <c r="F233" i="3" s="1"/>
  <c r="C234" i="3"/>
  <c r="D234" i="3"/>
  <c r="F234" i="3" s="1"/>
  <c r="C235" i="3"/>
  <c r="D235" i="3"/>
  <c r="F235" i="3" s="1"/>
  <c r="C236" i="3"/>
  <c r="D236" i="3"/>
  <c r="C237" i="3"/>
  <c r="D237" i="3"/>
  <c r="C238" i="3"/>
  <c r="D238" i="3"/>
  <c r="C239" i="3"/>
  <c r="D239" i="3"/>
  <c r="C240" i="3"/>
  <c r="D240" i="3"/>
  <c r="C241" i="3"/>
  <c r="D241" i="3"/>
  <c r="F241" i="3" s="1"/>
  <c r="C242" i="3"/>
  <c r="D242" i="3"/>
  <c r="F242" i="3" s="1"/>
  <c r="C243" i="3"/>
  <c r="D243" i="3"/>
  <c r="F243" i="3" s="1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F250" i="3" s="1"/>
  <c r="C251" i="3"/>
  <c r="D251" i="3"/>
  <c r="F251" i="3" s="1"/>
  <c r="C252" i="3"/>
  <c r="D252" i="3"/>
  <c r="C253" i="3"/>
  <c r="D253" i="3"/>
  <c r="C254" i="3"/>
  <c r="D254" i="3"/>
  <c r="C255" i="3"/>
  <c r="D255" i="3"/>
  <c r="C256" i="3"/>
  <c r="D256" i="3"/>
  <c r="C257" i="3"/>
  <c r="D257" i="3"/>
  <c r="F257" i="3" s="1"/>
  <c r="C258" i="3"/>
  <c r="D258" i="3"/>
  <c r="F258" i="3" s="1"/>
  <c r="C259" i="3"/>
  <c r="D259" i="3"/>
  <c r="F259" i="3" s="1"/>
  <c r="C260" i="3"/>
  <c r="D260" i="3"/>
  <c r="C261" i="3"/>
  <c r="C262" i="3"/>
  <c r="D262" i="3"/>
  <c r="C263" i="3"/>
  <c r="C264" i="3"/>
  <c r="D264" i="3"/>
  <c r="C265" i="3"/>
  <c r="D265" i="3"/>
  <c r="F265" i="3" s="1"/>
  <c r="C266" i="3"/>
  <c r="D266" i="3"/>
  <c r="F266" i="3" s="1"/>
  <c r="C267" i="3"/>
  <c r="D267" i="3"/>
  <c r="F267" i="3" s="1"/>
  <c r="C268" i="3"/>
  <c r="D268" i="3"/>
  <c r="C269" i="3"/>
  <c r="D269" i="3"/>
  <c r="C270" i="3"/>
  <c r="D270" i="3"/>
  <c r="C271" i="3"/>
  <c r="D271" i="3"/>
  <c r="C272" i="3"/>
  <c r="D272" i="3"/>
  <c r="C273" i="3"/>
  <c r="D273" i="3"/>
  <c r="F273" i="3" s="1"/>
  <c r="C274" i="3"/>
  <c r="D274" i="3"/>
  <c r="F274" i="3" s="1"/>
  <c r="C275" i="3"/>
  <c r="D275" i="3"/>
  <c r="F275" i="3" s="1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F282" i="3" s="1"/>
  <c r="C283" i="3"/>
  <c r="D283" i="3"/>
  <c r="F283" i="3" s="1"/>
  <c r="C284" i="3"/>
  <c r="D284" i="3"/>
  <c r="C285" i="3"/>
  <c r="D285" i="3"/>
  <c r="C286" i="3"/>
  <c r="D286" i="3"/>
  <c r="C287" i="3"/>
  <c r="D287" i="3"/>
  <c r="C288" i="3"/>
  <c r="D288" i="3"/>
  <c r="C289" i="3"/>
  <c r="D289" i="3"/>
  <c r="F289" i="3" s="1"/>
  <c r="C290" i="3"/>
  <c r="D290" i="3"/>
  <c r="F290" i="3" s="1"/>
  <c r="C291" i="3"/>
  <c r="D291" i="3"/>
  <c r="F291" i="3" s="1"/>
  <c r="C292" i="3"/>
  <c r="D292" i="3"/>
  <c r="C293" i="3"/>
  <c r="D293" i="3"/>
  <c r="C294" i="3"/>
  <c r="D294" i="3"/>
  <c r="C295" i="3"/>
  <c r="D295" i="3"/>
  <c r="C296" i="3"/>
  <c r="D296" i="3"/>
  <c r="C297" i="3"/>
  <c r="D297" i="3"/>
  <c r="F297" i="3" s="1"/>
  <c r="C298" i="3"/>
  <c r="D298" i="3"/>
  <c r="F298" i="3" s="1"/>
  <c r="C299" i="3"/>
  <c r="D299" i="3"/>
  <c r="F299" i="3" s="1"/>
  <c r="C300" i="3"/>
  <c r="D300" i="3"/>
  <c r="C301" i="3"/>
  <c r="D301" i="3"/>
  <c r="C302" i="3"/>
  <c r="D302" i="3"/>
  <c r="C303" i="3"/>
  <c r="D303" i="3"/>
  <c r="C304" i="3"/>
  <c r="D304" i="3"/>
  <c r="C305" i="3"/>
  <c r="D305" i="3"/>
  <c r="F305" i="3" s="1"/>
  <c r="C306" i="3"/>
  <c r="D306" i="3"/>
  <c r="F306" i="3" s="1"/>
  <c r="C307" i="3"/>
  <c r="D307" i="3"/>
  <c r="F307" i="3" s="1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F314" i="3" s="1"/>
  <c r="C315" i="3"/>
  <c r="D315" i="3"/>
  <c r="F315" i="3" s="1"/>
  <c r="C316" i="3"/>
  <c r="D316" i="3"/>
  <c r="C317" i="3"/>
  <c r="D317" i="3"/>
  <c r="C318" i="3"/>
  <c r="D318" i="3"/>
  <c r="C319" i="3"/>
  <c r="D319" i="3"/>
  <c r="C320" i="3"/>
  <c r="D320" i="3"/>
  <c r="C321" i="3"/>
  <c r="D321" i="3"/>
  <c r="F321" i="3" s="1"/>
  <c r="C322" i="3"/>
  <c r="D322" i="3"/>
  <c r="F322" i="3" s="1"/>
  <c r="C323" i="3"/>
  <c r="D323" i="3"/>
  <c r="F323" i="3" s="1"/>
  <c r="C324" i="3"/>
  <c r="D324" i="3"/>
  <c r="C325" i="3"/>
  <c r="D325" i="3"/>
  <c r="C326" i="3"/>
  <c r="D326" i="3"/>
  <c r="C327" i="3"/>
  <c r="D327" i="3"/>
  <c r="C328" i="3"/>
  <c r="D328" i="3"/>
  <c r="C329" i="3"/>
  <c r="D329" i="3"/>
  <c r="F329" i="3" s="1"/>
  <c r="C330" i="3"/>
  <c r="D330" i="3"/>
  <c r="C331" i="3"/>
  <c r="D331" i="3"/>
  <c r="F331" i="3" s="1"/>
  <c r="C332" i="3"/>
  <c r="D332" i="3"/>
  <c r="C333" i="3"/>
  <c r="D333" i="3"/>
  <c r="C334" i="3"/>
  <c r="D334" i="3"/>
  <c r="C335" i="3"/>
  <c r="D335" i="3"/>
  <c r="C336" i="3"/>
  <c r="D336" i="3"/>
  <c r="C337" i="3"/>
  <c r="D337" i="3"/>
  <c r="F337" i="3" s="1"/>
  <c r="C338" i="3"/>
  <c r="D338" i="3"/>
  <c r="C339" i="3"/>
  <c r="D339" i="3"/>
  <c r="F339" i="3" s="1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F347" i="3" s="1"/>
  <c r="C348" i="3"/>
  <c r="D348" i="3"/>
  <c r="C349" i="3"/>
  <c r="D349" i="3"/>
  <c r="C350" i="3"/>
  <c r="D350" i="3"/>
  <c r="C351" i="3"/>
  <c r="D351" i="3"/>
  <c r="C352" i="3"/>
  <c r="D352" i="3"/>
  <c r="C353" i="3"/>
  <c r="D353" i="3"/>
  <c r="F353" i="3" s="1"/>
  <c r="C354" i="3"/>
  <c r="D354" i="3"/>
  <c r="C355" i="3"/>
  <c r="D355" i="3"/>
  <c r="F355" i="3" s="1"/>
  <c r="C356" i="3"/>
  <c r="D356" i="3"/>
  <c r="C357" i="3"/>
  <c r="D357" i="3"/>
  <c r="C358" i="3"/>
  <c r="D358" i="3"/>
  <c r="C359" i="3"/>
  <c r="D359" i="3"/>
  <c r="C360" i="3"/>
  <c r="D360" i="3"/>
  <c r="C361" i="3"/>
  <c r="D361" i="3"/>
  <c r="F361" i="3" s="1"/>
  <c r="C362" i="3"/>
  <c r="D362" i="3"/>
  <c r="C363" i="3"/>
  <c r="D363" i="3"/>
  <c r="F363" i="3" s="1"/>
  <c r="C364" i="3"/>
  <c r="D364" i="3"/>
  <c r="C365" i="3"/>
  <c r="D365" i="3"/>
  <c r="C366" i="3"/>
  <c r="D366" i="3"/>
  <c r="C367" i="3"/>
  <c r="D367" i="3"/>
  <c r="C368" i="3"/>
  <c r="D368" i="3"/>
  <c r="C369" i="3"/>
  <c r="D369" i="3"/>
  <c r="F369" i="3" s="1"/>
  <c r="C370" i="3"/>
  <c r="D370" i="3"/>
  <c r="C371" i="3"/>
  <c r="D371" i="3"/>
  <c r="F371" i="3" s="1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F379" i="3" s="1"/>
  <c r="C380" i="3"/>
  <c r="D380" i="3"/>
  <c r="C381" i="3"/>
  <c r="D381" i="3"/>
  <c r="C382" i="3"/>
  <c r="D382" i="3"/>
  <c r="C383" i="3"/>
  <c r="D383" i="3"/>
  <c r="C384" i="3"/>
  <c r="D384" i="3"/>
  <c r="C385" i="3"/>
  <c r="C386" i="3"/>
  <c r="D386" i="3"/>
  <c r="C387" i="3"/>
  <c r="D387" i="3"/>
  <c r="F387" i="3" s="1"/>
  <c r="C388" i="3"/>
  <c r="D388" i="3"/>
  <c r="C389" i="3"/>
  <c r="D389" i="3"/>
  <c r="C390" i="3"/>
  <c r="D390" i="3"/>
  <c r="C391" i="3"/>
  <c r="D391" i="3"/>
  <c r="C392" i="3"/>
  <c r="D392" i="3"/>
  <c r="C393" i="3"/>
  <c r="D393" i="3"/>
  <c r="F393" i="3" s="1"/>
  <c r="C394" i="3"/>
  <c r="D394" i="3"/>
  <c r="C395" i="3"/>
  <c r="D395" i="3"/>
  <c r="F395" i="3" s="1"/>
  <c r="C396" i="3"/>
  <c r="D396" i="3"/>
  <c r="C397" i="3"/>
  <c r="D397" i="3"/>
  <c r="C398" i="3"/>
  <c r="D398" i="3"/>
  <c r="D3" i="3"/>
  <c r="F3" i="3" s="1"/>
  <c r="C3" i="3"/>
  <c r="A1615" i="2"/>
  <c r="H1615" i="2" s="1"/>
  <c r="I1615" i="2" s="1"/>
  <c r="A1616" i="2"/>
  <c r="J1616" i="2" s="1"/>
  <c r="K1616" i="2" s="1"/>
  <c r="A1617" i="2"/>
  <c r="H1617" i="2" s="1"/>
  <c r="I1617" i="2" s="1"/>
  <c r="A1618" i="2"/>
  <c r="J1618" i="2" s="1"/>
  <c r="K1618" i="2" s="1"/>
  <c r="A1619" i="2"/>
  <c r="H1619" i="2" s="1"/>
  <c r="A1620" i="2"/>
  <c r="J1620" i="2" s="1"/>
  <c r="K1620" i="2" s="1"/>
  <c r="A1621" i="2"/>
  <c r="H1621" i="2" s="1"/>
  <c r="I1621" i="2" s="1"/>
  <c r="A1622" i="2"/>
  <c r="H1622" i="2" s="1"/>
  <c r="I1622" i="2" s="1"/>
  <c r="A1623" i="2"/>
  <c r="H1623" i="2" s="1"/>
  <c r="A1624" i="2"/>
  <c r="H1624" i="2" s="1"/>
  <c r="I1624" i="2" s="1"/>
  <c r="A1625" i="2"/>
  <c r="J1625" i="2" s="1"/>
  <c r="K1625" i="2" s="1"/>
  <c r="A1626" i="2"/>
  <c r="H1626" i="2" s="1"/>
  <c r="I1626" i="2" s="1"/>
  <c r="A1627" i="2"/>
  <c r="J1627" i="2" s="1"/>
  <c r="K1627" i="2" s="1"/>
  <c r="A1628" i="2"/>
  <c r="A1629" i="2"/>
  <c r="A1630" i="2"/>
  <c r="H1630" i="2" s="1"/>
  <c r="A1631" i="2"/>
  <c r="H1631" i="2" s="1"/>
  <c r="I1631" i="2" s="1"/>
  <c r="A1632" i="2"/>
  <c r="H1632" i="2" s="1"/>
  <c r="A1633" i="2"/>
  <c r="H1633" i="2" s="1"/>
  <c r="I1633" i="2" s="1"/>
  <c r="A1634" i="2"/>
  <c r="J1634" i="2" s="1"/>
  <c r="K1634" i="2" s="1"/>
  <c r="A1635" i="2"/>
  <c r="H1635" i="2" s="1"/>
  <c r="I1635" i="2" s="1"/>
  <c r="A1636" i="2"/>
  <c r="A1637" i="2"/>
  <c r="J1637" i="2" s="1"/>
  <c r="K1637" i="2" s="1"/>
  <c r="A1638" i="2"/>
  <c r="H1638" i="2" s="1"/>
  <c r="I1638" i="2" s="1"/>
  <c r="A1639" i="2"/>
  <c r="H1639" i="2" s="1"/>
  <c r="A1640" i="2"/>
  <c r="H1640" i="2" s="1"/>
  <c r="I1640" i="2" s="1"/>
  <c r="A1641" i="2"/>
  <c r="J1641" i="2" s="1"/>
  <c r="K1641" i="2" s="1"/>
  <c r="A1642" i="2"/>
  <c r="H1642" i="2" s="1"/>
  <c r="I1642" i="2" s="1"/>
  <c r="A1643" i="2"/>
  <c r="H1643" i="2" s="1"/>
  <c r="I1643" i="2" s="1"/>
  <c r="A1644" i="2"/>
  <c r="H1644" i="2" s="1"/>
  <c r="I1644" i="2" s="1"/>
  <c r="A1645" i="2"/>
  <c r="A1646" i="2"/>
  <c r="H1646" i="2" s="1"/>
  <c r="A1647" i="2"/>
  <c r="H1647" i="2" s="1"/>
  <c r="I1647" i="2" s="1"/>
  <c r="A1648" i="2"/>
  <c r="H1648" i="2" s="1"/>
  <c r="A1649" i="2"/>
  <c r="H1649" i="2" s="1"/>
  <c r="I1649" i="2" s="1"/>
  <c r="A1650" i="2"/>
  <c r="H1650" i="2" s="1"/>
  <c r="I1650" i="2" s="1"/>
  <c r="A1651" i="2"/>
  <c r="H1651" i="2" s="1"/>
  <c r="A1652" i="2"/>
  <c r="J1652" i="2" s="1"/>
  <c r="K1652" i="2" s="1"/>
  <c r="A1653" i="2"/>
  <c r="H1653" i="2" s="1"/>
  <c r="I1653" i="2" s="1"/>
  <c r="A1654" i="2"/>
  <c r="H1654" i="2" s="1"/>
  <c r="A1655" i="2"/>
  <c r="J1655" i="2" s="1"/>
  <c r="K1655" i="2" s="1"/>
  <c r="A1656" i="2"/>
  <c r="H1656" i="2" s="1"/>
  <c r="I1656" i="2" s="1"/>
  <c r="A1657" i="2"/>
  <c r="H1657" i="2" s="1"/>
  <c r="A1658" i="2"/>
  <c r="H1658" i="2" s="1"/>
  <c r="I1658" i="2" s="1"/>
  <c r="A1659" i="2"/>
  <c r="J1659" i="2" s="1"/>
  <c r="K1659" i="2" s="1"/>
  <c r="A1660" i="2"/>
  <c r="H1660" i="2" s="1"/>
  <c r="I1660" i="2" s="1"/>
  <c r="A1661" i="2"/>
  <c r="A1662" i="2"/>
  <c r="H1662" i="2" s="1"/>
  <c r="I1662" i="2" s="1"/>
  <c r="A1663" i="2"/>
  <c r="H1663" i="2" s="1"/>
  <c r="I1663" i="2" s="1"/>
  <c r="A1664" i="2"/>
  <c r="J1664" i="2" s="1"/>
  <c r="K1664" i="2" s="1"/>
  <c r="A1665" i="2"/>
  <c r="H1665" i="2" s="1"/>
  <c r="I1665" i="2" s="1"/>
  <c r="A1666" i="2"/>
  <c r="H1666" i="2" s="1"/>
  <c r="I1666" i="2" s="1"/>
  <c r="A1667" i="2"/>
  <c r="H1667" i="2" s="1"/>
  <c r="I1667" i="2" s="1"/>
  <c r="A1668" i="2"/>
  <c r="A1669" i="2"/>
  <c r="J1669" i="2" s="1"/>
  <c r="K1669" i="2" s="1"/>
  <c r="A1670" i="2"/>
  <c r="H1670" i="2" s="1"/>
  <c r="I1670" i="2" s="1"/>
  <c r="A1671" i="2"/>
  <c r="H1671" i="2" s="1"/>
  <c r="A1672" i="2"/>
  <c r="H1672" i="2" s="1"/>
  <c r="I1672" i="2" s="1"/>
  <c r="A1673" i="2"/>
  <c r="J1673" i="2" s="1"/>
  <c r="K1673" i="2" s="1"/>
  <c r="V49" i="8"/>
  <c r="U49" i="8"/>
  <c r="U48" i="8"/>
  <c r="V48" i="8" s="1"/>
  <c r="U47" i="8"/>
  <c r="V47" i="8" s="1"/>
  <c r="U46" i="8"/>
  <c r="V46" i="8" s="1"/>
  <c r="U45" i="8"/>
  <c r="V45" i="8" s="1"/>
  <c r="U44" i="8"/>
  <c r="V44" i="8" s="1"/>
  <c r="U43" i="8"/>
  <c r="V43" i="8" s="1"/>
  <c r="U42" i="8"/>
  <c r="V42" i="8" s="1"/>
  <c r="U41" i="8"/>
  <c r="V41" i="8" s="1"/>
  <c r="U40" i="8"/>
  <c r="V40" i="8" s="1"/>
  <c r="U39" i="8"/>
  <c r="V39" i="8" s="1"/>
  <c r="U38" i="8"/>
  <c r="V38" i="8" s="1"/>
  <c r="U37" i="8"/>
  <c r="V37" i="8" s="1"/>
  <c r="U36" i="8"/>
  <c r="V36" i="8" s="1"/>
  <c r="U35" i="8"/>
  <c r="V35" i="8" s="1"/>
  <c r="U34" i="8"/>
  <c r="V34" i="8" s="1"/>
  <c r="U33" i="8"/>
  <c r="V33" i="8" s="1"/>
  <c r="U32" i="8"/>
  <c r="V32" i="8" s="1"/>
  <c r="U31" i="8"/>
  <c r="V31" i="8" s="1"/>
  <c r="U30" i="8"/>
  <c r="V30" i="8" s="1"/>
  <c r="U29" i="8"/>
  <c r="V29" i="8" s="1"/>
  <c r="U28" i="8"/>
  <c r="V28" i="8" s="1"/>
  <c r="U27" i="8"/>
  <c r="V27" i="8" s="1"/>
  <c r="U26" i="8"/>
  <c r="V26" i="8" s="1"/>
  <c r="U25" i="8"/>
  <c r="V25" i="8" s="1"/>
  <c r="U24" i="8"/>
  <c r="V24" i="8" s="1"/>
  <c r="U23" i="8"/>
  <c r="V23" i="8" s="1"/>
  <c r="U22" i="8"/>
  <c r="V22" i="8" s="1"/>
  <c r="U21" i="8"/>
  <c r="V21" i="8" s="1"/>
  <c r="U20" i="8"/>
  <c r="V20" i="8" s="1"/>
  <c r="U19" i="8"/>
  <c r="V19" i="8" s="1"/>
  <c r="U18" i="8"/>
  <c r="V18" i="8" s="1"/>
  <c r="U17" i="8"/>
  <c r="V17" i="8" s="1"/>
  <c r="U16" i="8"/>
  <c r="V16" i="8" s="1"/>
  <c r="U15" i="8"/>
  <c r="V15" i="8" s="1"/>
  <c r="U14" i="8"/>
  <c r="V14" i="8" s="1"/>
  <c r="U13" i="8"/>
  <c r="V13" i="8" s="1"/>
  <c r="U12" i="8"/>
  <c r="V12" i="8" s="1"/>
  <c r="U11" i="8"/>
  <c r="V11" i="8" s="1"/>
  <c r="U10" i="8"/>
  <c r="V10" i="8" s="1"/>
  <c r="U9" i="8"/>
  <c r="V9" i="8" s="1"/>
  <c r="U8" i="8"/>
  <c r="V8" i="8" s="1"/>
  <c r="U7" i="8"/>
  <c r="V7" i="8" s="1"/>
  <c r="U6" i="8"/>
  <c r="V6" i="8" s="1"/>
  <c r="U5" i="8"/>
  <c r="V5" i="8" s="1"/>
  <c r="U4" i="8"/>
  <c r="V4" i="8" s="1"/>
  <c r="U3" i="8"/>
  <c r="V3" i="8" s="1"/>
  <c r="V1" i="8" s="1"/>
  <c r="K253" i="8"/>
  <c r="L253" i="8"/>
  <c r="K254" i="8"/>
  <c r="L254" i="8"/>
  <c r="H1673" i="2" l="1"/>
  <c r="H1634" i="2"/>
  <c r="I1654" i="2"/>
  <c r="I1630" i="2"/>
  <c r="H1659" i="2"/>
  <c r="I1659" i="2" s="1"/>
  <c r="J1667" i="2"/>
  <c r="K1667" i="2" s="1"/>
  <c r="H1637" i="2"/>
  <c r="I1637" i="2" s="1"/>
  <c r="J1662" i="2"/>
  <c r="K1662" i="2" s="1"/>
  <c r="J1646" i="2"/>
  <c r="K1646" i="2" s="1"/>
  <c r="H1641" i="2"/>
  <c r="J1623" i="2"/>
  <c r="K1623" i="2" s="1"/>
  <c r="H1618" i="2"/>
  <c r="I1618" i="2" s="1"/>
  <c r="J1671" i="2"/>
  <c r="K1671" i="2" s="1"/>
  <c r="J1632" i="2"/>
  <c r="K1632" i="2" s="1"/>
  <c r="H1627" i="2"/>
  <c r="I1627" i="2" s="1"/>
  <c r="H1655" i="2"/>
  <c r="I1655" i="2" s="1"/>
  <c r="J1649" i="2"/>
  <c r="K1649" i="2" s="1"/>
  <c r="J1635" i="2"/>
  <c r="K1635" i="2" s="1"/>
  <c r="H1616" i="2"/>
  <c r="I1616" i="2" s="1"/>
  <c r="I1648" i="2"/>
  <c r="H1669" i="2"/>
  <c r="I1669" i="2" s="1"/>
  <c r="J1639" i="2"/>
  <c r="K1639" i="2" s="1"/>
  <c r="J1630" i="2"/>
  <c r="K1630" i="2" s="1"/>
  <c r="I1673" i="2"/>
  <c r="J1653" i="2"/>
  <c r="K1653" i="2" s="1"/>
  <c r="I1641" i="2"/>
  <c r="I1634" i="2"/>
  <c r="J1644" i="2"/>
  <c r="K1644" i="2" s="1"/>
  <c r="H1661" i="2"/>
  <c r="I1661" i="2" s="1"/>
  <c r="J1661" i="2"/>
  <c r="K1661" i="2" s="1"/>
  <c r="H1645" i="2"/>
  <c r="I1645" i="2" s="1"/>
  <c r="J1645" i="2"/>
  <c r="K1645" i="2" s="1"/>
  <c r="H1629" i="2"/>
  <c r="I1629" i="2" s="1"/>
  <c r="J1629" i="2"/>
  <c r="K1629" i="2" s="1"/>
  <c r="I1657" i="2"/>
  <c r="F1226" i="2"/>
  <c r="H1668" i="2"/>
  <c r="I1668" i="2" s="1"/>
  <c r="J1668" i="2"/>
  <c r="K1668" i="2" s="1"/>
  <c r="H1636" i="2"/>
  <c r="I1636" i="2" s="1"/>
  <c r="J1636" i="2"/>
  <c r="K1636" i="2" s="1"/>
  <c r="H1628" i="2"/>
  <c r="I1628" i="2" s="1"/>
  <c r="J1628" i="2"/>
  <c r="K1628" i="2" s="1"/>
  <c r="H1652" i="2"/>
  <c r="I1652" i="2" s="1"/>
  <c r="F1290" i="2"/>
  <c r="J1621" i="2"/>
  <c r="K1621" i="2" s="1"/>
  <c r="I1625" i="2"/>
  <c r="F1483" i="2"/>
  <c r="J1660" i="2"/>
  <c r="K1660" i="2" s="1"/>
  <c r="F1507" i="2"/>
  <c r="J1665" i="2"/>
  <c r="K1665" i="2" s="1"/>
  <c r="I1664" i="2"/>
  <c r="J1658" i="2"/>
  <c r="K1658" i="2" s="1"/>
  <c r="J1656" i="2"/>
  <c r="K1656" i="2" s="1"/>
  <c r="J1651" i="2"/>
  <c r="K1651" i="2" s="1"/>
  <c r="J1647" i="2"/>
  <c r="K1647" i="2" s="1"/>
  <c r="J1642" i="2"/>
  <c r="K1642" i="2" s="1"/>
  <c r="J1617" i="2"/>
  <c r="K1617" i="2" s="1"/>
  <c r="J1672" i="2"/>
  <c r="K1672" i="2" s="1"/>
  <c r="I1671" i="2"/>
  <c r="J1663" i="2"/>
  <c r="K1663" i="2" s="1"/>
  <c r="J1654" i="2"/>
  <c r="K1654" i="2" s="1"/>
  <c r="J1640" i="2"/>
  <c r="K1640" i="2" s="1"/>
  <c r="I1639" i="2"/>
  <c r="J1633" i="2"/>
  <c r="K1633" i="2" s="1"/>
  <c r="I1632" i="2"/>
  <c r="J1626" i="2"/>
  <c r="K1626" i="2" s="1"/>
  <c r="J1624" i="2"/>
  <c r="K1624" i="2" s="1"/>
  <c r="J1619" i="2"/>
  <c r="K1619" i="2" s="1"/>
  <c r="J1615" i="2"/>
  <c r="K1615" i="2" s="1"/>
  <c r="F1479" i="2"/>
  <c r="F1249" i="2"/>
  <c r="J1670" i="2"/>
  <c r="K1670" i="2" s="1"/>
  <c r="I1651" i="2"/>
  <c r="J1643" i="2"/>
  <c r="K1643" i="2" s="1"/>
  <c r="J1638" i="2"/>
  <c r="K1638" i="2" s="1"/>
  <c r="J1631" i="2"/>
  <c r="K1631" i="2" s="1"/>
  <c r="J1622" i="2"/>
  <c r="K1622" i="2" s="1"/>
  <c r="F1499" i="2"/>
  <c r="J1666" i="2"/>
  <c r="K1666" i="2" s="1"/>
  <c r="F1519" i="2"/>
  <c r="F1435" i="2"/>
  <c r="F1266" i="2"/>
  <c r="F1206" i="2"/>
  <c r="F1187" i="2"/>
  <c r="J1657" i="2"/>
  <c r="K1657" i="2" s="1"/>
  <c r="J1650" i="2"/>
  <c r="K1650" i="2" s="1"/>
  <c r="J1648" i="2"/>
  <c r="K1648" i="2" s="1"/>
  <c r="F1295" i="2"/>
  <c r="F1085" i="2"/>
  <c r="F1329" i="2"/>
  <c r="F1269" i="2"/>
  <c r="F1203" i="2"/>
  <c r="F1201" i="2"/>
  <c r="F1173" i="2"/>
  <c r="F1105" i="2"/>
  <c r="F977" i="2"/>
  <c r="F950" i="2"/>
  <c r="F1099" i="2"/>
  <c r="F1045" i="2"/>
  <c r="F1034" i="2"/>
  <c r="F1010" i="2"/>
  <c r="F881" i="2"/>
  <c r="F1114" i="2"/>
  <c r="F1091" i="2"/>
  <c r="F1073" i="2"/>
  <c r="F1066" i="2"/>
  <c r="F1039" i="2"/>
  <c r="F833" i="2"/>
  <c r="F842" i="2"/>
  <c r="F947" i="2"/>
  <c r="F945" i="2"/>
  <c r="F963" i="2"/>
  <c r="F897" i="2"/>
  <c r="F885" i="2"/>
  <c r="F970" i="2"/>
  <c r="F906" i="2"/>
  <c r="F825" i="2"/>
  <c r="F821" i="2"/>
  <c r="F797" i="2"/>
  <c r="F663" i="2"/>
  <c r="F763" i="2"/>
  <c r="F617" i="2"/>
  <c r="F647" i="2"/>
  <c r="F635" i="2"/>
  <c r="F603" i="2"/>
  <c r="F575" i="2"/>
  <c r="F544" i="2"/>
  <c r="F484" i="2"/>
  <c r="F587" i="2"/>
  <c r="F288" i="2"/>
  <c r="F400" i="2"/>
  <c r="F379" i="2"/>
  <c r="F447" i="2"/>
  <c r="F425" i="2"/>
  <c r="F375" i="2"/>
  <c r="F356" i="2"/>
  <c r="F347" i="2"/>
  <c r="F319" i="2"/>
  <c r="F272" i="2"/>
  <c r="F196" i="2"/>
  <c r="F297" i="2"/>
  <c r="F1655" i="2"/>
  <c r="F1551" i="2"/>
  <c r="F1475" i="2"/>
  <c r="F1459" i="2"/>
  <c r="F1403" i="2"/>
  <c r="F1347" i="2"/>
  <c r="F1651" i="2"/>
  <c r="F1671" i="2"/>
  <c r="F1664" i="2"/>
  <c r="F1657" i="2"/>
  <c r="F1639" i="2"/>
  <c r="F1632" i="2"/>
  <c r="F1625" i="2"/>
  <c r="I1619" i="2"/>
  <c r="F1607" i="2"/>
  <c r="F1591" i="2"/>
  <c r="F1580" i="2"/>
  <c r="F1577" i="2"/>
  <c r="F1515" i="2"/>
  <c r="F1495" i="2"/>
  <c r="F1455" i="2"/>
  <c r="F1451" i="2"/>
  <c r="F1336" i="2"/>
  <c r="I1623" i="2"/>
  <c r="F1583" i="2"/>
  <c r="F1503" i="2"/>
  <c r="F1447" i="2"/>
  <c r="F1445" i="2"/>
  <c r="F1363" i="2"/>
  <c r="F1476" i="2"/>
  <c r="F1467" i="2"/>
  <c r="F1443" i="2"/>
  <c r="F1395" i="2"/>
  <c r="F1514" i="2"/>
  <c r="F1496" i="2"/>
  <c r="F1491" i="2"/>
  <c r="F1427" i="2"/>
  <c r="F1258" i="2"/>
  <c r="I1646" i="2"/>
  <c r="F1463" i="2"/>
  <c r="F1371" i="2"/>
  <c r="F1355" i="2"/>
  <c r="F1337" i="2"/>
  <c r="F1169" i="2"/>
  <c r="F928" i="2"/>
  <c r="F742" i="2"/>
  <c r="F459" i="2"/>
  <c r="F1117" i="2"/>
  <c r="F1109" i="2"/>
  <c r="F1077" i="2"/>
  <c r="F1002" i="2"/>
  <c r="F911" i="2"/>
  <c r="F805" i="2"/>
  <c r="F803" i="2"/>
  <c r="F791" i="2"/>
  <c r="F740" i="2"/>
  <c r="F478" i="2"/>
  <c r="F1080" i="2"/>
  <c r="F1057" i="2"/>
  <c r="F985" i="2"/>
  <c r="F913" i="2"/>
  <c r="F789" i="2"/>
  <c r="F619" i="2"/>
  <c r="F398" i="2"/>
  <c r="F391" i="2"/>
  <c r="F1487" i="2"/>
  <c r="F1415" i="2"/>
  <c r="F1383" i="2"/>
  <c r="F1351" i="2"/>
  <c r="F1313" i="2"/>
  <c r="F1241" i="2"/>
  <c r="F1025" i="2"/>
  <c r="F819" i="2"/>
  <c r="F761" i="2"/>
  <c r="F759" i="2"/>
  <c r="F713" i="2"/>
  <c r="F672" i="2"/>
  <c r="F1439" i="2"/>
  <c r="F1281" i="2"/>
  <c r="F1048" i="2"/>
  <c r="F817" i="2"/>
  <c r="F722" i="2"/>
  <c r="F687" i="2"/>
  <c r="F681" i="2"/>
  <c r="F1304" i="2"/>
  <c r="F1155" i="2"/>
  <c r="F794" i="2"/>
  <c r="F776" i="2"/>
  <c r="F434" i="2"/>
  <c r="F1471" i="2"/>
  <c r="F1209" i="2"/>
  <c r="F1125" i="2"/>
  <c r="F1123" i="2"/>
  <c r="F857" i="2"/>
  <c r="F729" i="2"/>
  <c r="F1399" i="2"/>
  <c r="F1367" i="2"/>
  <c r="F1157" i="2"/>
  <c r="F1149" i="2"/>
  <c r="F921" i="2"/>
  <c r="F864" i="2"/>
  <c r="F736" i="2"/>
  <c r="F701" i="2"/>
  <c r="F657" i="2"/>
  <c r="F350" i="2"/>
  <c r="F1423" i="2"/>
  <c r="F1407" i="2"/>
  <c r="F1391" i="2"/>
  <c r="F1375" i="2"/>
  <c r="F1359" i="2"/>
  <c r="F1297" i="2"/>
  <c r="F1283" i="2"/>
  <c r="F1240" i="2"/>
  <c r="F1237" i="2"/>
  <c r="F1130" i="2"/>
  <c r="F1041" i="2"/>
  <c r="F1027" i="2"/>
  <c r="F984" i="2"/>
  <c r="F981" i="2"/>
  <c r="F938" i="2"/>
  <c r="F888" i="2"/>
  <c r="F874" i="2"/>
  <c r="F751" i="2"/>
  <c r="F675" i="2"/>
  <c r="F638" i="2"/>
  <c r="F566" i="2"/>
  <c r="F559" i="2"/>
  <c r="F411" i="2"/>
  <c r="F361" i="2"/>
  <c r="F1272" i="2"/>
  <c r="F1016" i="2"/>
  <c r="F731" i="2"/>
  <c r="F715" i="2"/>
  <c r="F703" i="2"/>
  <c r="F612" i="2"/>
  <c r="F582" i="2"/>
  <c r="F1112" i="2"/>
  <c r="F899" i="2"/>
  <c r="F824" i="2"/>
  <c r="F382" i="2"/>
  <c r="F298" i="2"/>
  <c r="F283" i="2"/>
  <c r="F1144" i="2"/>
  <c r="F853" i="2"/>
  <c r="F810" i="2"/>
  <c r="F458" i="2"/>
  <c r="F419" i="2"/>
  <c r="F335" i="2"/>
  <c r="F310" i="2"/>
  <c r="F303" i="2"/>
  <c r="F1176" i="2"/>
  <c r="F849" i="2"/>
  <c r="F464" i="2"/>
  <c r="F1265" i="2"/>
  <c r="F1251" i="2"/>
  <c r="F1208" i="2"/>
  <c r="F1205" i="2"/>
  <c r="F1098" i="2"/>
  <c r="F1009" i="2"/>
  <c r="F995" i="2"/>
  <c r="F952" i="2"/>
  <c r="F949" i="2"/>
  <c r="F920" i="2"/>
  <c r="F917" i="2"/>
  <c r="F835" i="2"/>
  <c r="F785" i="2"/>
  <c r="F510" i="2"/>
  <c r="F503" i="2"/>
  <c r="F475" i="2"/>
  <c r="F734" i="2"/>
  <c r="F718" i="2"/>
  <c r="F606" i="2"/>
  <c r="F567" i="2"/>
  <c r="F551" i="2"/>
  <c r="F547" i="2"/>
  <c r="F535" i="2"/>
  <c r="F462" i="2"/>
  <c r="F254" i="2"/>
  <c r="F227" i="2"/>
  <c r="F208" i="2"/>
  <c r="F132" i="2"/>
  <c r="F792" i="2"/>
  <c r="F690" i="2"/>
  <c r="F592" i="2"/>
  <c r="F590" i="2"/>
  <c r="F483" i="2"/>
  <c r="F463" i="2"/>
  <c r="F414" i="2"/>
  <c r="F355" i="2"/>
  <c r="F329" i="2"/>
  <c r="F263" i="2"/>
  <c r="F224" i="2"/>
  <c r="F193" i="2"/>
  <c r="F519" i="2"/>
  <c r="F439" i="2"/>
  <c r="F334" i="2"/>
  <c r="F306" i="2"/>
  <c r="F856" i="2"/>
  <c r="F712" i="2"/>
  <c r="F562" i="2"/>
  <c r="F489" i="2"/>
  <c r="F336" i="2"/>
  <c r="F311" i="2"/>
  <c r="F295" i="2"/>
  <c r="F291" i="2"/>
  <c r="F279" i="2"/>
  <c r="F456" i="2"/>
  <c r="F128" i="2"/>
  <c r="F584" i="2"/>
  <c r="F328" i="2"/>
  <c r="F222" i="2"/>
  <c r="F507" i="2"/>
  <c r="F431" i="2"/>
  <c r="F416" i="2"/>
  <c r="F251" i="2"/>
  <c r="F699" i="2"/>
  <c r="F571" i="2"/>
  <c r="F443" i="2"/>
  <c r="F315" i="2"/>
  <c r="C404" i="3"/>
  <c r="K402" i="3"/>
  <c r="N402" i="3" s="1"/>
  <c r="K401" i="3"/>
  <c r="N401" i="3" s="1"/>
  <c r="K400" i="3"/>
  <c r="N400" i="3" s="1"/>
  <c r="D404" i="3"/>
  <c r="K399" i="3"/>
  <c r="N399" i="3" s="1"/>
  <c r="I404" i="3"/>
  <c r="H404" i="3"/>
  <c r="F388" i="3"/>
  <c r="E388" i="3" s="1"/>
  <c r="F368" i="3"/>
  <c r="E368" i="3" s="1"/>
  <c r="F352" i="3"/>
  <c r="E352" i="3" s="1"/>
  <c r="F328" i="3"/>
  <c r="E328" i="3" s="1"/>
  <c r="F300" i="3"/>
  <c r="E300" i="3" s="1"/>
  <c r="F292" i="3"/>
  <c r="E292" i="3" s="1"/>
  <c r="F264" i="3"/>
  <c r="E264" i="3" s="1"/>
  <c r="F232" i="3"/>
  <c r="E232" i="3" s="1"/>
  <c r="F396" i="3"/>
  <c r="E396" i="3" s="1"/>
  <c r="F376" i="3"/>
  <c r="E376" i="3" s="1"/>
  <c r="F356" i="3"/>
  <c r="E356" i="3" s="1"/>
  <c r="F332" i="3"/>
  <c r="E332" i="3" s="1"/>
  <c r="F308" i="3"/>
  <c r="E308" i="3" s="1"/>
  <c r="F288" i="3"/>
  <c r="E288" i="3" s="1"/>
  <c r="F268" i="3"/>
  <c r="E268" i="3" s="1"/>
  <c r="F256" i="3"/>
  <c r="E256" i="3" s="1"/>
  <c r="F248" i="3"/>
  <c r="E248" i="3" s="1"/>
  <c r="F240" i="3"/>
  <c r="E240" i="3" s="1"/>
  <c r="F216" i="3"/>
  <c r="E216" i="3" s="1"/>
  <c r="F200" i="3"/>
  <c r="E200" i="3" s="1"/>
  <c r="F192" i="3"/>
  <c r="E192" i="3" s="1"/>
  <c r="F184" i="3"/>
  <c r="E184" i="3" s="1"/>
  <c r="F380" i="3"/>
  <c r="E380" i="3" s="1"/>
  <c r="F360" i="3"/>
  <c r="E360" i="3" s="1"/>
  <c r="F336" i="3"/>
  <c r="E336" i="3" s="1"/>
  <c r="F316" i="3"/>
  <c r="E316" i="3" s="1"/>
  <c r="F272" i="3"/>
  <c r="E272" i="3" s="1"/>
  <c r="F260" i="3"/>
  <c r="E260" i="3" s="1"/>
  <c r="F252" i="3"/>
  <c r="E252" i="3" s="1"/>
  <c r="F244" i="3"/>
  <c r="E244" i="3" s="1"/>
  <c r="F220" i="3"/>
  <c r="E220" i="3" s="1"/>
  <c r="F212" i="3"/>
  <c r="E212" i="3" s="1"/>
  <c r="F208" i="3"/>
  <c r="E208" i="3" s="1"/>
  <c r="F204" i="3"/>
  <c r="E204" i="3" s="1"/>
  <c r="F196" i="3"/>
  <c r="E196" i="3" s="1"/>
  <c r="F188" i="3"/>
  <c r="E188" i="3" s="1"/>
  <c r="F180" i="3"/>
  <c r="E180" i="3" s="1"/>
  <c r="F384" i="3"/>
  <c r="E384" i="3" s="1"/>
  <c r="F364" i="3"/>
  <c r="E364" i="3" s="1"/>
  <c r="F340" i="3"/>
  <c r="E340" i="3" s="1"/>
  <c r="F312" i="3"/>
  <c r="E312" i="3" s="1"/>
  <c r="F284" i="3"/>
  <c r="E284" i="3" s="1"/>
  <c r="F224" i="3"/>
  <c r="E224" i="3" s="1"/>
  <c r="F392" i="3"/>
  <c r="E392" i="3" s="1"/>
  <c r="F372" i="3"/>
  <c r="E372" i="3" s="1"/>
  <c r="F348" i="3"/>
  <c r="E348" i="3" s="1"/>
  <c r="F324" i="3"/>
  <c r="E324" i="3" s="1"/>
  <c r="F304" i="3"/>
  <c r="E304" i="3" s="1"/>
  <c r="F276" i="3"/>
  <c r="E276" i="3" s="1"/>
  <c r="F228" i="3"/>
  <c r="E228" i="3" s="1"/>
  <c r="F344" i="3"/>
  <c r="E344" i="3" s="1"/>
  <c r="F320" i="3"/>
  <c r="E320" i="3" s="1"/>
  <c r="F296" i="3"/>
  <c r="E296" i="3" s="1"/>
  <c r="F280" i="3"/>
  <c r="E280" i="3" s="1"/>
  <c r="F236" i="3"/>
  <c r="E236" i="3" s="1"/>
  <c r="F68" i="3"/>
  <c r="E68" i="3" s="1"/>
  <c r="F60" i="3"/>
  <c r="E60" i="3" s="1"/>
  <c r="E56" i="3"/>
  <c r="F52" i="3"/>
  <c r="E52" i="3" s="1"/>
  <c r="F44" i="3"/>
  <c r="E44" i="3" s="1"/>
  <c r="F36" i="3"/>
  <c r="E36" i="3" s="1"/>
  <c r="F28" i="3"/>
  <c r="E28" i="3" s="1"/>
  <c r="F20" i="3"/>
  <c r="E20" i="3" s="1"/>
  <c r="F12" i="3"/>
  <c r="E12" i="3" s="1"/>
  <c r="F4" i="3"/>
  <c r="E4" i="3" s="1"/>
  <c r="F24" i="3"/>
  <c r="E24" i="3" s="1"/>
  <c r="F48" i="3"/>
  <c r="E48" i="3" s="1"/>
  <c r="F295" i="3"/>
  <c r="E295" i="3" s="1"/>
  <c r="F183" i="3"/>
  <c r="E183" i="3" s="1"/>
  <c r="F175" i="3"/>
  <c r="E175" i="3" s="1"/>
  <c r="F167" i="3"/>
  <c r="E167" i="3" s="1"/>
  <c r="F159" i="3"/>
  <c r="E159" i="3" s="1"/>
  <c r="F151" i="3"/>
  <c r="E151" i="3" s="1"/>
  <c r="F143" i="3"/>
  <c r="E143" i="3" s="1"/>
  <c r="F135" i="3"/>
  <c r="E135" i="3" s="1"/>
  <c r="F127" i="3"/>
  <c r="E127" i="3" s="1"/>
  <c r="F119" i="3"/>
  <c r="E119" i="3" s="1"/>
  <c r="F111" i="3"/>
  <c r="E111" i="3" s="1"/>
  <c r="F103" i="3"/>
  <c r="E103" i="3" s="1"/>
  <c r="F95" i="3"/>
  <c r="E95" i="3" s="1"/>
  <c r="F87" i="3"/>
  <c r="E87" i="3" s="1"/>
  <c r="F79" i="3"/>
  <c r="E79" i="3" s="1"/>
  <c r="F71" i="3"/>
  <c r="E71" i="3" s="1"/>
  <c r="F63" i="3"/>
  <c r="E63" i="3" s="1"/>
  <c r="F55" i="3"/>
  <c r="E55" i="3" s="1"/>
  <c r="F47" i="3"/>
  <c r="E47" i="3" s="1"/>
  <c r="F39" i="3"/>
  <c r="E39" i="3" s="1"/>
  <c r="F40" i="3"/>
  <c r="E40" i="3" s="1"/>
  <c r="F16" i="3"/>
  <c r="E16" i="3" s="1"/>
  <c r="F230" i="3"/>
  <c r="E230" i="3" s="1"/>
  <c r="F222" i="3"/>
  <c r="E222" i="3" s="1"/>
  <c r="F214" i="3"/>
  <c r="E214" i="3" s="1"/>
  <c r="F64" i="3"/>
  <c r="E64" i="3" s="1"/>
  <c r="F32" i="3"/>
  <c r="E32" i="3" s="1"/>
  <c r="E176" i="3"/>
  <c r="F172" i="3"/>
  <c r="E172" i="3" s="1"/>
  <c r="E168" i="3"/>
  <c r="F164" i="3"/>
  <c r="E164" i="3" s="1"/>
  <c r="E160" i="3"/>
  <c r="F156" i="3"/>
  <c r="E156" i="3" s="1"/>
  <c r="E152" i="3"/>
  <c r="F148" i="3"/>
  <c r="E148" i="3" s="1"/>
  <c r="E144" i="3"/>
  <c r="F140" i="3"/>
  <c r="E140" i="3" s="1"/>
  <c r="E136" i="3"/>
  <c r="F132" i="3"/>
  <c r="E132" i="3" s="1"/>
  <c r="E128" i="3"/>
  <c r="F124" i="3"/>
  <c r="E124" i="3" s="1"/>
  <c r="E120" i="3"/>
  <c r="F116" i="3"/>
  <c r="E116" i="3" s="1"/>
  <c r="E112" i="3"/>
  <c r="F108" i="3"/>
  <c r="E108" i="3" s="1"/>
  <c r="E104" i="3"/>
  <c r="F100" i="3"/>
  <c r="E100" i="3" s="1"/>
  <c r="E96" i="3"/>
  <c r="F92" i="3"/>
  <c r="E92" i="3" s="1"/>
  <c r="E88" i="3"/>
  <c r="F84" i="3"/>
  <c r="E84" i="3" s="1"/>
  <c r="E80" i="3"/>
  <c r="F76" i="3"/>
  <c r="E76" i="3" s="1"/>
  <c r="E72" i="3"/>
  <c r="F391" i="3"/>
  <c r="E391" i="3" s="1"/>
  <c r="F383" i="3"/>
  <c r="E383" i="3" s="1"/>
  <c r="F375" i="3"/>
  <c r="E375" i="3" s="1"/>
  <c r="F367" i="3"/>
  <c r="E367" i="3" s="1"/>
  <c r="F359" i="3"/>
  <c r="E359" i="3" s="1"/>
  <c r="F351" i="3"/>
  <c r="E351" i="3" s="1"/>
  <c r="F343" i="3"/>
  <c r="E343" i="3" s="1"/>
  <c r="F335" i="3"/>
  <c r="E335" i="3" s="1"/>
  <c r="F327" i="3"/>
  <c r="E327" i="3" s="1"/>
  <c r="F319" i="3"/>
  <c r="E319" i="3" s="1"/>
  <c r="F311" i="3"/>
  <c r="E311" i="3" s="1"/>
  <c r="F303" i="3"/>
  <c r="E303" i="3" s="1"/>
  <c r="F287" i="3"/>
  <c r="E287" i="3" s="1"/>
  <c r="F279" i="3"/>
  <c r="E279" i="3" s="1"/>
  <c r="F271" i="3"/>
  <c r="E271" i="3" s="1"/>
  <c r="F255" i="3"/>
  <c r="E255" i="3" s="1"/>
  <c r="F247" i="3"/>
  <c r="E247" i="3" s="1"/>
  <c r="F239" i="3"/>
  <c r="E239" i="3" s="1"/>
  <c r="F231" i="3"/>
  <c r="E231" i="3" s="1"/>
  <c r="F223" i="3"/>
  <c r="E223" i="3" s="1"/>
  <c r="F215" i="3"/>
  <c r="E215" i="3" s="1"/>
  <c r="F207" i="3"/>
  <c r="E207" i="3" s="1"/>
  <c r="F199" i="3"/>
  <c r="E199" i="3" s="1"/>
  <c r="F191" i="3"/>
  <c r="E191" i="3" s="1"/>
  <c r="F398" i="3"/>
  <c r="E398" i="3" s="1"/>
  <c r="F394" i="3"/>
  <c r="E394" i="3" s="1"/>
  <c r="F390" i="3"/>
  <c r="E390" i="3" s="1"/>
  <c r="F386" i="3"/>
  <c r="E386" i="3" s="1"/>
  <c r="F382" i="3"/>
  <c r="E382" i="3" s="1"/>
  <c r="F378" i="3"/>
  <c r="E378" i="3" s="1"/>
  <c r="F374" i="3"/>
  <c r="E374" i="3" s="1"/>
  <c r="F370" i="3"/>
  <c r="E370" i="3" s="1"/>
  <c r="F366" i="3"/>
  <c r="E366" i="3" s="1"/>
  <c r="F362" i="3"/>
  <c r="E362" i="3" s="1"/>
  <c r="F358" i="3"/>
  <c r="E358" i="3" s="1"/>
  <c r="F354" i="3"/>
  <c r="E354" i="3" s="1"/>
  <c r="F350" i="3"/>
  <c r="E350" i="3" s="1"/>
  <c r="F346" i="3"/>
  <c r="E346" i="3" s="1"/>
  <c r="F342" i="3"/>
  <c r="E342" i="3" s="1"/>
  <c r="F338" i="3"/>
  <c r="E338" i="3" s="1"/>
  <c r="F334" i="3"/>
  <c r="E334" i="3" s="1"/>
  <c r="F330" i="3"/>
  <c r="E330" i="3" s="1"/>
  <c r="F326" i="3"/>
  <c r="E326" i="3" s="1"/>
  <c r="F318" i="3"/>
  <c r="E318" i="3" s="1"/>
  <c r="F310" i="3"/>
  <c r="E310" i="3" s="1"/>
  <c r="F302" i="3"/>
  <c r="E302" i="3" s="1"/>
  <c r="F294" i="3"/>
  <c r="E294" i="3" s="1"/>
  <c r="F286" i="3"/>
  <c r="E286" i="3" s="1"/>
  <c r="F278" i="3"/>
  <c r="E278" i="3" s="1"/>
  <c r="F270" i="3"/>
  <c r="E270" i="3" s="1"/>
  <c r="F262" i="3"/>
  <c r="E262" i="3" s="1"/>
  <c r="F254" i="3"/>
  <c r="E254" i="3" s="1"/>
  <c r="F246" i="3"/>
  <c r="E246" i="3" s="1"/>
  <c r="F238" i="3"/>
  <c r="E238" i="3" s="1"/>
  <c r="F397" i="3"/>
  <c r="E397" i="3" s="1"/>
  <c r="E393" i="3"/>
  <c r="F389" i="3"/>
  <c r="E389" i="3" s="1"/>
  <c r="F381" i="3"/>
  <c r="E381" i="3" s="1"/>
  <c r="F373" i="3"/>
  <c r="E373" i="3" s="1"/>
  <c r="E369" i="3"/>
  <c r="F365" i="3"/>
  <c r="E365" i="3" s="1"/>
  <c r="E361" i="3"/>
  <c r="F357" i="3"/>
  <c r="E357" i="3" s="1"/>
  <c r="E353" i="3"/>
  <c r="F349" i="3"/>
  <c r="E349" i="3" s="1"/>
  <c r="F341" i="3"/>
  <c r="E341" i="3" s="1"/>
  <c r="E337" i="3"/>
  <c r="F333" i="3"/>
  <c r="E333" i="3" s="1"/>
  <c r="E329" i="3"/>
  <c r="F325" i="3"/>
  <c r="E325" i="3" s="1"/>
  <c r="E321" i="3"/>
  <c r="F317" i="3"/>
  <c r="E317" i="3" s="1"/>
  <c r="F309" i="3"/>
  <c r="E309" i="3" s="1"/>
  <c r="E305" i="3"/>
  <c r="F301" i="3"/>
  <c r="E301" i="3" s="1"/>
  <c r="E297" i="3"/>
  <c r="F293" i="3"/>
  <c r="E293" i="3" s="1"/>
  <c r="E289" i="3"/>
  <c r="F285" i="3"/>
  <c r="E285" i="3" s="1"/>
  <c r="F277" i="3"/>
  <c r="E277" i="3" s="1"/>
  <c r="E273" i="3"/>
  <c r="F269" i="3"/>
  <c r="E269" i="3" s="1"/>
  <c r="E265" i="3"/>
  <c r="E257" i="3"/>
  <c r="F253" i="3"/>
  <c r="E253" i="3" s="1"/>
  <c r="F245" i="3"/>
  <c r="E245" i="3" s="1"/>
  <c r="E241" i="3"/>
  <c r="F237" i="3"/>
  <c r="E237" i="3" s="1"/>
  <c r="E233" i="3"/>
  <c r="F229" i="3"/>
  <c r="E229" i="3" s="1"/>
  <c r="E225" i="3"/>
  <c r="F221" i="3"/>
  <c r="E221" i="3" s="1"/>
  <c r="F213" i="3"/>
  <c r="E213" i="3" s="1"/>
  <c r="E209" i="3"/>
  <c r="F205" i="3"/>
  <c r="E205" i="3" s="1"/>
  <c r="E201" i="3"/>
  <c r="F197" i="3"/>
  <c r="E197" i="3" s="1"/>
  <c r="E193" i="3"/>
  <c r="F189" i="3"/>
  <c r="E189" i="3" s="1"/>
  <c r="F181" i="3"/>
  <c r="E181" i="3" s="1"/>
  <c r="E177" i="3"/>
  <c r="F173" i="3"/>
  <c r="E173" i="3" s="1"/>
  <c r="E169" i="3"/>
  <c r="F165" i="3"/>
  <c r="E165" i="3" s="1"/>
  <c r="E161" i="3"/>
  <c r="F377" i="3"/>
  <c r="E377" i="3" s="1"/>
  <c r="F345" i="3"/>
  <c r="E345" i="3" s="1"/>
  <c r="F313" i="3"/>
  <c r="E313" i="3" s="1"/>
  <c r="F281" i="3"/>
  <c r="E281" i="3" s="1"/>
  <c r="F249" i="3"/>
  <c r="E249" i="3" s="1"/>
  <c r="F217" i="3"/>
  <c r="E217" i="3" s="1"/>
  <c r="F185" i="3"/>
  <c r="E185" i="3" s="1"/>
  <c r="F8" i="3"/>
  <c r="E8" i="3" s="1"/>
  <c r="E153" i="3"/>
  <c r="E145" i="3"/>
  <c r="E137" i="3"/>
  <c r="E129" i="3"/>
  <c r="E121" i="3"/>
  <c r="E113" i="3"/>
  <c r="E105" i="3"/>
  <c r="E97" i="3"/>
  <c r="E89" i="3"/>
  <c r="E81" i="3"/>
  <c r="E73" i="3"/>
  <c r="E65" i="3"/>
  <c r="E57" i="3"/>
  <c r="E49" i="3"/>
  <c r="E41" i="3"/>
  <c r="E33" i="3"/>
  <c r="E25" i="3"/>
  <c r="E17" i="3"/>
  <c r="E9" i="3"/>
  <c r="F31" i="3"/>
  <c r="E31" i="3" s="1"/>
  <c r="F23" i="3"/>
  <c r="E23" i="3" s="1"/>
  <c r="F15" i="3"/>
  <c r="E15" i="3" s="1"/>
  <c r="F7" i="3"/>
  <c r="E7" i="3" s="1"/>
  <c r="E206" i="3"/>
  <c r="E198" i="3"/>
  <c r="E190" i="3"/>
  <c r="E182" i="3"/>
  <c r="E174" i="3"/>
  <c r="E166" i="3"/>
  <c r="E158" i="3"/>
  <c r="E150" i="3"/>
  <c r="E142" i="3"/>
  <c r="E134" i="3"/>
  <c r="E126" i="3"/>
  <c r="E118" i="3"/>
  <c r="E110" i="3"/>
  <c r="E102" i="3"/>
  <c r="E94" i="3"/>
  <c r="E86" i="3"/>
  <c r="E78" i="3"/>
  <c r="E70" i="3"/>
  <c r="E62" i="3"/>
  <c r="E54" i="3"/>
  <c r="E46" i="3"/>
  <c r="E38" i="3"/>
  <c r="E30" i="3"/>
  <c r="E22" i="3"/>
  <c r="E14" i="3"/>
  <c r="E6" i="3"/>
  <c r="F157" i="3"/>
  <c r="E157" i="3" s="1"/>
  <c r="F149" i="3"/>
  <c r="E149" i="3" s="1"/>
  <c r="F141" i="3"/>
  <c r="E141" i="3" s="1"/>
  <c r="F133" i="3"/>
  <c r="E133" i="3" s="1"/>
  <c r="F125" i="3"/>
  <c r="E125" i="3" s="1"/>
  <c r="F117" i="3"/>
  <c r="E117" i="3" s="1"/>
  <c r="F109" i="3"/>
  <c r="E109" i="3" s="1"/>
  <c r="F101" i="3"/>
  <c r="E101" i="3" s="1"/>
  <c r="F93" i="3"/>
  <c r="E93" i="3" s="1"/>
  <c r="F85" i="3"/>
  <c r="E85" i="3" s="1"/>
  <c r="F77" i="3"/>
  <c r="E77" i="3" s="1"/>
  <c r="F69" i="3"/>
  <c r="E69" i="3" s="1"/>
  <c r="F61" i="3"/>
  <c r="E61" i="3" s="1"/>
  <c r="F53" i="3"/>
  <c r="E53" i="3" s="1"/>
  <c r="F45" i="3"/>
  <c r="E45" i="3" s="1"/>
  <c r="F37" i="3"/>
  <c r="E37" i="3" s="1"/>
  <c r="F29" i="3"/>
  <c r="E29" i="3" s="1"/>
  <c r="F21" i="3"/>
  <c r="E21" i="3" s="1"/>
  <c r="F13" i="3"/>
  <c r="E13" i="3" s="1"/>
  <c r="F5" i="3"/>
  <c r="E5" i="3" s="1"/>
  <c r="E395" i="3"/>
  <c r="E387" i="3"/>
  <c r="E379" i="3"/>
  <c r="E371" i="3"/>
  <c r="E363" i="3"/>
  <c r="E355" i="3"/>
  <c r="E347" i="3"/>
  <c r="E339" i="3"/>
  <c r="E331" i="3"/>
  <c r="E323" i="3"/>
  <c r="E315" i="3"/>
  <c r="E307" i="3"/>
  <c r="E299" i="3"/>
  <c r="E291" i="3"/>
  <c r="E283" i="3"/>
  <c r="E275" i="3"/>
  <c r="E267" i="3"/>
  <c r="E259" i="3"/>
  <c r="E251" i="3"/>
  <c r="E243" i="3"/>
  <c r="E235" i="3"/>
  <c r="E227" i="3"/>
  <c r="E219" i="3"/>
  <c r="E211" i="3"/>
  <c r="E203" i="3"/>
  <c r="E195" i="3"/>
  <c r="E187" i="3"/>
  <c r="E179" i="3"/>
  <c r="E171" i="3"/>
  <c r="E163" i="3"/>
  <c r="E155" i="3"/>
  <c r="E147" i="3"/>
  <c r="E139" i="3"/>
  <c r="E131" i="3"/>
  <c r="E123" i="3"/>
  <c r="E115" i="3"/>
  <c r="E107" i="3"/>
  <c r="E99" i="3"/>
  <c r="E91" i="3"/>
  <c r="E83" i="3"/>
  <c r="E75" i="3"/>
  <c r="E67" i="3"/>
  <c r="E59" i="3"/>
  <c r="E51" i="3"/>
  <c r="E43" i="3"/>
  <c r="E35" i="3"/>
  <c r="E27" i="3"/>
  <c r="E19" i="3"/>
  <c r="E11" i="3"/>
  <c r="E322" i="3"/>
  <c r="E314" i="3"/>
  <c r="E306" i="3"/>
  <c r="E298" i="3"/>
  <c r="E290" i="3"/>
  <c r="E282" i="3"/>
  <c r="E274" i="3"/>
  <c r="E266" i="3"/>
  <c r="E258" i="3"/>
  <c r="E250" i="3"/>
  <c r="E242" i="3"/>
  <c r="E234" i="3"/>
  <c r="E226" i="3"/>
  <c r="E218" i="3"/>
  <c r="E210" i="3"/>
  <c r="E202" i="3"/>
  <c r="E194" i="3"/>
  <c r="E186" i="3"/>
  <c r="E178" i="3"/>
  <c r="E170" i="3"/>
  <c r="E162" i="3"/>
  <c r="E154" i="3"/>
  <c r="E146" i="3"/>
  <c r="E138" i="3"/>
  <c r="E130" i="3"/>
  <c r="E122" i="3"/>
  <c r="E114" i="3"/>
  <c r="E106" i="3"/>
  <c r="E98" i="3"/>
  <c r="E90" i="3"/>
  <c r="E82" i="3"/>
  <c r="E74" i="3"/>
  <c r="E66" i="3"/>
  <c r="E58" i="3"/>
  <c r="E50" i="3"/>
  <c r="E42" i="3"/>
  <c r="E34" i="3"/>
  <c r="E26" i="3"/>
  <c r="E18" i="3"/>
  <c r="E10" i="3"/>
  <c r="F404" i="3" l="1"/>
  <c r="L252" i="8" l="1"/>
  <c r="K252" i="8"/>
  <c r="L251" i="8"/>
  <c r="K251" i="8"/>
  <c r="L250" i="8"/>
  <c r="K250" i="8"/>
  <c r="L249" i="8"/>
  <c r="K249" i="8"/>
  <c r="L248" i="8"/>
  <c r="K248" i="8"/>
  <c r="L247" i="8"/>
  <c r="K247" i="8"/>
  <c r="L246" i="8"/>
  <c r="K246" i="8"/>
  <c r="L245" i="8"/>
  <c r="K245" i="8"/>
  <c r="L244" i="8"/>
  <c r="K244" i="8"/>
  <c r="L243" i="8"/>
  <c r="K243" i="8"/>
  <c r="L242" i="8"/>
  <c r="K242" i="8"/>
  <c r="L241" i="8"/>
  <c r="K241" i="8"/>
  <c r="L240" i="8"/>
  <c r="K240" i="8"/>
  <c r="L239" i="8"/>
  <c r="K239" i="8"/>
  <c r="L238" i="8"/>
  <c r="K238" i="8"/>
  <c r="L237" i="8"/>
  <c r="K237" i="8"/>
  <c r="L236" i="8"/>
  <c r="K236" i="8"/>
  <c r="L235" i="8"/>
  <c r="K235" i="8"/>
  <c r="L234" i="8"/>
  <c r="K234" i="8"/>
  <c r="L233" i="8"/>
  <c r="K233" i="8"/>
  <c r="L232" i="8"/>
  <c r="K232" i="8"/>
  <c r="L231" i="8"/>
  <c r="K231" i="8"/>
  <c r="L230" i="8"/>
  <c r="K230" i="8"/>
  <c r="L229" i="8"/>
  <c r="K229" i="8"/>
  <c r="L228" i="8"/>
  <c r="K228" i="8"/>
  <c r="L227" i="8"/>
  <c r="K227" i="8"/>
  <c r="L226" i="8"/>
  <c r="K226" i="8"/>
  <c r="L225" i="8"/>
  <c r="K225" i="8"/>
  <c r="L224" i="8"/>
  <c r="K224" i="8"/>
  <c r="L223" i="8"/>
  <c r="K223" i="8"/>
  <c r="L222" i="8"/>
  <c r="K222" i="8"/>
  <c r="L221" i="8"/>
  <c r="K221" i="8"/>
  <c r="L220" i="8"/>
  <c r="K220" i="8"/>
  <c r="L219" i="8"/>
  <c r="K219" i="8"/>
  <c r="L218" i="8"/>
  <c r="K218" i="8"/>
  <c r="L217" i="8"/>
  <c r="K217" i="8"/>
  <c r="L216" i="8"/>
  <c r="K216" i="8"/>
  <c r="L215" i="8"/>
  <c r="K215" i="8"/>
  <c r="L214" i="8"/>
  <c r="K214" i="8"/>
  <c r="L213" i="8"/>
  <c r="K213" i="8"/>
  <c r="L212" i="8"/>
  <c r="K212" i="8"/>
  <c r="L211" i="8"/>
  <c r="K211" i="8"/>
  <c r="L210" i="8"/>
  <c r="K210" i="8"/>
  <c r="L209" i="8"/>
  <c r="K209" i="8"/>
  <c r="L208" i="8"/>
  <c r="K208" i="8"/>
  <c r="L207" i="8"/>
  <c r="K207" i="8"/>
  <c r="L206" i="8"/>
  <c r="K206" i="8"/>
  <c r="L205" i="8"/>
  <c r="K205" i="8"/>
  <c r="L204" i="8"/>
  <c r="K204" i="8"/>
  <c r="L203" i="8"/>
  <c r="K203" i="8"/>
  <c r="L202" i="8"/>
  <c r="K202" i="8"/>
  <c r="L201" i="8"/>
  <c r="K201" i="8"/>
  <c r="L200" i="8"/>
  <c r="K200" i="8"/>
  <c r="L199" i="8"/>
  <c r="K199" i="8"/>
  <c r="L198" i="8"/>
  <c r="K198" i="8"/>
  <c r="L197" i="8"/>
  <c r="K197" i="8"/>
  <c r="L196" i="8"/>
  <c r="K196" i="8"/>
  <c r="L195" i="8"/>
  <c r="K195" i="8"/>
  <c r="L194" i="8"/>
  <c r="K194" i="8"/>
  <c r="L193" i="8"/>
  <c r="K193" i="8"/>
  <c r="L192" i="8"/>
  <c r="K192" i="8"/>
  <c r="L191" i="8"/>
  <c r="K191" i="8"/>
  <c r="L190" i="8"/>
  <c r="K190" i="8"/>
  <c r="L189" i="8"/>
  <c r="K189" i="8"/>
  <c r="L188" i="8"/>
  <c r="K188" i="8"/>
  <c r="L187" i="8"/>
  <c r="K187" i="8"/>
  <c r="L186" i="8"/>
  <c r="K186" i="8"/>
  <c r="L185" i="8"/>
  <c r="K185" i="8"/>
  <c r="L184" i="8"/>
  <c r="K184" i="8"/>
  <c r="L183" i="8"/>
  <c r="K183" i="8"/>
  <c r="L182" i="8"/>
  <c r="K182" i="8"/>
  <c r="L181" i="8"/>
  <c r="K181" i="8"/>
  <c r="L180" i="8"/>
  <c r="K180" i="8"/>
  <c r="L179" i="8"/>
  <c r="K179" i="8"/>
  <c r="L178" i="8"/>
  <c r="K178" i="8"/>
  <c r="L177" i="8"/>
  <c r="K177" i="8"/>
  <c r="L176" i="8"/>
  <c r="K176" i="8"/>
  <c r="L175" i="8"/>
  <c r="K175" i="8"/>
  <c r="L174" i="8"/>
  <c r="L173" i="8"/>
  <c r="K173" i="8"/>
  <c r="L172" i="8"/>
  <c r="K172" i="8"/>
  <c r="L171" i="8"/>
  <c r="K171" i="8"/>
  <c r="L170" i="8"/>
  <c r="K170" i="8"/>
  <c r="L169" i="8"/>
  <c r="K169" i="8"/>
  <c r="L168" i="8"/>
  <c r="K168" i="8"/>
  <c r="L167" i="8"/>
  <c r="K167" i="8"/>
  <c r="L166" i="8"/>
  <c r="K166" i="8"/>
  <c r="L165" i="8"/>
  <c r="K165" i="8"/>
  <c r="L164" i="8"/>
  <c r="K164" i="8"/>
  <c r="L163" i="8"/>
  <c r="K163" i="8"/>
  <c r="L162" i="8"/>
  <c r="K162" i="8"/>
  <c r="L161" i="8"/>
  <c r="K161" i="8"/>
  <c r="L160" i="8"/>
  <c r="K160" i="8"/>
  <c r="L159" i="8"/>
  <c r="K159" i="8"/>
  <c r="L158" i="8"/>
  <c r="K158" i="8"/>
  <c r="L157" i="8"/>
  <c r="K157" i="8"/>
  <c r="L156" i="8"/>
  <c r="K156" i="8"/>
  <c r="L155" i="8"/>
  <c r="L154" i="8"/>
  <c r="K154" i="8"/>
  <c r="L153" i="8"/>
  <c r="K153" i="8"/>
  <c r="L152" i="8"/>
  <c r="K152" i="8"/>
  <c r="L151" i="8"/>
  <c r="K151" i="8"/>
  <c r="L150" i="8"/>
  <c r="K150" i="8"/>
  <c r="L149" i="8"/>
  <c r="K149" i="8"/>
  <c r="L148" i="8"/>
  <c r="K148" i="8"/>
  <c r="L147" i="8"/>
  <c r="K147" i="8"/>
  <c r="L146" i="8"/>
  <c r="K146" i="8"/>
  <c r="L145" i="8"/>
  <c r="K145" i="8"/>
  <c r="L144" i="8"/>
  <c r="K144" i="8"/>
  <c r="L143" i="8"/>
  <c r="K143" i="8"/>
  <c r="L142" i="8"/>
  <c r="K142" i="8"/>
  <c r="L141" i="8"/>
  <c r="K141" i="8"/>
  <c r="L140" i="8"/>
  <c r="K140" i="8"/>
  <c r="L139" i="8"/>
  <c r="K139" i="8"/>
  <c r="L138" i="8"/>
  <c r="K138" i="8"/>
  <c r="L137" i="8"/>
  <c r="K137" i="8"/>
  <c r="L136" i="8"/>
  <c r="K136" i="8"/>
  <c r="L135" i="8"/>
  <c r="K135" i="8"/>
  <c r="L134" i="8"/>
  <c r="L133" i="8"/>
  <c r="K133" i="8"/>
  <c r="L132" i="8"/>
  <c r="K132" i="8"/>
  <c r="L131" i="8"/>
  <c r="K131" i="8"/>
  <c r="L130" i="8"/>
  <c r="K130" i="8"/>
  <c r="L129" i="8"/>
  <c r="K129" i="8"/>
  <c r="L128" i="8"/>
  <c r="K128" i="8"/>
  <c r="L127" i="8"/>
  <c r="K127" i="8"/>
  <c r="L126" i="8"/>
  <c r="K126" i="8"/>
  <c r="L125" i="8"/>
  <c r="K125" i="8"/>
  <c r="L124" i="8"/>
  <c r="K124" i="8"/>
  <c r="L123" i="8"/>
  <c r="K123" i="8"/>
  <c r="L122" i="8"/>
  <c r="K122" i="8"/>
  <c r="L121" i="8"/>
  <c r="K121" i="8"/>
  <c r="L120" i="8"/>
  <c r="K120" i="8"/>
  <c r="L119" i="8"/>
  <c r="K119" i="8"/>
  <c r="L118" i="8"/>
  <c r="K118" i="8"/>
  <c r="L117" i="8"/>
  <c r="K117" i="8"/>
  <c r="L116" i="8"/>
  <c r="K116" i="8"/>
  <c r="L115" i="8"/>
  <c r="K115" i="8"/>
  <c r="L114" i="8"/>
  <c r="K114" i="8"/>
  <c r="L113" i="8"/>
  <c r="K113" i="8"/>
  <c r="L112" i="8"/>
  <c r="K112" i="8"/>
  <c r="L111" i="8"/>
  <c r="K111" i="8"/>
  <c r="L110" i="8"/>
  <c r="K110" i="8"/>
  <c r="L109" i="8"/>
  <c r="K109" i="8"/>
  <c r="L108" i="8"/>
  <c r="L107" i="8"/>
  <c r="K107" i="8"/>
  <c r="L106" i="8"/>
  <c r="K106" i="8"/>
  <c r="L105" i="8"/>
  <c r="K105" i="8"/>
  <c r="L104" i="8"/>
  <c r="K104" i="8"/>
  <c r="L103" i="8"/>
  <c r="K103" i="8"/>
  <c r="L102" i="8"/>
  <c r="K102" i="8"/>
  <c r="L101" i="8"/>
  <c r="K101" i="8"/>
  <c r="L100" i="8"/>
  <c r="K100" i="8"/>
  <c r="L99" i="8"/>
  <c r="K99" i="8"/>
  <c r="L98" i="8"/>
  <c r="K98" i="8"/>
  <c r="L97" i="8"/>
  <c r="K97" i="8"/>
  <c r="L96" i="8"/>
  <c r="K96" i="8"/>
  <c r="L95" i="8"/>
  <c r="K95" i="8"/>
  <c r="L94" i="8"/>
  <c r="K94" i="8"/>
  <c r="L93" i="8"/>
  <c r="K93" i="8"/>
  <c r="L92" i="8"/>
  <c r="K92" i="8"/>
  <c r="L91" i="8"/>
  <c r="K91" i="8"/>
  <c r="L90" i="8"/>
  <c r="K90" i="8"/>
  <c r="L89" i="8"/>
  <c r="K89" i="8"/>
  <c r="L88" i="8"/>
  <c r="K88" i="8"/>
  <c r="L87" i="8"/>
  <c r="K87" i="8"/>
  <c r="L86" i="8"/>
  <c r="K86" i="8"/>
  <c r="L85" i="8"/>
  <c r="K85" i="8"/>
  <c r="L84" i="8"/>
  <c r="K84" i="8"/>
  <c r="L83" i="8"/>
  <c r="K83" i="8"/>
  <c r="L82" i="8"/>
  <c r="K82" i="8"/>
  <c r="L81" i="8"/>
  <c r="K81" i="8"/>
  <c r="L80" i="8"/>
  <c r="K80" i="8"/>
  <c r="L79" i="8"/>
  <c r="K79" i="8"/>
  <c r="L78" i="8"/>
  <c r="K78" i="8"/>
  <c r="L77" i="8"/>
  <c r="K77" i="8"/>
  <c r="L76" i="8"/>
  <c r="K76" i="8"/>
  <c r="L75" i="8"/>
  <c r="K75" i="8"/>
  <c r="L74" i="8"/>
  <c r="K74" i="8"/>
  <c r="L73" i="8"/>
  <c r="K73" i="8"/>
  <c r="L72" i="8"/>
  <c r="K72" i="8"/>
  <c r="L71" i="8"/>
  <c r="K71" i="8"/>
  <c r="L70" i="8"/>
  <c r="K70" i="8"/>
  <c r="L69" i="8"/>
  <c r="K69" i="8"/>
  <c r="L68" i="8"/>
  <c r="K68" i="8"/>
  <c r="L67" i="8"/>
  <c r="K67" i="8"/>
  <c r="L66" i="8"/>
  <c r="K66" i="8"/>
  <c r="L65" i="8"/>
  <c r="K65" i="8"/>
  <c r="L64" i="8"/>
  <c r="K64" i="8"/>
  <c r="L63" i="8"/>
  <c r="K63" i="8"/>
  <c r="L62" i="8"/>
  <c r="K62" i="8"/>
  <c r="L61" i="8"/>
  <c r="K61" i="8"/>
  <c r="L60" i="8"/>
  <c r="K60" i="8"/>
  <c r="L59" i="8"/>
  <c r="K59" i="8"/>
  <c r="L58" i="8"/>
  <c r="K58" i="8"/>
  <c r="L57" i="8"/>
  <c r="K57" i="8"/>
  <c r="L56" i="8"/>
  <c r="K56" i="8"/>
  <c r="L55" i="8"/>
  <c r="K55" i="8"/>
  <c r="L54" i="8"/>
  <c r="K54" i="8"/>
  <c r="L53" i="8"/>
  <c r="K53" i="8"/>
  <c r="L52" i="8"/>
  <c r="K52" i="8"/>
  <c r="L51" i="8"/>
  <c r="K51" i="8"/>
  <c r="L50" i="8"/>
  <c r="K50" i="8"/>
  <c r="L49" i="8"/>
  <c r="K49" i="8"/>
  <c r="L48" i="8"/>
  <c r="K48" i="8"/>
  <c r="L47" i="8"/>
  <c r="K47" i="8"/>
  <c r="L46" i="8"/>
  <c r="K46" i="8"/>
  <c r="L45" i="8"/>
  <c r="K45" i="8"/>
  <c r="L44" i="8"/>
  <c r="K44" i="8"/>
  <c r="L43" i="8"/>
  <c r="K43" i="8"/>
  <c r="L42" i="8"/>
  <c r="K42" i="8"/>
  <c r="L41" i="8"/>
  <c r="K41" i="8"/>
  <c r="L40" i="8"/>
  <c r="K40" i="8"/>
  <c r="L39" i="8"/>
  <c r="K39" i="8"/>
  <c r="L38" i="8"/>
  <c r="K38" i="8"/>
  <c r="L37" i="8"/>
  <c r="K37" i="8"/>
  <c r="L36" i="8"/>
  <c r="K36" i="8"/>
  <c r="L35" i="8"/>
  <c r="K35" i="8"/>
  <c r="L34" i="8"/>
  <c r="K34" i="8"/>
  <c r="L33" i="8"/>
  <c r="K33" i="8"/>
  <c r="L32" i="8"/>
  <c r="K32" i="8"/>
  <c r="L31" i="8"/>
  <c r="K31" i="8"/>
  <c r="L30" i="8"/>
  <c r="K30" i="8"/>
  <c r="L29" i="8"/>
  <c r="K29" i="8"/>
  <c r="L28" i="8"/>
  <c r="K28" i="8"/>
  <c r="L27" i="8"/>
  <c r="K27" i="8"/>
  <c r="L26" i="8"/>
  <c r="K26" i="8"/>
  <c r="L25" i="8"/>
  <c r="K25" i="8"/>
  <c r="L24" i="8"/>
  <c r="K24" i="8"/>
  <c r="L23" i="8"/>
  <c r="K23" i="8"/>
  <c r="L22" i="8"/>
  <c r="K22" i="8"/>
  <c r="L21" i="8"/>
  <c r="K21" i="8"/>
  <c r="L20" i="8"/>
  <c r="K20" i="8"/>
  <c r="L19" i="8"/>
  <c r="K19" i="8"/>
  <c r="L18" i="8"/>
  <c r="K18" i="8"/>
  <c r="L17" i="8"/>
  <c r="K17" i="8"/>
  <c r="L16" i="8"/>
  <c r="K16" i="8"/>
  <c r="L15" i="8"/>
  <c r="K15" i="8"/>
  <c r="L14" i="8"/>
  <c r="K14" i="8"/>
  <c r="L13" i="8"/>
  <c r="K13" i="8"/>
  <c r="L12" i="8"/>
  <c r="K12" i="8"/>
  <c r="L11" i="8"/>
  <c r="K11" i="8"/>
  <c r="L10" i="8"/>
  <c r="K10" i="8"/>
  <c r="L9" i="8"/>
  <c r="K9" i="8"/>
  <c r="L8" i="8"/>
  <c r="K8" i="8"/>
  <c r="L7" i="8"/>
  <c r="K7" i="8"/>
  <c r="L6" i="8"/>
  <c r="K6" i="8"/>
  <c r="L5" i="8"/>
  <c r="K5" i="8"/>
  <c r="L4" i="8"/>
  <c r="K4" i="8"/>
  <c r="L3" i="8"/>
  <c r="K3" i="8"/>
  <c r="L2" i="8"/>
  <c r="K2" i="8"/>
  <c r="O1" i="8"/>
  <c r="U46" i="7"/>
  <c r="V46" i="7" s="1"/>
  <c r="U45" i="7"/>
  <c r="V45" i="7" s="1"/>
  <c r="U44" i="7"/>
  <c r="V44" i="7" s="1"/>
  <c r="U43" i="7"/>
  <c r="V43" i="7" s="1"/>
  <c r="U42" i="7"/>
  <c r="V42" i="7" s="1"/>
  <c r="U41" i="7"/>
  <c r="V41" i="7" s="1"/>
  <c r="U40" i="7"/>
  <c r="V40" i="7" s="1"/>
  <c r="U39" i="7"/>
  <c r="V39" i="7" s="1"/>
  <c r="U38" i="7"/>
  <c r="V38" i="7" s="1"/>
  <c r="U37" i="7"/>
  <c r="V37" i="7" s="1"/>
  <c r="U36" i="7"/>
  <c r="V36" i="7" s="1"/>
  <c r="U35" i="7"/>
  <c r="V35" i="7" s="1"/>
  <c r="U34" i="7"/>
  <c r="V34" i="7" s="1"/>
  <c r="U33" i="7"/>
  <c r="V33" i="7" s="1"/>
  <c r="U32" i="7"/>
  <c r="V32" i="7" s="1"/>
  <c r="U31" i="7"/>
  <c r="V31" i="7" s="1"/>
  <c r="U30" i="7"/>
  <c r="V30" i="7" s="1"/>
  <c r="U29" i="7"/>
  <c r="V29" i="7" s="1"/>
  <c r="U28" i="7"/>
  <c r="V28" i="7" s="1"/>
  <c r="U27" i="7"/>
  <c r="V27" i="7" s="1"/>
  <c r="U26" i="7"/>
  <c r="V26" i="7" s="1"/>
  <c r="U25" i="7"/>
  <c r="V25" i="7" s="1"/>
  <c r="U24" i="7"/>
  <c r="V24" i="7" s="1"/>
  <c r="U23" i="7"/>
  <c r="V23" i="7" s="1"/>
  <c r="U22" i="7"/>
  <c r="V22" i="7" s="1"/>
  <c r="U21" i="7"/>
  <c r="V21" i="7" s="1"/>
  <c r="U20" i="7"/>
  <c r="V20" i="7" s="1"/>
  <c r="U19" i="7"/>
  <c r="V19" i="7" s="1"/>
  <c r="U18" i="7"/>
  <c r="V18" i="7" s="1"/>
  <c r="U17" i="7"/>
  <c r="V17" i="7" s="1"/>
  <c r="U16" i="7"/>
  <c r="V16" i="7" s="1"/>
  <c r="U15" i="7"/>
  <c r="V15" i="7" s="1"/>
  <c r="U14" i="7"/>
  <c r="V14" i="7" s="1"/>
  <c r="U13" i="7"/>
  <c r="V13" i="7" s="1"/>
  <c r="U12" i="7"/>
  <c r="V12" i="7" s="1"/>
  <c r="U11" i="7"/>
  <c r="V11" i="7" s="1"/>
  <c r="U10" i="7"/>
  <c r="V10" i="7" s="1"/>
  <c r="U9" i="7"/>
  <c r="V9" i="7" s="1"/>
  <c r="U8" i="7"/>
  <c r="V8" i="7" s="1"/>
  <c r="U7" i="7"/>
  <c r="V7" i="7" s="1"/>
  <c r="U6" i="7"/>
  <c r="V6" i="7" s="1"/>
  <c r="U5" i="7"/>
  <c r="V5" i="7" s="1"/>
  <c r="U4" i="7"/>
  <c r="V4" i="7" s="1"/>
  <c r="U3" i="7"/>
  <c r="V3" i="7" s="1"/>
  <c r="V1" i="7" l="1"/>
  <c r="A845" i="2"/>
  <c r="H845" i="2" l="1"/>
  <c r="I845" i="2" s="1"/>
  <c r="J845" i="2"/>
  <c r="K845" i="2" s="1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K384" i="3"/>
  <c r="K260" i="3"/>
  <c r="M378" i="3"/>
  <c r="M389" i="3"/>
  <c r="K391" i="3"/>
  <c r="M391" i="3"/>
  <c r="M395" i="3"/>
  <c r="M396" i="3"/>
  <c r="M397" i="3"/>
  <c r="M398" i="3"/>
  <c r="M41" i="3"/>
  <c r="M55" i="3"/>
  <c r="M58" i="3"/>
  <c r="M67" i="3"/>
  <c r="M68" i="3"/>
  <c r="M98" i="3"/>
  <c r="M109" i="3"/>
  <c r="M116" i="3"/>
  <c r="M117" i="3"/>
  <c r="M118" i="3"/>
  <c r="M119" i="3"/>
  <c r="M127" i="3"/>
  <c r="M134" i="3"/>
  <c r="M147" i="3"/>
  <c r="M148" i="3"/>
  <c r="M154" i="3"/>
  <c r="M165" i="3"/>
  <c r="M187" i="3"/>
  <c r="M193" i="3"/>
  <c r="M207" i="3"/>
  <c r="M211" i="3"/>
  <c r="M222" i="3"/>
  <c r="M223" i="3"/>
  <c r="M227" i="3"/>
  <c r="M230" i="3"/>
  <c r="M231" i="3"/>
  <c r="M232" i="3"/>
  <c r="M233" i="3"/>
  <c r="M234" i="3"/>
  <c r="M235" i="3"/>
  <c r="M236" i="3"/>
  <c r="M237" i="3"/>
  <c r="M238" i="3"/>
  <c r="M245" i="3"/>
  <c r="M246" i="3"/>
  <c r="M247" i="3"/>
  <c r="M248" i="3"/>
  <c r="M251" i="3"/>
  <c r="M252" i="3"/>
  <c r="M253" i="3"/>
  <c r="M254" i="3"/>
  <c r="M262" i="3"/>
  <c r="M265" i="3"/>
  <c r="M267" i="3"/>
  <c r="M268" i="3"/>
  <c r="M271" i="3"/>
  <c r="M272" i="3"/>
  <c r="M274" i="3"/>
  <c r="M275" i="3"/>
  <c r="M277" i="3"/>
  <c r="M280" i="3"/>
  <c r="M281" i="3"/>
  <c r="M282" i="3"/>
  <c r="M283" i="3"/>
  <c r="M284" i="3"/>
  <c r="M285" i="3"/>
  <c r="M288" i="3"/>
  <c r="M290" i="3"/>
  <c r="M291" i="3"/>
  <c r="M292" i="3"/>
  <c r="M293" i="3"/>
  <c r="M294" i="3"/>
  <c r="M300" i="3"/>
  <c r="M301" i="3"/>
  <c r="M302" i="3"/>
  <c r="M303" i="3"/>
  <c r="M304" i="3"/>
  <c r="M305" i="3"/>
  <c r="M306" i="3"/>
  <c r="M307" i="3"/>
  <c r="M309" i="3"/>
  <c r="M310" i="3"/>
  <c r="M311" i="3"/>
  <c r="M312" i="3"/>
  <c r="M314" i="3"/>
  <c r="M315" i="3"/>
  <c r="M316" i="3"/>
  <c r="M317" i="3"/>
  <c r="M318" i="3"/>
  <c r="M321" i="3"/>
  <c r="M323" i="3"/>
  <c r="M324" i="3"/>
  <c r="M325" i="3"/>
  <c r="M326" i="3"/>
  <c r="M327" i="3"/>
  <c r="M328" i="3"/>
  <c r="M329" i="3"/>
  <c r="M330" i="3"/>
  <c r="M331" i="3"/>
  <c r="M332" i="3"/>
  <c r="M333" i="3"/>
  <c r="M337" i="3"/>
  <c r="M338" i="3"/>
  <c r="M339" i="3"/>
  <c r="M340" i="3"/>
  <c r="M341" i="3"/>
  <c r="M342" i="3"/>
  <c r="M343" i="3"/>
  <c r="M344" i="3"/>
  <c r="M345" i="3"/>
  <c r="M346" i="3"/>
  <c r="M348" i="3"/>
  <c r="M349" i="3"/>
  <c r="M351" i="3"/>
  <c r="M352" i="3"/>
  <c r="M353" i="3"/>
  <c r="M354" i="3"/>
  <c r="M357" i="3"/>
  <c r="M363" i="3"/>
  <c r="M365" i="3"/>
  <c r="M366" i="3"/>
  <c r="M368" i="3"/>
  <c r="M370" i="3"/>
  <c r="M367" i="3"/>
  <c r="M371" i="3"/>
  <c r="M358" i="3"/>
  <c r="M372" i="3"/>
  <c r="M373" i="3"/>
  <c r="M364" i="3"/>
  <c r="M374" i="3"/>
  <c r="M375" i="3"/>
  <c r="M376" i="3"/>
  <c r="M377" i="3"/>
  <c r="K244" i="7"/>
  <c r="M149" i="3" s="1"/>
  <c r="L244" i="7"/>
  <c r="K245" i="7"/>
  <c r="M150" i="3" s="1"/>
  <c r="L245" i="7"/>
  <c r="K246" i="7"/>
  <c r="M129" i="3" s="1"/>
  <c r="L246" i="7"/>
  <c r="K247" i="7"/>
  <c r="M313" i="3" s="1"/>
  <c r="L247" i="7"/>
  <c r="K248" i="7"/>
  <c r="M57" i="3" s="1"/>
  <c r="L248" i="7"/>
  <c r="K249" i="7"/>
  <c r="M14" i="3" s="1"/>
  <c r="L249" i="7"/>
  <c r="K250" i="7"/>
  <c r="M33" i="3" s="1"/>
  <c r="L250" i="7"/>
  <c r="K251" i="7"/>
  <c r="M45" i="3" s="1"/>
  <c r="L251" i="7"/>
  <c r="K252" i="7"/>
  <c r="M73" i="3" s="1"/>
  <c r="L252" i="7"/>
  <c r="O1" i="7"/>
  <c r="H1593" i="2" l="1"/>
  <c r="I1593" i="2" s="1"/>
  <c r="J1593" i="2"/>
  <c r="K1593" i="2" s="1"/>
  <c r="J1585" i="2"/>
  <c r="K1585" i="2" s="1"/>
  <c r="H1585" i="2"/>
  <c r="I1585" i="2" s="1"/>
  <c r="J1577" i="2"/>
  <c r="K1577" i="2" s="1"/>
  <c r="H1577" i="2"/>
  <c r="I1577" i="2" s="1"/>
  <c r="H1569" i="2"/>
  <c r="I1569" i="2" s="1"/>
  <c r="J1569" i="2"/>
  <c r="K1569" i="2" s="1"/>
  <c r="H1561" i="2"/>
  <c r="I1561" i="2" s="1"/>
  <c r="J1561" i="2"/>
  <c r="K1561" i="2" s="1"/>
  <c r="J1553" i="2"/>
  <c r="K1553" i="2" s="1"/>
  <c r="H1553" i="2"/>
  <c r="I1553" i="2" s="1"/>
  <c r="H1545" i="2"/>
  <c r="I1545" i="2" s="1"/>
  <c r="J1545" i="2"/>
  <c r="K1545" i="2" s="1"/>
  <c r="H1537" i="2"/>
  <c r="I1537" i="2" s="1"/>
  <c r="J1537" i="2"/>
  <c r="K1537" i="2" s="1"/>
  <c r="H1529" i="2"/>
  <c r="I1529" i="2" s="1"/>
  <c r="J1529" i="2"/>
  <c r="K1529" i="2" s="1"/>
  <c r="H1521" i="2"/>
  <c r="I1521" i="2" s="1"/>
  <c r="J1521" i="2"/>
  <c r="K1521" i="2" s="1"/>
  <c r="H1552" i="2"/>
  <c r="I1552" i="2" s="1"/>
  <c r="J1552" i="2"/>
  <c r="K1552" i="2" s="1"/>
  <c r="J1544" i="2"/>
  <c r="K1544" i="2" s="1"/>
  <c r="H1544" i="2"/>
  <c r="I1544" i="2" s="1"/>
  <c r="H1536" i="2"/>
  <c r="I1536" i="2" s="1"/>
  <c r="J1536" i="2"/>
  <c r="K1536" i="2" s="1"/>
  <c r="H1528" i="2"/>
  <c r="I1528" i="2" s="1"/>
  <c r="J1528" i="2"/>
  <c r="K1528" i="2" s="1"/>
  <c r="H1520" i="2"/>
  <c r="I1520" i="2" s="1"/>
  <c r="J1520" i="2"/>
  <c r="K1520" i="2" s="1"/>
  <c r="H1609" i="2"/>
  <c r="I1609" i="2" s="1"/>
  <c r="J1609" i="2"/>
  <c r="K1609" i="2" s="1"/>
  <c r="H1607" i="2"/>
  <c r="I1607" i="2" s="1"/>
  <c r="J1607" i="2"/>
  <c r="K1607" i="2" s="1"/>
  <c r="J1599" i="2"/>
  <c r="K1599" i="2" s="1"/>
  <c r="H1599" i="2"/>
  <c r="I1599" i="2" s="1"/>
  <c r="H1591" i="2"/>
  <c r="I1591" i="2" s="1"/>
  <c r="J1591" i="2"/>
  <c r="K1591" i="2" s="1"/>
  <c r="H1583" i="2"/>
  <c r="I1583" i="2" s="1"/>
  <c r="J1583" i="2"/>
  <c r="K1583" i="2" s="1"/>
  <c r="J1575" i="2"/>
  <c r="K1575" i="2" s="1"/>
  <c r="H1575" i="2"/>
  <c r="I1575" i="2" s="1"/>
  <c r="H1567" i="2"/>
  <c r="I1567" i="2" s="1"/>
  <c r="J1567" i="2"/>
  <c r="K1567" i="2" s="1"/>
  <c r="H1559" i="2"/>
  <c r="I1559" i="2" s="1"/>
  <c r="J1559" i="2"/>
  <c r="K1559" i="2" s="1"/>
  <c r="H1551" i="2"/>
  <c r="I1551" i="2" s="1"/>
  <c r="J1551" i="2"/>
  <c r="K1551" i="2" s="1"/>
  <c r="H1543" i="2"/>
  <c r="I1543" i="2" s="1"/>
  <c r="J1543" i="2"/>
  <c r="K1543" i="2" s="1"/>
  <c r="H1535" i="2"/>
  <c r="I1535" i="2" s="1"/>
  <c r="J1535" i="2"/>
  <c r="K1535" i="2" s="1"/>
  <c r="H1527" i="2"/>
  <c r="I1527" i="2" s="1"/>
  <c r="J1527" i="2"/>
  <c r="K1527" i="2" s="1"/>
  <c r="H1519" i="2"/>
  <c r="I1519" i="2" s="1"/>
  <c r="J1519" i="2"/>
  <c r="K1519" i="2" s="1"/>
  <c r="H1592" i="2"/>
  <c r="I1592" i="2" s="1"/>
  <c r="J1592" i="2"/>
  <c r="K1592" i="2" s="1"/>
  <c r="H1582" i="2"/>
  <c r="I1582" i="2" s="1"/>
  <c r="J1582" i="2"/>
  <c r="K1582" i="2" s="1"/>
  <c r="H1574" i="2"/>
  <c r="I1574" i="2" s="1"/>
  <c r="J1574" i="2"/>
  <c r="K1574" i="2" s="1"/>
  <c r="H1566" i="2"/>
  <c r="I1566" i="2" s="1"/>
  <c r="J1566" i="2"/>
  <c r="K1566" i="2" s="1"/>
  <c r="J1558" i="2"/>
  <c r="K1558" i="2" s="1"/>
  <c r="H1558" i="2"/>
  <c r="I1558" i="2" s="1"/>
  <c r="H1550" i="2"/>
  <c r="I1550" i="2" s="1"/>
  <c r="J1550" i="2"/>
  <c r="K1550" i="2" s="1"/>
  <c r="H1542" i="2"/>
  <c r="I1542" i="2" s="1"/>
  <c r="J1542" i="2"/>
  <c r="K1542" i="2" s="1"/>
  <c r="J1534" i="2"/>
  <c r="K1534" i="2" s="1"/>
  <c r="H1534" i="2"/>
  <c r="I1534" i="2" s="1"/>
  <c r="H1526" i="2"/>
  <c r="I1526" i="2" s="1"/>
  <c r="J1526" i="2"/>
  <c r="K1526" i="2" s="1"/>
  <c r="J1518" i="2"/>
  <c r="K1518" i="2" s="1"/>
  <c r="H1518" i="2"/>
  <c r="I1518" i="2" s="1"/>
  <c r="J1602" i="2"/>
  <c r="K1602" i="2" s="1"/>
  <c r="H1602" i="2"/>
  <c r="I1602" i="2" s="1"/>
  <c r="H1608" i="2"/>
  <c r="I1608" i="2" s="1"/>
  <c r="J1608" i="2"/>
  <c r="K1608" i="2" s="1"/>
  <c r="H1584" i="2"/>
  <c r="I1584" i="2" s="1"/>
  <c r="J1584" i="2"/>
  <c r="K1584" i="2" s="1"/>
  <c r="J1560" i="2"/>
  <c r="K1560" i="2" s="1"/>
  <c r="H1560" i="2"/>
  <c r="I1560" i="2" s="1"/>
  <c r="H1614" i="2"/>
  <c r="I1614" i="2" s="1"/>
  <c r="J1614" i="2"/>
  <c r="K1614" i="2" s="1"/>
  <c r="J1590" i="2"/>
  <c r="K1590" i="2" s="1"/>
  <c r="H1590" i="2"/>
  <c r="I1590" i="2" s="1"/>
  <c r="H1613" i="2"/>
  <c r="I1613" i="2" s="1"/>
  <c r="J1613" i="2"/>
  <c r="K1613" i="2" s="1"/>
  <c r="H1605" i="2"/>
  <c r="I1605" i="2" s="1"/>
  <c r="J1605" i="2"/>
  <c r="K1605" i="2" s="1"/>
  <c r="J1597" i="2"/>
  <c r="K1597" i="2" s="1"/>
  <c r="H1597" i="2"/>
  <c r="I1597" i="2" s="1"/>
  <c r="H1589" i="2"/>
  <c r="I1589" i="2" s="1"/>
  <c r="J1589" i="2"/>
  <c r="K1589" i="2" s="1"/>
  <c r="J1581" i="2"/>
  <c r="K1581" i="2" s="1"/>
  <c r="H1581" i="2"/>
  <c r="I1581" i="2" s="1"/>
  <c r="H1573" i="2"/>
  <c r="I1573" i="2" s="1"/>
  <c r="J1573" i="2"/>
  <c r="K1573" i="2" s="1"/>
  <c r="H1565" i="2"/>
  <c r="I1565" i="2" s="1"/>
  <c r="J1565" i="2"/>
  <c r="K1565" i="2" s="1"/>
  <c r="H1557" i="2"/>
  <c r="I1557" i="2" s="1"/>
  <c r="J1557" i="2"/>
  <c r="K1557" i="2" s="1"/>
  <c r="H1549" i="2"/>
  <c r="I1549" i="2" s="1"/>
  <c r="J1549" i="2"/>
  <c r="K1549" i="2" s="1"/>
  <c r="H1541" i="2"/>
  <c r="I1541" i="2" s="1"/>
  <c r="J1541" i="2"/>
  <c r="K1541" i="2" s="1"/>
  <c r="H1533" i="2"/>
  <c r="I1533" i="2" s="1"/>
  <c r="J1533" i="2"/>
  <c r="K1533" i="2" s="1"/>
  <c r="J1525" i="2"/>
  <c r="K1525" i="2" s="1"/>
  <c r="H1525" i="2"/>
  <c r="I1525" i="2" s="1"/>
  <c r="H1517" i="2"/>
  <c r="I1517" i="2" s="1"/>
  <c r="J1517" i="2"/>
  <c r="K1517" i="2" s="1"/>
  <c r="H1576" i="2"/>
  <c r="I1576" i="2" s="1"/>
  <c r="J1576" i="2"/>
  <c r="K1576" i="2" s="1"/>
  <c r="H1596" i="2"/>
  <c r="I1596" i="2" s="1"/>
  <c r="J1596" i="2"/>
  <c r="K1596" i="2" s="1"/>
  <c r="H1580" i="2"/>
  <c r="I1580" i="2" s="1"/>
  <c r="J1580" i="2"/>
  <c r="K1580" i="2" s="1"/>
  <c r="H1572" i="2"/>
  <c r="I1572" i="2" s="1"/>
  <c r="J1572" i="2"/>
  <c r="K1572" i="2" s="1"/>
  <c r="H1564" i="2"/>
  <c r="I1564" i="2" s="1"/>
  <c r="J1564" i="2"/>
  <c r="K1564" i="2" s="1"/>
  <c r="J1556" i="2"/>
  <c r="K1556" i="2" s="1"/>
  <c r="H1556" i="2"/>
  <c r="I1556" i="2" s="1"/>
  <c r="H1548" i="2"/>
  <c r="I1548" i="2" s="1"/>
  <c r="J1548" i="2"/>
  <c r="K1548" i="2" s="1"/>
  <c r="H1540" i="2"/>
  <c r="I1540" i="2" s="1"/>
  <c r="J1540" i="2"/>
  <c r="K1540" i="2" s="1"/>
  <c r="H1532" i="2"/>
  <c r="I1532" i="2" s="1"/>
  <c r="J1532" i="2"/>
  <c r="K1532" i="2" s="1"/>
  <c r="H1524" i="2"/>
  <c r="I1524" i="2" s="1"/>
  <c r="J1524" i="2"/>
  <c r="K1524" i="2" s="1"/>
  <c r="J1516" i="2"/>
  <c r="K1516" i="2" s="1"/>
  <c r="H1516" i="2"/>
  <c r="I1516" i="2" s="1"/>
  <c r="H1610" i="2"/>
  <c r="I1610" i="2" s="1"/>
  <c r="J1610" i="2"/>
  <c r="K1610" i="2" s="1"/>
  <c r="H1601" i="2"/>
  <c r="I1601" i="2" s="1"/>
  <c r="J1601" i="2"/>
  <c r="K1601" i="2" s="1"/>
  <c r="H1600" i="2"/>
  <c r="I1600" i="2" s="1"/>
  <c r="J1600" i="2"/>
  <c r="K1600" i="2" s="1"/>
  <c r="J1568" i="2"/>
  <c r="K1568" i="2" s="1"/>
  <c r="H1568" i="2"/>
  <c r="I1568" i="2" s="1"/>
  <c r="H1606" i="2"/>
  <c r="I1606" i="2" s="1"/>
  <c r="J1606" i="2"/>
  <c r="K1606" i="2" s="1"/>
  <c r="H1598" i="2"/>
  <c r="I1598" i="2" s="1"/>
  <c r="J1598" i="2"/>
  <c r="K1598" i="2" s="1"/>
  <c r="H1612" i="2"/>
  <c r="I1612" i="2" s="1"/>
  <c r="J1612" i="2"/>
  <c r="K1612" i="2" s="1"/>
  <c r="H1604" i="2"/>
  <c r="I1604" i="2" s="1"/>
  <c r="J1604" i="2"/>
  <c r="K1604" i="2" s="1"/>
  <c r="H1588" i="2"/>
  <c r="I1588" i="2" s="1"/>
  <c r="J1588" i="2"/>
  <c r="K1588" i="2" s="1"/>
  <c r="H1611" i="2"/>
  <c r="I1611" i="2" s="1"/>
  <c r="J1611" i="2"/>
  <c r="K1611" i="2" s="1"/>
  <c r="H1603" i="2"/>
  <c r="I1603" i="2" s="1"/>
  <c r="J1603" i="2"/>
  <c r="K1603" i="2" s="1"/>
  <c r="H1595" i="2"/>
  <c r="I1595" i="2" s="1"/>
  <c r="J1595" i="2"/>
  <c r="K1595" i="2" s="1"/>
  <c r="H1587" i="2"/>
  <c r="I1587" i="2" s="1"/>
  <c r="J1587" i="2"/>
  <c r="K1587" i="2" s="1"/>
  <c r="J1579" i="2"/>
  <c r="K1579" i="2" s="1"/>
  <c r="H1579" i="2"/>
  <c r="I1579" i="2" s="1"/>
  <c r="H1571" i="2"/>
  <c r="I1571" i="2" s="1"/>
  <c r="J1571" i="2"/>
  <c r="K1571" i="2" s="1"/>
  <c r="H1563" i="2"/>
  <c r="I1563" i="2" s="1"/>
  <c r="J1563" i="2"/>
  <c r="K1563" i="2" s="1"/>
  <c r="H1555" i="2"/>
  <c r="I1555" i="2" s="1"/>
  <c r="J1555" i="2"/>
  <c r="K1555" i="2" s="1"/>
  <c r="H1547" i="2"/>
  <c r="I1547" i="2" s="1"/>
  <c r="J1547" i="2"/>
  <c r="K1547" i="2" s="1"/>
  <c r="H1539" i="2"/>
  <c r="I1539" i="2" s="1"/>
  <c r="J1539" i="2"/>
  <c r="K1539" i="2" s="1"/>
  <c r="H1531" i="2"/>
  <c r="I1531" i="2" s="1"/>
  <c r="J1531" i="2"/>
  <c r="K1531" i="2" s="1"/>
  <c r="J1523" i="2"/>
  <c r="K1523" i="2" s="1"/>
  <c r="H1523" i="2"/>
  <c r="I1523" i="2" s="1"/>
  <c r="H1594" i="2"/>
  <c r="I1594" i="2" s="1"/>
  <c r="J1594" i="2"/>
  <c r="K1594" i="2" s="1"/>
  <c r="H1586" i="2"/>
  <c r="I1586" i="2" s="1"/>
  <c r="J1586" i="2"/>
  <c r="K1586" i="2" s="1"/>
  <c r="H1578" i="2"/>
  <c r="I1578" i="2" s="1"/>
  <c r="J1578" i="2"/>
  <c r="K1578" i="2" s="1"/>
  <c r="J1570" i="2"/>
  <c r="K1570" i="2" s="1"/>
  <c r="H1570" i="2"/>
  <c r="I1570" i="2" s="1"/>
  <c r="H1562" i="2"/>
  <c r="I1562" i="2" s="1"/>
  <c r="J1562" i="2"/>
  <c r="K1562" i="2" s="1"/>
  <c r="H1554" i="2"/>
  <c r="I1554" i="2" s="1"/>
  <c r="J1554" i="2"/>
  <c r="K1554" i="2" s="1"/>
  <c r="J1546" i="2"/>
  <c r="K1546" i="2" s="1"/>
  <c r="H1546" i="2"/>
  <c r="I1546" i="2" s="1"/>
  <c r="H1538" i="2"/>
  <c r="I1538" i="2" s="1"/>
  <c r="J1538" i="2"/>
  <c r="K1538" i="2" s="1"/>
  <c r="H1530" i="2"/>
  <c r="I1530" i="2" s="1"/>
  <c r="J1530" i="2"/>
  <c r="K1530" i="2" s="1"/>
  <c r="H1522" i="2"/>
  <c r="I1522" i="2" s="1"/>
  <c r="J1522" i="2"/>
  <c r="K1522" i="2" s="1"/>
  <c r="K393" i="3"/>
  <c r="K383" i="3"/>
  <c r="K385" i="3"/>
  <c r="K396" i="3"/>
  <c r="N396" i="3" s="1"/>
  <c r="K378" i="3"/>
  <c r="N378" i="3" s="1"/>
  <c r="K392" i="3"/>
  <c r="K389" i="3"/>
  <c r="K381" i="3"/>
  <c r="K382" i="3"/>
  <c r="K398" i="3"/>
  <c r="N398" i="3" s="1"/>
  <c r="K395" i="3"/>
  <c r="N395" i="3" s="1"/>
  <c r="K388" i="3"/>
  <c r="K380" i="3"/>
  <c r="K394" i="3"/>
  <c r="K386" i="3"/>
  <c r="K379" i="3"/>
  <c r="K397" i="3"/>
  <c r="K390" i="3"/>
  <c r="K387" i="3"/>
  <c r="K261" i="3"/>
  <c r="K258" i="3"/>
  <c r="M151" i="3"/>
  <c r="N397" i="3"/>
  <c r="N389" i="3"/>
  <c r="N391" i="3"/>
  <c r="L243" i="7" l="1"/>
  <c r="K243" i="7"/>
  <c r="L242" i="7"/>
  <c r="K242" i="7"/>
  <c r="M6" i="3" s="1"/>
  <c r="L241" i="7"/>
  <c r="K241" i="7"/>
  <c r="M7" i="3" s="1"/>
  <c r="L240" i="7"/>
  <c r="K240" i="7"/>
  <c r="M322" i="3" s="1"/>
  <c r="L239" i="7"/>
  <c r="K239" i="7"/>
  <c r="M273" i="3" s="1"/>
  <c r="L238" i="7"/>
  <c r="K238" i="7"/>
  <c r="M132" i="3" s="1"/>
  <c r="L237" i="7"/>
  <c r="K237" i="7"/>
  <c r="M130" i="3" s="1"/>
  <c r="L236" i="7"/>
  <c r="K236" i="7"/>
  <c r="M28" i="3" s="1"/>
  <c r="L235" i="7"/>
  <c r="K235" i="7"/>
  <c r="M27" i="3" s="1"/>
  <c r="L234" i="7"/>
  <c r="K234" i="7"/>
  <c r="M145" i="3" s="1"/>
  <c r="L233" i="7"/>
  <c r="K233" i="7"/>
  <c r="M146" i="3" s="1"/>
  <c r="L232" i="7"/>
  <c r="K232" i="7"/>
  <c r="M115" i="3" s="1"/>
  <c r="L231" i="7"/>
  <c r="K231" i="7"/>
  <c r="M158" i="3" s="1"/>
  <c r="L230" i="7"/>
  <c r="K230" i="7"/>
  <c r="M184" i="3" s="1"/>
  <c r="L229" i="7"/>
  <c r="K229" i="7"/>
  <c r="M168" i="3" s="1"/>
  <c r="L228" i="7"/>
  <c r="K228" i="7"/>
  <c r="M191" i="3" s="1"/>
  <c r="L227" i="7"/>
  <c r="K227" i="7"/>
  <c r="M209" i="3" s="1"/>
  <c r="L226" i="7"/>
  <c r="K226" i="7"/>
  <c r="M228" i="3" s="1"/>
  <c r="L225" i="7"/>
  <c r="K225" i="7"/>
  <c r="M347" i="3" s="1"/>
  <c r="L224" i="7"/>
  <c r="K224" i="7"/>
  <c r="M90" i="3" s="1"/>
  <c r="L223" i="7"/>
  <c r="K223" i="7"/>
  <c r="L222" i="7"/>
  <c r="K222" i="7"/>
  <c r="M113" i="3" s="1"/>
  <c r="L221" i="7"/>
  <c r="K221" i="7"/>
  <c r="M111" i="3" s="1"/>
  <c r="L220" i="7"/>
  <c r="K220" i="7"/>
  <c r="M106" i="3" s="1"/>
  <c r="L219" i="7"/>
  <c r="K219" i="7"/>
  <c r="M220" i="3" s="1"/>
  <c r="L218" i="7"/>
  <c r="K218" i="7"/>
  <c r="M161" i="3" s="1"/>
  <c r="L217" i="7"/>
  <c r="K217" i="7"/>
  <c r="M218" i="3" s="1"/>
  <c r="L216" i="7"/>
  <c r="K216" i="7"/>
  <c r="M142" i="3" s="1"/>
  <c r="L215" i="7"/>
  <c r="K215" i="7"/>
  <c r="M242" i="3" s="1"/>
  <c r="L214" i="7"/>
  <c r="K214" i="7"/>
  <c r="M263" i="3" s="1"/>
  <c r="L213" i="7"/>
  <c r="K213" i="7"/>
  <c r="M287" i="3" s="1"/>
  <c r="L212" i="7"/>
  <c r="K212" i="7"/>
  <c r="M52" i="3" s="1"/>
  <c r="L211" i="7"/>
  <c r="K211" i="7"/>
  <c r="L210" i="7"/>
  <c r="K210" i="7"/>
  <c r="M160" i="3" s="1"/>
  <c r="L209" i="7"/>
  <c r="K209" i="7"/>
  <c r="L208" i="7"/>
  <c r="K208" i="7"/>
  <c r="M192" i="3" s="1"/>
  <c r="L207" i="7"/>
  <c r="K207" i="7"/>
  <c r="M81" i="3" s="1"/>
  <c r="L206" i="7"/>
  <c r="K206" i="7"/>
  <c r="M76" i="3" s="1"/>
  <c r="L205" i="7"/>
  <c r="K205" i="7"/>
  <c r="M194" i="3" s="1"/>
  <c r="L204" i="7"/>
  <c r="K204" i="7"/>
  <c r="M188" i="3" s="1"/>
  <c r="L203" i="7"/>
  <c r="K203" i="7"/>
  <c r="M206" i="3" s="1"/>
  <c r="L202" i="7"/>
  <c r="K202" i="7"/>
  <c r="M208" i="3" s="1"/>
  <c r="L201" i="7"/>
  <c r="K201" i="7"/>
  <c r="M9" i="3" s="1"/>
  <c r="L200" i="7"/>
  <c r="K200" i="7"/>
  <c r="M10" i="3" s="1"/>
  <c r="L199" i="7"/>
  <c r="K199" i="7"/>
  <c r="M176" i="3" s="1"/>
  <c r="L198" i="7"/>
  <c r="K198" i="7"/>
  <c r="M156" i="3" s="1"/>
  <c r="L197" i="7"/>
  <c r="K197" i="7"/>
  <c r="M140" i="3" s="1"/>
  <c r="L196" i="7"/>
  <c r="K196" i="7"/>
  <c r="M202" i="3" s="1"/>
  <c r="L195" i="7"/>
  <c r="K195" i="7"/>
  <c r="M80" i="3" s="1"/>
  <c r="L194" i="7"/>
  <c r="K194" i="7"/>
  <c r="M75" i="3" s="1"/>
  <c r="L193" i="7"/>
  <c r="K193" i="7"/>
  <c r="M71" i="3" s="1"/>
  <c r="L192" i="7"/>
  <c r="K192" i="7"/>
  <c r="M286" i="3" s="1"/>
  <c r="L191" i="7"/>
  <c r="K191" i="7"/>
  <c r="M174" i="3" s="1"/>
  <c r="L190" i="7"/>
  <c r="K190" i="7"/>
  <c r="M190" i="3" s="1"/>
  <c r="L189" i="7"/>
  <c r="K189" i="7"/>
  <c r="M224" i="3" s="1"/>
  <c r="L188" i="7"/>
  <c r="K188" i="7"/>
  <c r="M183" i="3" s="1"/>
  <c r="L187" i="7"/>
  <c r="K187" i="7"/>
  <c r="M212" i="3" s="1"/>
  <c r="L186" i="7"/>
  <c r="K186" i="7"/>
  <c r="L185" i="7"/>
  <c r="K185" i="7"/>
  <c r="M205" i="3" s="1"/>
  <c r="L184" i="7"/>
  <c r="K184" i="7"/>
  <c r="M204" i="3" s="1"/>
  <c r="L183" i="7"/>
  <c r="K183" i="7"/>
  <c r="M178" i="3" s="1"/>
  <c r="L182" i="7"/>
  <c r="K182" i="7"/>
  <c r="M243" i="3" s="1"/>
  <c r="L181" i="7"/>
  <c r="K181" i="7"/>
  <c r="M182" i="3" s="1"/>
  <c r="L180" i="7"/>
  <c r="K180" i="7"/>
  <c r="M93" i="3" s="1"/>
  <c r="L179" i="7"/>
  <c r="K179" i="7"/>
  <c r="M95" i="3" s="1"/>
  <c r="L178" i="7"/>
  <c r="K178" i="7"/>
  <c r="M15" i="3" s="1"/>
  <c r="L177" i="7"/>
  <c r="K177" i="7"/>
  <c r="M16" i="3" s="1"/>
  <c r="L176" i="7"/>
  <c r="K176" i="7"/>
  <c r="M213" i="3" s="1"/>
  <c r="L175" i="7"/>
  <c r="K175" i="7"/>
  <c r="M137" i="3" s="1"/>
  <c r="L174" i="7"/>
  <c r="K174" i="7"/>
  <c r="M126" i="3" s="1"/>
  <c r="L173" i="7"/>
  <c r="K173" i="7"/>
  <c r="M143" i="3" s="1"/>
  <c r="L172" i="7"/>
  <c r="K172" i="7"/>
  <c r="M107" i="3" s="1"/>
  <c r="L171" i="7"/>
  <c r="K171" i="7"/>
  <c r="M105" i="3" s="1"/>
  <c r="L170" i="7"/>
  <c r="K170" i="7"/>
  <c r="M388" i="3" s="1"/>
  <c r="N388" i="3" s="1"/>
  <c r="L169" i="7"/>
  <c r="K169" i="7"/>
  <c r="M138" i="3" s="1"/>
  <c r="L168" i="7"/>
  <c r="K168" i="7"/>
  <c r="M135" i="3" s="1"/>
  <c r="L167" i="7"/>
  <c r="K167" i="7"/>
  <c r="M164" i="3" s="1"/>
  <c r="L166" i="7"/>
  <c r="K166" i="7"/>
  <c r="M65" i="3" s="1"/>
  <c r="L165" i="7"/>
  <c r="K165" i="7"/>
  <c r="M239" i="3" s="1"/>
  <c r="L164" i="7"/>
  <c r="K164" i="7"/>
  <c r="M278" i="3" s="1"/>
  <c r="L163" i="7"/>
  <c r="K163" i="7"/>
  <c r="M133" i="3" s="1"/>
  <c r="L162" i="7"/>
  <c r="K162" i="7"/>
  <c r="M38" i="3" s="1"/>
  <c r="L161" i="7"/>
  <c r="K161" i="7"/>
  <c r="M125" i="3" s="1"/>
  <c r="L160" i="7"/>
  <c r="K160" i="7"/>
  <c r="L159" i="7"/>
  <c r="K159" i="7"/>
  <c r="M392" i="3" s="1"/>
  <c r="N392" i="3" s="1"/>
  <c r="L158" i="7"/>
  <c r="K158" i="7"/>
  <c r="M390" i="3" s="1"/>
  <c r="N390" i="3" s="1"/>
  <c r="L157" i="7"/>
  <c r="K157" i="7"/>
  <c r="M50" i="3" s="1"/>
  <c r="L156" i="7"/>
  <c r="K156" i="7"/>
  <c r="M51" i="3" s="1"/>
  <c r="L155" i="7"/>
  <c r="M308" i="3"/>
  <c r="L154" i="7"/>
  <c r="K154" i="7"/>
  <c r="M64" i="3" s="1"/>
  <c r="L153" i="7"/>
  <c r="K153" i="7"/>
  <c r="M61" i="3" s="1"/>
  <c r="L152" i="7"/>
  <c r="K152" i="7"/>
  <c r="M177" i="3" s="1"/>
  <c r="L151" i="7"/>
  <c r="K151" i="7"/>
  <c r="M216" i="3" s="1"/>
  <c r="L150" i="7"/>
  <c r="K150" i="7"/>
  <c r="M215" i="3" s="1"/>
  <c r="L149" i="7"/>
  <c r="K149" i="7"/>
  <c r="M270" i="3" s="1"/>
  <c r="L148" i="7"/>
  <c r="K148" i="7"/>
  <c r="M229" i="3" s="1"/>
  <c r="L147" i="7"/>
  <c r="K147" i="7"/>
  <c r="M276" i="3" s="1"/>
  <c r="L146" i="7"/>
  <c r="K146" i="7"/>
  <c r="M394" i="3" s="1"/>
  <c r="N394" i="3" s="1"/>
  <c r="L145" i="7"/>
  <c r="K145" i="7"/>
  <c r="L144" i="7"/>
  <c r="K144" i="7"/>
  <c r="M54" i="3" s="1"/>
  <c r="L143" i="7"/>
  <c r="K143" i="7"/>
  <c r="M122" i="3" s="1"/>
  <c r="L142" i="7"/>
  <c r="K142" i="7"/>
  <c r="M120" i="3" s="1"/>
  <c r="L141" i="7"/>
  <c r="K141" i="7"/>
  <c r="L140" i="7"/>
  <c r="K140" i="7"/>
  <c r="M380" i="3" s="1"/>
  <c r="N380" i="3" s="1"/>
  <c r="L139" i="7"/>
  <c r="K139" i="7"/>
  <c r="M379" i="3" s="1"/>
  <c r="N379" i="3" s="1"/>
  <c r="L138" i="7"/>
  <c r="K138" i="7"/>
  <c r="M381" i="3" s="1"/>
  <c r="N381" i="3" s="1"/>
  <c r="L137" i="7"/>
  <c r="K137" i="7"/>
  <c r="M121" i="3" s="1"/>
  <c r="L136" i="7"/>
  <c r="K136" i="7"/>
  <c r="M82" i="3" s="1"/>
  <c r="L135" i="7"/>
  <c r="K135" i="7"/>
  <c r="M112" i="3" s="1"/>
  <c r="L134" i="7"/>
  <c r="M336" i="3"/>
  <c r="L133" i="7"/>
  <c r="K133" i="7"/>
  <c r="M44" i="3" s="1"/>
  <c r="L132" i="7"/>
  <c r="K132" i="7"/>
  <c r="M198" i="3" s="1"/>
  <c r="L131" i="7"/>
  <c r="K131" i="7"/>
  <c r="M102" i="3" s="1"/>
  <c r="L130" i="7"/>
  <c r="K130" i="7"/>
  <c r="M114" i="3" s="1"/>
  <c r="L129" i="7"/>
  <c r="K129" i="7"/>
  <c r="M40" i="3" s="1"/>
  <c r="L128" i="7"/>
  <c r="K128" i="7"/>
  <c r="M60" i="3" s="1"/>
  <c r="L127" i="7"/>
  <c r="K127" i="7"/>
  <c r="M47" i="3" s="1"/>
  <c r="L126" i="7"/>
  <c r="K126" i="7"/>
  <c r="M104" i="3" s="1"/>
  <c r="L125" i="7"/>
  <c r="K125" i="7"/>
  <c r="M4" i="3" s="1"/>
  <c r="L124" i="7"/>
  <c r="K124" i="7"/>
  <c r="M5" i="3" s="1"/>
  <c r="L123" i="7"/>
  <c r="K123" i="7"/>
  <c r="M3" i="3" s="1"/>
  <c r="L122" i="7"/>
  <c r="K122" i="7"/>
  <c r="M298" i="3" s="1"/>
  <c r="L121" i="7"/>
  <c r="K121" i="7"/>
  <c r="M170" i="3" s="1"/>
  <c r="L120" i="7"/>
  <c r="K120" i="7"/>
  <c r="M157" i="3" s="1"/>
  <c r="L119" i="7"/>
  <c r="K119" i="7"/>
  <c r="M181" i="3" s="1"/>
  <c r="L118" i="7"/>
  <c r="K118" i="7"/>
  <c r="L117" i="7"/>
  <c r="K117" i="7"/>
  <c r="M249" i="3" s="1"/>
  <c r="L116" i="7"/>
  <c r="K116" i="7"/>
  <c r="M100" i="3" s="1"/>
  <c r="L115" i="7"/>
  <c r="K115" i="7"/>
  <c r="M240" i="3" s="1"/>
  <c r="L114" i="7"/>
  <c r="K114" i="7"/>
  <c r="M319" i="3" s="1"/>
  <c r="L113" i="7"/>
  <c r="K113" i="7"/>
  <c r="M320" i="3" s="1"/>
  <c r="L112" i="7"/>
  <c r="K112" i="7"/>
  <c r="M103" i="3" s="1"/>
  <c r="L111" i="7"/>
  <c r="K111" i="7"/>
  <c r="M86" i="3" s="1"/>
  <c r="L110" i="7"/>
  <c r="K110" i="7"/>
  <c r="M88" i="3" s="1"/>
  <c r="L109" i="7"/>
  <c r="K109" i="7"/>
  <c r="M99" i="3" s="1"/>
  <c r="L108" i="7"/>
  <c r="M382" i="3"/>
  <c r="N382" i="3" s="1"/>
  <c r="L107" i="7"/>
  <c r="K107" i="7"/>
  <c r="M269" i="3" s="1"/>
  <c r="L106" i="7"/>
  <c r="K106" i="7"/>
  <c r="L105" i="7"/>
  <c r="K105" i="7"/>
  <c r="M59" i="3" s="1"/>
  <c r="L104" i="7"/>
  <c r="K104" i="7"/>
  <c r="M179" i="3" s="1"/>
  <c r="L103" i="7"/>
  <c r="K103" i="7"/>
  <c r="M21" i="3" s="1"/>
  <c r="L102" i="7"/>
  <c r="K102" i="7"/>
  <c r="M20" i="3" s="1"/>
  <c r="L101" i="7"/>
  <c r="K101" i="7"/>
  <c r="M169" i="3" s="1"/>
  <c r="L100" i="7"/>
  <c r="K100" i="7"/>
  <c r="M139" i="3" s="1"/>
  <c r="L99" i="7"/>
  <c r="K99" i="7"/>
  <c r="M48" i="3" s="1"/>
  <c r="L98" i="7"/>
  <c r="K98" i="7"/>
  <c r="M350" i="3" s="1"/>
  <c r="L97" i="7"/>
  <c r="K97" i="7"/>
  <c r="M11" i="3" s="1"/>
  <c r="L96" i="7"/>
  <c r="K96" i="7"/>
  <c r="M219" i="3" s="1"/>
  <c r="L95" i="7"/>
  <c r="K95" i="7"/>
  <c r="M217" i="3" s="1"/>
  <c r="L94" i="7"/>
  <c r="K94" i="7"/>
  <c r="M66" i="3" s="1"/>
  <c r="L93" i="7"/>
  <c r="K93" i="7"/>
  <c r="M196" i="3" s="1"/>
  <c r="L92" i="7"/>
  <c r="K92" i="7"/>
  <c r="M12" i="3" s="1"/>
  <c r="L91" i="7"/>
  <c r="K91" i="7"/>
  <c r="M43" i="3" s="1"/>
  <c r="L90" i="7"/>
  <c r="K90" i="7"/>
  <c r="M173" i="3" s="1"/>
  <c r="L89" i="7"/>
  <c r="K89" i="7"/>
  <c r="M264" i="3" s="1"/>
  <c r="L88" i="7"/>
  <c r="K88" i="7"/>
  <c r="M63" i="3" s="1"/>
  <c r="L87" i="7"/>
  <c r="K87" i="7"/>
  <c r="M62" i="3" s="1"/>
  <c r="L86" i="7"/>
  <c r="K86" i="7"/>
  <c r="M53" i="3" s="1"/>
  <c r="L85" i="7"/>
  <c r="K85" i="7"/>
  <c r="M155" i="3" s="1"/>
  <c r="L84" i="7"/>
  <c r="K84" i="7"/>
  <c r="M136" i="3" s="1"/>
  <c r="L83" i="7"/>
  <c r="K83" i="7"/>
  <c r="M152" i="3" s="1"/>
  <c r="L82" i="7"/>
  <c r="K82" i="7"/>
  <c r="M369" i="3" s="1"/>
  <c r="L81" i="7"/>
  <c r="K81" i="7"/>
  <c r="M289" i="3" s="1"/>
  <c r="L80" i="7"/>
  <c r="K80" i="7"/>
  <c r="M225" i="3" s="1"/>
  <c r="L79" i="7"/>
  <c r="K79" i="7"/>
  <c r="M171" i="3" s="1"/>
  <c r="L78" i="7"/>
  <c r="K78" i="7"/>
  <c r="M87" i="3" s="1"/>
  <c r="L77" i="7"/>
  <c r="K77" i="7"/>
  <c r="M108" i="3" s="1"/>
  <c r="L76" i="7"/>
  <c r="K76" i="7"/>
  <c r="M97" i="3" s="1"/>
  <c r="L75" i="7"/>
  <c r="K75" i="7"/>
  <c r="M166" i="3" s="1"/>
  <c r="L74" i="7"/>
  <c r="K74" i="7"/>
  <c r="M266" i="3" s="1"/>
  <c r="L73" i="7"/>
  <c r="K73" i="7"/>
  <c r="M92" i="3" s="1"/>
  <c r="L72" i="7"/>
  <c r="K72" i="7"/>
  <c r="M131" i="3" s="1"/>
  <c r="L71" i="7"/>
  <c r="K71" i="7"/>
  <c r="M83" i="3" s="1"/>
  <c r="L70" i="7"/>
  <c r="K70" i="7"/>
  <c r="M159" i="3" s="1"/>
  <c r="L69" i="7"/>
  <c r="K69" i="7"/>
  <c r="M144" i="3" s="1"/>
  <c r="L68" i="7"/>
  <c r="K68" i="7"/>
  <c r="M175" i="3" s="1"/>
  <c r="L67" i="7"/>
  <c r="K67" i="7"/>
  <c r="M141" i="3" s="1"/>
  <c r="L66" i="7"/>
  <c r="K66" i="7"/>
  <c r="L65" i="7"/>
  <c r="K65" i="7"/>
  <c r="M42" i="3" s="1"/>
  <c r="L64" i="7"/>
  <c r="K64" i="7"/>
  <c r="M39" i="3" s="1"/>
  <c r="L63" i="7"/>
  <c r="K63" i="7"/>
  <c r="M162" i="3" s="1"/>
  <c r="L62" i="7"/>
  <c r="K62" i="7"/>
  <c r="M180" i="3" s="1"/>
  <c r="L61" i="7"/>
  <c r="K61" i="7"/>
  <c r="M30" i="3" s="1"/>
  <c r="L60" i="7"/>
  <c r="K60" i="7"/>
  <c r="M22" i="3" s="1"/>
  <c r="L59" i="7"/>
  <c r="K59" i="7"/>
  <c r="M34" i="3" s="1"/>
  <c r="L58" i="7"/>
  <c r="K58" i="7"/>
  <c r="M26" i="3" s="1"/>
  <c r="L57" i="7"/>
  <c r="K57" i="7"/>
  <c r="M79" i="3" s="1"/>
  <c r="L56" i="7"/>
  <c r="K56" i="7"/>
  <c r="M29" i="3" s="1"/>
  <c r="L55" i="7"/>
  <c r="K55" i="7"/>
  <c r="M101" i="3" s="1"/>
  <c r="L54" i="7"/>
  <c r="K54" i="7"/>
  <c r="M35" i="3" s="1"/>
  <c r="L53" i="7"/>
  <c r="K53" i="7"/>
  <c r="L52" i="7"/>
  <c r="K52" i="7"/>
  <c r="M25" i="3" s="1"/>
  <c r="L51" i="7"/>
  <c r="K51" i="7"/>
  <c r="L50" i="7"/>
  <c r="K50" i="7"/>
  <c r="M279" i="3" s="1"/>
  <c r="L49" i="7"/>
  <c r="K49" i="7"/>
  <c r="M226" i="3" s="1"/>
  <c r="L48" i="7"/>
  <c r="K48" i="7"/>
  <c r="M8" i="3" s="1"/>
  <c r="L47" i="7"/>
  <c r="K47" i="7"/>
  <c r="M13" i="3" s="1"/>
  <c r="L46" i="7"/>
  <c r="K46" i="7"/>
  <c r="M17" i="3" s="1"/>
  <c r="L45" i="7"/>
  <c r="K45" i="7"/>
  <c r="M18" i="3" s="1"/>
  <c r="L44" i="7"/>
  <c r="K44" i="7"/>
  <c r="M19" i="3" s="1"/>
  <c r="L43" i="7"/>
  <c r="K43" i="7"/>
  <c r="M221" i="3" s="1"/>
  <c r="L42" i="7"/>
  <c r="K42" i="7"/>
  <c r="M153" i="3" s="1"/>
  <c r="L41" i="7"/>
  <c r="K41" i="7"/>
  <c r="M195" i="3" s="1"/>
  <c r="L40" i="7"/>
  <c r="K40" i="7"/>
  <c r="M94" i="3" s="1"/>
  <c r="L39" i="7"/>
  <c r="K39" i="7"/>
  <c r="M77" i="3" s="1"/>
  <c r="L38" i="7"/>
  <c r="K38" i="7"/>
  <c r="M89" i="3" s="1"/>
  <c r="L37" i="7"/>
  <c r="K37" i="7"/>
  <c r="M56" i="3" s="1"/>
  <c r="L36" i="7"/>
  <c r="K36" i="7"/>
  <c r="M296" i="3" s="1"/>
  <c r="L35" i="7"/>
  <c r="K35" i="7"/>
  <c r="L34" i="7"/>
  <c r="K34" i="7"/>
  <c r="L33" i="7"/>
  <c r="K33" i="7"/>
  <c r="M241" i="3" s="1"/>
  <c r="L32" i="7"/>
  <c r="K32" i="7"/>
  <c r="M167" i="3" s="1"/>
  <c r="L31" i="7"/>
  <c r="K31" i="7"/>
  <c r="M203" i="3" s="1"/>
  <c r="L30" i="7"/>
  <c r="K30" i="7"/>
  <c r="M393" i="3" s="1"/>
  <c r="N393" i="3" s="1"/>
  <c r="L29" i="7"/>
  <c r="K29" i="7"/>
  <c r="M91" i="3" s="1"/>
  <c r="L28" i="7"/>
  <c r="K28" i="7"/>
  <c r="M74" i="3" s="1"/>
  <c r="L27" i="7"/>
  <c r="K27" i="7"/>
  <c r="M72" i="3" s="1"/>
  <c r="L26" i="7"/>
  <c r="K26" i="7"/>
  <c r="M172" i="3" s="1"/>
  <c r="L25" i="7"/>
  <c r="K25" i="7"/>
  <c r="M186" i="3" s="1"/>
  <c r="L24" i="7"/>
  <c r="K24" i="7"/>
  <c r="M244" i="3" s="1"/>
  <c r="L23" i="7"/>
  <c r="K23" i="7"/>
  <c r="M299" i="3" s="1"/>
  <c r="L22" i="7"/>
  <c r="K22" i="7"/>
  <c r="M250" i="3" s="1"/>
  <c r="L21" i="7"/>
  <c r="K21" i="7"/>
  <c r="M199" i="3" s="1"/>
  <c r="L20" i="7"/>
  <c r="K20" i="7"/>
  <c r="M189" i="3" s="1"/>
  <c r="L19" i="7"/>
  <c r="K19" i="7"/>
  <c r="M185" i="3" s="1"/>
  <c r="L18" i="7"/>
  <c r="K18" i="7"/>
  <c r="M36" i="3" s="1"/>
  <c r="L17" i="7"/>
  <c r="K17" i="7"/>
  <c r="M37" i="3" s="1"/>
  <c r="L16" i="7"/>
  <c r="K16" i="7"/>
  <c r="M46" i="3" s="1"/>
  <c r="L15" i="7"/>
  <c r="K15" i="7"/>
  <c r="M49" i="3" s="1"/>
  <c r="L14" i="7"/>
  <c r="K14" i="7"/>
  <c r="M69" i="3" s="1"/>
  <c r="L13" i="7"/>
  <c r="K13" i="7"/>
  <c r="M70" i="3" s="1"/>
  <c r="L12" i="7"/>
  <c r="K12" i="7"/>
  <c r="M96" i="3" s="1"/>
  <c r="L11" i="7"/>
  <c r="K11" i="7"/>
  <c r="M110" i="3" s="1"/>
  <c r="L10" i="7"/>
  <c r="K10" i="7"/>
  <c r="M163" i="3" s="1"/>
  <c r="L9" i="7"/>
  <c r="K9" i="7"/>
  <c r="M128" i="3" s="1"/>
  <c r="L8" i="7"/>
  <c r="K8" i="7"/>
  <c r="M214" i="3" s="1"/>
  <c r="L7" i="7"/>
  <c r="K7" i="7"/>
  <c r="M197" i="3" s="1"/>
  <c r="L6" i="7"/>
  <c r="K6" i="7"/>
  <c r="M210" i="3" s="1"/>
  <c r="L5" i="7"/>
  <c r="K5" i="7"/>
  <c r="M78" i="3" s="1"/>
  <c r="L4" i="7"/>
  <c r="K4" i="7"/>
  <c r="M295" i="3" s="1"/>
  <c r="L3" i="7"/>
  <c r="K3" i="7"/>
  <c r="M297" i="3" s="1"/>
  <c r="L2" i="7"/>
  <c r="K2" i="7"/>
  <c r="M23" i="3" l="1"/>
  <c r="M24" i="3"/>
  <c r="M384" i="3"/>
  <c r="N384" i="3" s="1"/>
  <c r="M383" i="3"/>
  <c r="N383" i="3" s="1"/>
  <c r="M385" i="3"/>
  <c r="N385" i="3" s="1"/>
  <c r="M255" i="3"/>
  <c r="M256" i="3"/>
  <c r="M355" i="3"/>
  <c r="M356" i="3"/>
  <c r="M359" i="3"/>
  <c r="M360" i="3"/>
  <c r="M258" i="3"/>
  <c r="N258" i="3" s="1"/>
  <c r="M257" i="3"/>
  <c r="M334" i="3"/>
  <c r="M335" i="3"/>
  <c r="M85" i="3"/>
  <c r="M84" i="3"/>
  <c r="M200" i="3"/>
  <c r="M201" i="3"/>
  <c r="M361" i="3"/>
  <c r="M362" i="3"/>
  <c r="M31" i="3"/>
  <c r="M32" i="3"/>
  <c r="M387" i="3"/>
  <c r="N387" i="3" s="1"/>
  <c r="M386" i="3"/>
  <c r="N386" i="3" s="1"/>
  <c r="M260" i="3"/>
  <c r="N260" i="3" s="1"/>
  <c r="M261" i="3"/>
  <c r="N261" i="3" s="1"/>
  <c r="M259" i="3"/>
  <c r="M123" i="3"/>
  <c r="M124" i="3"/>
  <c r="N116" i="3"/>
  <c r="N117" i="3"/>
  <c r="N118" i="3"/>
  <c r="K369" i="3"/>
  <c r="K362" i="3"/>
  <c r="K373" i="3"/>
  <c r="K356" i="3"/>
  <c r="K5" i="3"/>
  <c r="K6" i="3"/>
  <c r="K7" i="3"/>
  <c r="K8" i="3"/>
  <c r="K11" i="3"/>
  <c r="K13" i="3"/>
  <c r="K14" i="3"/>
  <c r="K15" i="3"/>
  <c r="K16" i="3"/>
  <c r="K19" i="3"/>
  <c r="K22" i="3"/>
  <c r="K23" i="3"/>
  <c r="K24" i="3"/>
  <c r="K27" i="3"/>
  <c r="K29" i="3"/>
  <c r="K30" i="3"/>
  <c r="K31" i="3"/>
  <c r="K32" i="3"/>
  <c r="K35" i="3"/>
  <c r="K37" i="3"/>
  <c r="K38" i="3"/>
  <c r="K39" i="3"/>
  <c r="K40" i="3"/>
  <c r="K43" i="3"/>
  <c r="K45" i="3"/>
  <c r="K46" i="3"/>
  <c r="K47" i="3"/>
  <c r="K48" i="3"/>
  <c r="K51" i="3"/>
  <c r="K53" i="3"/>
  <c r="K54" i="3"/>
  <c r="K55" i="3"/>
  <c r="K56" i="3"/>
  <c r="K57" i="3"/>
  <c r="K59" i="3"/>
  <c r="K61" i="3"/>
  <c r="K62" i="3"/>
  <c r="K63" i="3"/>
  <c r="K64" i="3"/>
  <c r="K67" i="3"/>
  <c r="K68" i="3"/>
  <c r="K69" i="3"/>
  <c r="K70" i="3"/>
  <c r="K71" i="3"/>
  <c r="K72" i="3"/>
  <c r="K75" i="3"/>
  <c r="K76" i="3"/>
  <c r="K79" i="3"/>
  <c r="K80" i="3"/>
  <c r="K81" i="3"/>
  <c r="K82" i="3"/>
  <c r="K83" i="3"/>
  <c r="K84" i="3"/>
  <c r="K86" i="3"/>
  <c r="K87" i="3"/>
  <c r="K89" i="3"/>
  <c r="K91" i="3"/>
  <c r="K92" i="3"/>
  <c r="K94" i="3"/>
  <c r="K95" i="3"/>
  <c r="K96" i="3"/>
  <c r="K99" i="3"/>
  <c r="K100" i="3"/>
  <c r="K102" i="3"/>
  <c r="K103" i="3"/>
  <c r="K105" i="3"/>
  <c r="K107" i="3"/>
  <c r="K108" i="3"/>
  <c r="K109" i="3"/>
  <c r="K110" i="3"/>
  <c r="K111" i="3"/>
  <c r="K112" i="3"/>
  <c r="K115" i="3"/>
  <c r="K120" i="3"/>
  <c r="K121" i="3"/>
  <c r="K122" i="3"/>
  <c r="K123" i="3"/>
  <c r="K124" i="3"/>
  <c r="K125" i="3"/>
  <c r="K126" i="3"/>
  <c r="K127" i="3"/>
  <c r="K128" i="3"/>
  <c r="K131" i="3"/>
  <c r="K132" i="3"/>
  <c r="K133" i="3"/>
  <c r="K134" i="3"/>
  <c r="K135" i="3"/>
  <c r="K136" i="3"/>
  <c r="K137" i="3"/>
  <c r="K139" i="3"/>
  <c r="K140" i="3"/>
  <c r="K141" i="3"/>
  <c r="K142" i="3"/>
  <c r="K143" i="3"/>
  <c r="K146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2" i="3"/>
  <c r="K163" i="3"/>
  <c r="K164" i="3"/>
  <c r="K165" i="3"/>
  <c r="K166" i="3"/>
  <c r="K167" i="3"/>
  <c r="K168" i="3"/>
  <c r="K170" i="3"/>
  <c r="K171" i="3"/>
  <c r="K172" i="3"/>
  <c r="K173" i="3"/>
  <c r="K174" i="3"/>
  <c r="K175" i="3"/>
  <c r="K176" i="3"/>
  <c r="K178" i="3"/>
  <c r="K179" i="3"/>
  <c r="K180" i="3"/>
  <c r="K181" i="3"/>
  <c r="K182" i="3"/>
  <c r="K183" i="3"/>
  <c r="K184" i="3"/>
  <c r="K185" i="3"/>
  <c r="K187" i="3"/>
  <c r="K188" i="3"/>
  <c r="K189" i="3"/>
  <c r="K190" i="3"/>
  <c r="K191" i="3"/>
  <c r="K194" i="3"/>
  <c r="K195" i="3"/>
  <c r="K196" i="3"/>
  <c r="K197" i="3"/>
  <c r="K198" i="3"/>
  <c r="K199" i="3"/>
  <c r="K200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7" i="3"/>
  <c r="K228" i="3"/>
  <c r="K229" i="3"/>
  <c r="K230" i="3"/>
  <c r="K231" i="3"/>
  <c r="K233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1" i="3"/>
  <c r="K252" i="3"/>
  <c r="K253" i="3"/>
  <c r="K254" i="3"/>
  <c r="K255" i="3"/>
  <c r="K256" i="3"/>
  <c r="K257" i="3"/>
  <c r="K259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7" i="3"/>
  <c r="K278" i="3"/>
  <c r="K279" i="3"/>
  <c r="K280" i="3"/>
  <c r="K281" i="3"/>
  <c r="K282" i="3"/>
  <c r="K283" i="3"/>
  <c r="K284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1" i="3"/>
  <c r="K312" i="3"/>
  <c r="K314" i="3"/>
  <c r="K315" i="3"/>
  <c r="K316" i="3"/>
  <c r="K317" i="3"/>
  <c r="K319" i="3"/>
  <c r="K320" i="3"/>
  <c r="K321" i="3"/>
  <c r="K322" i="3"/>
  <c r="K323" i="3"/>
  <c r="K324" i="3"/>
  <c r="K325" i="3"/>
  <c r="K326" i="3"/>
  <c r="K327" i="3"/>
  <c r="K328" i="3"/>
  <c r="K330" i="3"/>
  <c r="K331" i="3"/>
  <c r="K332" i="3"/>
  <c r="K333" i="3"/>
  <c r="K334" i="3"/>
  <c r="K335" i="3"/>
  <c r="K337" i="3"/>
  <c r="K338" i="3"/>
  <c r="K341" i="3"/>
  <c r="K342" i="3"/>
  <c r="K343" i="3"/>
  <c r="K345" i="3"/>
  <c r="K348" i="3"/>
  <c r="K349" i="3"/>
  <c r="K350" i="3"/>
  <c r="K353" i="3"/>
  <c r="K354" i="3"/>
  <c r="K357" i="3"/>
  <c r="K359" i="3"/>
  <c r="K365" i="3"/>
  <c r="K366" i="3"/>
  <c r="K90" i="3"/>
  <c r="K106" i="3"/>
  <c r="K130" i="3"/>
  <c r="K138" i="3"/>
  <c r="K147" i="3"/>
  <c r="K186" i="3"/>
  <c r="K226" i="3"/>
  <c r="K234" i="3"/>
  <c r="K250" i="3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L2" i="6"/>
  <c r="K2" i="6"/>
  <c r="O1" i="6"/>
  <c r="O1" i="5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K276" i="3"/>
  <c r="K285" i="3"/>
  <c r="K4" i="3"/>
  <c r="K9" i="3"/>
  <c r="K10" i="3"/>
  <c r="K12" i="3"/>
  <c r="K17" i="3"/>
  <c r="K18" i="3"/>
  <c r="K20" i="3"/>
  <c r="K21" i="3"/>
  <c r="K25" i="3"/>
  <c r="K26" i="3"/>
  <c r="K28" i="3"/>
  <c r="K33" i="3"/>
  <c r="K34" i="3"/>
  <c r="K36" i="3"/>
  <c r="K41" i="3"/>
  <c r="K42" i="3"/>
  <c r="K44" i="3"/>
  <c r="K49" i="3"/>
  <c r="K50" i="3"/>
  <c r="K52" i="3"/>
  <c r="K58" i="3"/>
  <c r="K60" i="3"/>
  <c r="K65" i="3"/>
  <c r="K66" i="3"/>
  <c r="K73" i="3"/>
  <c r="K74" i="3"/>
  <c r="K77" i="3"/>
  <c r="K78" i="3"/>
  <c r="K88" i="3"/>
  <c r="K93" i="3"/>
  <c r="K97" i="3"/>
  <c r="K98" i="3"/>
  <c r="K101" i="3"/>
  <c r="K104" i="3"/>
  <c r="K113" i="3"/>
  <c r="K114" i="3"/>
  <c r="K129" i="3"/>
  <c r="K144" i="3"/>
  <c r="K145" i="3"/>
  <c r="K161" i="3"/>
  <c r="K169" i="3"/>
  <c r="K177" i="3"/>
  <c r="K192" i="3"/>
  <c r="K193" i="3"/>
  <c r="K201" i="3"/>
  <c r="K225" i="3"/>
  <c r="K232" i="3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5" i="2"/>
  <c r="A1396" i="2"/>
  <c r="A1397" i="2"/>
  <c r="A1398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9" i="2"/>
  <c r="A1420" i="2"/>
  <c r="A1421" i="2"/>
  <c r="A1422" i="2"/>
  <c r="A1423" i="2"/>
  <c r="A1424" i="2"/>
  <c r="A1425" i="2"/>
  <c r="A1426" i="2"/>
  <c r="A1427" i="2"/>
  <c r="A1428" i="2"/>
  <c r="A1429" i="2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" i="4"/>
  <c r="H1498" i="2" l="1"/>
  <c r="I1498" i="2" s="1"/>
  <c r="J1498" i="2"/>
  <c r="K1498" i="2" s="1"/>
  <c r="H1490" i="2"/>
  <c r="I1490" i="2" s="1"/>
  <c r="J1490" i="2"/>
  <c r="K1490" i="2" s="1"/>
  <c r="H1450" i="2"/>
  <c r="I1450" i="2" s="1"/>
  <c r="J1450" i="2"/>
  <c r="K1450" i="2" s="1"/>
  <c r="J1388" i="2"/>
  <c r="K1388" i="2" s="1"/>
  <c r="H1388" i="2"/>
  <c r="I1388" i="2" s="1"/>
  <c r="J1379" i="2"/>
  <c r="K1379" i="2" s="1"/>
  <c r="H1379" i="2"/>
  <c r="I1379" i="2" s="1"/>
  <c r="H1371" i="2"/>
  <c r="I1371" i="2" s="1"/>
  <c r="J1371" i="2"/>
  <c r="K1371" i="2" s="1"/>
  <c r="H1497" i="2"/>
  <c r="I1497" i="2" s="1"/>
  <c r="J1497" i="2"/>
  <c r="K1497" i="2" s="1"/>
  <c r="H1481" i="2"/>
  <c r="I1481" i="2" s="1"/>
  <c r="J1481" i="2"/>
  <c r="K1481" i="2" s="1"/>
  <c r="H1465" i="2"/>
  <c r="I1465" i="2" s="1"/>
  <c r="J1465" i="2"/>
  <c r="K1465" i="2" s="1"/>
  <c r="H1457" i="2"/>
  <c r="I1457" i="2" s="1"/>
  <c r="J1457" i="2"/>
  <c r="K1457" i="2" s="1"/>
  <c r="H1449" i="2"/>
  <c r="I1449" i="2" s="1"/>
  <c r="J1449" i="2"/>
  <c r="K1449" i="2" s="1"/>
  <c r="H1441" i="2"/>
  <c r="I1441" i="2" s="1"/>
  <c r="J1441" i="2"/>
  <c r="K1441" i="2" s="1"/>
  <c r="H1433" i="2"/>
  <c r="I1433" i="2" s="1"/>
  <c r="J1433" i="2"/>
  <c r="K1433" i="2" s="1"/>
  <c r="J1514" i="2"/>
  <c r="K1514" i="2" s="1"/>
  <c r="H1514" i="2"/>
  <c r="I1514" i="2" s="1"/>
  <c r="J1466" i="2"/>
  <c r="K1466" i="2" s="1"/>
  <c r="H1466" i="2"/>
  <c r="I1466" i="2" s="1"/>
  <c r="H1442" i="2"/>
  <c r="I1442" i="2" s="1"/>
  <c r="J1442" i="2"/>
  <c r="K1442" i="2" s="1"/>
  <c r="H1423" i="2"/>
  <c r="I1423" i="2" s="1"/>
  <c r="J1423" i="2"/>
  <c r="K1423" i="2" s="1"/>
  <c r="H1513" i="2"/>
  <c r="I1513" i="2" s="1"/>
  <c r="J1513" i="2"/>
  <c r="K1513" i="2" s="1"/>
  <c r="H1505" i="2"/>
  <c r="I1505" i="2" s="1"/>
  <c r="J1505" i="2"/>
  <c r="K1505" i="2" s="1"/>
  <c r="H1489" i="2"/>
  <c r="I1489" i="2" s="1"/>
  <c r="J1489" i="2"/>
  <c r="K1489" i="2" s="1"/>
  <c r="H1473" i="2"/>
  <c r="I1473" i="2" s="1"/>
  <c r="J1473" i="2"/>
  <c r="K1473" i="2" s="1"/>
  <c r="H1422" i="2"/>
  <c r="I1422" i="2" s="1"/>
  <c r="J1422" i="2"/>
  <c r="K1422" i="2" s="1"/>
  <c r="J1413" i="2"/>
  <c r="K1413" i="2" s="1"/>
  <c r="H1413" i="2"/>
  <c r="I1413" i="2" s="1"/>
  <c r="H1405" i="2"/>
  <c r="I1405" i="2" s="1"/>
  <c r="J1405" i="2"/>
  <c r="K1405" i="2" s="1"/>
  <c r="H1396" i="2"/>
  <c r="I1396" i="2" s="1"/>
  <c r="J1396" i="2"/>
  <c r="K1396" i="2" s="1"/>
  <c r="H1387" i="2"/>
  <c r="I1387" i="2" s="1"/>
  <c r="J1387" i="2"/>
  <c r="K1387" i="2" s="1"/>
  <c r="H1378" i="2"/>
  <c r="I1378" i="2" s="1"/>
  <c r="J1378" i="2"/>
  <c r="K1378" i="2" s="1"/>
  <c r="J1370" i="2"/>
  <c r="K1370" i="2" s="1"/>
  <c r="H1370" i="2"/>
  <c r="I1370" i="2" s="1"/>
  <c r="H1512" i="2"/>
  <c r="I1512" i="2" s="1"/>
  <c r="J1512" i="2"/>
  <c r="K1512" i="2" s="1"/>
  <c r="H1504" i="2"/>
  <c r="I1504" i="2" s="1"/>
  <c r="J1504" i="2"/>
  <c r="K1504" i="2" s="1"/>
  <c r="H1496" i="2"/>
  <c r="I1496" i="2" s="1"/>
  <c r="J1496" i="2"/>
  <c r="K1496" i="2" s="1"/>
  <c r="H1488" i="2"/>
  <c r="I1488" i="2" s="1"/>
  <c r="J1488" i="2"/>
  <c r="K1488" i="2" s="1"/>
  <c r="H1480" i="2"/>
  <c r="I1480" i="2" s="1"/>
  <c r="J1480" i="2"/>
  <c r="K1480" i="2" s="1"/>
  <c r="H1472" i="2"/>
  <c r="I1472" i="2" s="1"/>
  <c r="J1472" i="2"/>
  <c r="K1472" i="2" s="1"/>
  <c r="H1464" i="2"/>
  <c r="I1464" i="2" s="1"/>
  <c r="J1464" i="2"/>
  <c r="K1464" i="2" s="1"/>
  <c r="H1456" i="2"/>
  <c r="I1456" i="2" s="1"/>
  <c r="J1456" i="2"/>
  <c r="K1456" i="2" s="1"/>
  <c r="H1448" i="2"/>
  <c r="I1448" i="2" s="1"/>
  <c r="J1448" i="2"/>
  <c r="K1448" i="2" s="1"/>
  <c r="H1440" i="2"/>
  <c r="I1440" i="2" s="1"/>
  <c r="J1440" i="2"/>
  <c r="K1440" i="2" s="1"/>
  <c r="J1432" i="2"/>
  <c r="K1432" i="2" s="1"/>
  <c r="H1432" i="2"/>
  <c r="I1432" i="2" s="1"/>
  <c r="J1389" i="2"/>
  <c r="K1389" i="2" s="1"/>
  <c r="H1389" i="2"/>
  <c r="I1389" i="2" s="1"/>
  <c r="H1482" i="2"/>
  <c r="I1482" i="2" s="1"/>
  <c r="J1482" i="2"/>
  <c r="K1482" i="2" s="1"/>
  <c r="H1458" i="2"/>
  <c r="I1458" i="2" s="1"/>
  <c r="J1458" i="2"/>
  <c r="K1458" i="2" s="1"/>
  <c r="J1414" i="2"/>
  <c r="K1414" i="2" s="1"/>
  <c r="H1414" i="2"/>
  <c r="I1414" i="2" s="1"/>
  <c r="J1429" i="2"/>
  <c r="K1429" i="2" s="1"/>
  <c r="H1429" i="2"/>
  <c r="I1429" i="2" s="1"/>
  <c r="J1412" i="2"/>
  <c r="K1412" i="2" s="1"/>
  <c r="H1412" i="2"/>
  <c r="I1412" i="2" s="1"/>
  <c r="H1404" i="2"/>
  <c r="I1404" i="2" s="1"/>
  <c r="J1404" i="2"/>
  <c r="K1404" i="2" s="1"/>
  <c r="H1395" i="2"/>
  <c r="I1395" i="2" s="1"/>
  <c r="J1395" i="2"/>
  <c r="K1395" i="2" s="1"/>
  <c r="H1386" i="2"/>
  <c r="I1386" i="2" s="1"/>
  <c r="J1386" i="2"/>
  <c r="K1386" i="2" s="1"/>
  <c r="H1377" i="2"/>
  <c r="I1377" i="2" s="1"/>
  <c r="J1377" i="2"/>
  <c r="K1377" i="2" s="1"/>
  <c r="H1369" i="2"/>
  <c r="I1369" i="2" s="1"/>
  <c r="J1369" i="2"/>
  <c r="K1369" i="2" s="1"/>
  <c r="H1511" i="2"/>
  <c r="I1511" i="2" s="1"/>
  <c r="J1511" i="2"/>
  <c r="K1511" i="2" s="1"/>
  <c r="J1503" i="2"/>
  <c r="K1503" i="2" s="1"/>
  <c r="H1503" i="2"/>
  <c r="I1503" i="2" s="1"/>
  <c r="H1495" i="2"/>
  <c r="I1495" i="2" s="1"/>
  <c r="J1495" i="2"/>
  <c r="K1495" i="2" s="1"/>
  <c r="H1487" i="2"/>
  <c r="I1487" i="2" s="1"/>
  <c r="J1487" i="2"/>
  <c r="K1487" i="2" s="1"/>
  <c r="H1479" i="2"/>
  <c r="I1479" i="2" s="1"/>
  <c r="J1479" i="2"/>
  <c r="K1479" i="2" s="1"/>
  <c r="H1471" i="2"/>
  <c r="I1471" i="2" s="1"/>
  <c r="J1471" i="2"/>
  <c r="K1471" i="2" s="1"/>
  <c r="H1463" i="2"/>
  <c r="I1463" i="2" s="1"/>
  <c r="J1463" i="2"/>
  <c r="K1463" i="2" s="1"/>
  <c r="H1455" i="2"/>
  <c r="I1455" i="2" s="1"/>
  <c r="J1455" i="2"/>
  <c r="K1455" i="2" s="1"/>
  <c r="H1447" i="2"/>
  <c r="I1447" i="2" s="1"/>
  <c r="J1447" i="2"/>
  <c r="K1447" i="2" s="1"/>
  <c r="H1439" i="2"/>
  <c r="I1439" i="2" s="1"/>
  <c r="J1439" i="2"/>
  <c r="K1439" i="2" s="1"/>
  <c r="H1431" i="2"/>
  <c r="I1431" i="2" s="1"/>
  <c r="J1431" i="2"/>
  <c r="K1431" i="2" s="1"/>
  <c r="H1407" i="2"/>
  <c r="I1407" i="2" s="1"/>
  <c r="J1407" i="2"/>
  <c r="K1407" i="2" s="1"/>
  <c r="H1372" i="2"/>
  <c r="I1372" i="2" s="1"/>
  <c r="J1372" i="2"/>
  <c r="K1372" i="2" s="1"/>
  <c r="H1474" i="2"/>
  <c r="I1474" i="2" s="1"/>
  <c r="J1474" i="2"/>
  <c r="K1474" i="2" s="1"/>
  <c r="H1434" i="2"/>
  <c r="I1434" i="2" s="1"/>
  <c r="J1434" i="2"/>
  <c r="K1434" i="2" s="1"/>
  <c r="J1406" i="2"/>
  <c r="K1406" i="2" s="1"/>
  <c r="H1406" i="2"/>
  <c r="I1406" i="2" s="1"/>
  <c r="H1397" i="2"/>
  <c r="I1397" i="2" s="1"/>
  <c r="J1397" i="2"/>
  <c r="K1397" i="2" s="1"/>
  <c r="J1421" i="2"/>
  <c r="K1421" i="2" s="1"/>
  <c r="H1421" i="2"/>
  <c r="I1421" i="2" s="1"/>
  <c r="H1428" i="2"/>
  <c r="I1428" i="2" s="1"/>
  <c r="J1428" i="2"/>
  <c r="K1428" i="2" s="1"/>
  <c r="H1420" i="2"/>
  <c r="I1420" i="2" s="1"/>
  <c r="J1420" i="2"/>
  <c r="K1420" i="2" s="1"/>
  <c r="H1411" i="2"/>
  <c r="I1411" i="2" s="1"/>
  <c r="J1411" i="2"/>
  <c r="K1411" i="2" s="1"/>
  <c r="H1403" i="2"/>
  <c r="I1403" i="2" s="1"/>
  <c r="J1403" i="2"/>
  <c r="K1403" i="2" s="1"/>
  <c r="J1393" i="2"/>
  <c r="K1393" i="2" s="1"/>
  <c r="H1393" i="2"/>
  <c r="I1393" i="2" s="1"/>
  <c r="J1385" i="2"/>
  <c r="K1385" i="2" s="1"/>
  <c r="H1385" i="2"/>
  <c r="I1385" i="2" s="1"/>
  <c r="H1376" i="2"/>
  <c r="I1376" i="2" s="1"/>
  <c r="J1376" i="2"/>
  <c r="K1376" i="2" s="1"/>
  <c r="H1510" i="2"/>
  <c r="I1510" i="2" s="1"/>
  <c r="J1510" i="2"/>
  <c r="K1510" i="2" s="1"/>
  <c r="H1502" i="2"/>
  <c r="I1502" i="2" s="1"/>
  <c r="J1502" i="2"/>
  <c r="K1502" i="2" s="1"/>
  <c r="J1494" i="2"/>
  <c r="K1494" i="2" s="1"/>
  <c r="H1494" i="2"/>
  <c r="I1494" i="2" s="1"/>
  <c r="H1486" i="2"/>
  <c r="I1486" i="2" s="1"/>
  <c r="J1486" i="2"/>
  <c r="K1486" i="2" s="1"/>
  <c r="H1478" i="2"/>
  <c r="I1478" i="2" s="1"/>
  <c r="J1478" i="2"/>
  <c r="K1478" i="2" s="1"/>
  <c r="H1470" i="2"/>
  <c r="I1470" i="2" s="1"/>
  <c r="J1470" i="2"/>
  <c r="K1470" i="2" s="1"/>
  <c r="H1462" i="2"/>
  <c r="I1462" i="2" s="1"/>
  <c r="J1462" i="2"/>
  <c r="K1462" i="2" s="1"/>
  <c r="H1454" i="2"/>
  <c r="I1454" i="2" s="1"/>
  <c r="J1454" i="2"/>
  <c r="K1454" i="2" s="1"/>
  <c r="H1446" i="2"/>
  <c r="I1446" i="2" s="1"/>
  <c r="J1446" i="2"/>
  <c r="K1446" i="2" s="1"/>
  <c r="H1438" i="2"/>
  <c r="I1438" i="2" s="1"/>
  <c r="J1438" i="2"/>
  <c r="K1438" i="2" s="1"/>
  <c r="J1430" i="2"/>
  <c r="K1430" i="2" s="1"/>
  <c r="H1430" i="2"/>
  <c r="I1430" i="2" s="1"/>
  <c r="H1398" i="2"/>
  <c r="I1398" i="2" s="1"/>
  <c r="J1398" i="2"/>
  <c r="K1398" i="2" s="1"/>
  <c r="H1380" i="2"/>
  <c r="I1380" i="2" s="1"/>
  <c r="J1380" i="2"/>
  <c r="K1380" i="2" s="1"/>
  <c r="H1506" i="2"/>
  <c r="I1506" i="2" s="1"/>
  <c r="J1506" i="2"/>
  <c r="K1506" i="2" s="1"/>
  <c r="J1419" i="2"/>
  <c r="K1419" i="2" s="1"/>
  <c r="H1419" i="2"/>
  <c r="I1419" i="2" s="1"/>
  <c r="H1384" i="2"/>
  <c r="I1384" i="2" s="1"/>
  <c r="J1384" i="2"/>
  <c r="K1384" i="2" s="1"/>
  <c r="H1375" i="2"/>
  <c r="I1375" i="2" s="1"/>
  <c r="J1375" i="2"/>
  <c r="K1375" i="2" s="1"/>
  <c r="H1509" i="2"/>
  <c r="I1509" i="2" s="1"/>
  <c r="J1509" i="2"/>
  <c r="K1509" i="2" s="1"/>
  <c r="J1501" i="2"/>
  <c r="K1501" i="2" s="1"/>
  <c r="H1501" i="2"/>
  <c r="I1501" i="2" s="1"/>
  <c r="H1493" i="2"/>
  <c r="I1493" i="2" s="1"/>
  <c r="J1493" i="2"/>
  <c r="K1493" i="2" s="1"/>
  <c r="H1485" i="2"/>
  <c r="I1485" i="2" s="1"/>
  <c r="J1485" i="2"/>
  <c r="K1485" i="2" s="1"/>
  <c r="H1477" i="2"/>
  <c r="I1477" i="2" s="1"/>
  <c r="J1477" i="2"/>
  <c r="K1477" i="2" s="1"/>
  <c r="H1469" i="2"/>
  <c r="I1469" i="2" s="1"/>
  <c r="J1469" i="2"/>
  <c r="K1469" i="2" s="1"/>
  <c r="H1461" i="2"/>
  <c r="I1461" i="2" s="1"/>
  <c r="J1461" i="2"/>
  <c r="K1461" i="2" s="1"/>
  <c r="H1453" i="2"/>
  <c r="I1453" i="2" s="1"/>
  <c r="J1453" i="2"/>
  <c r="K1453" i="2" s="1"/>
  <c r="H1445" i="2"/>
  <c r="I1445" i="2" s="1"/>
  <c r="J1445" i="2"/>
  <c r="K1445" i="2" s="1"/>
  <c r="J1437" i="2"/>
  <c r="K1437" i="2" s="1"/>
  <c r="H1437" i="2"/>
  <c r="I1437" i="2" s="1"/>
  <c r="H1424" i="2"/>
  <c r="I1424" i="2" s="1"/>
  <c r="J1424" i="2"/>
  <c r="K1424" i="2" s="1"/>
  <c r="H1427" i="2"/>
  <c r="I1427" i="2" s="1"/>
  <c r="J1427" i="2"/>
  <c r="K1427" i="2" s="1"/>
  <c r="J1410" i="2"/>
  <c r="K1410" i="2" s="1"/>
  <c r="H1410" i="2"/>
  <c r="I1410" i="2" s="1"/>
  <c r="H1402" i="2"/>
  <c r="I1402" i="2" s="1"/>
  <c r="J1402" i="2"/>
  <c r="K1402" i="2" s="1"/>
  <c r="J1392" i="2"/>
  <c r="K1392" i="2" s="1"/>
  <c r="H1392" i="2"/>
  <c r="I1392" i="2" s="1"/>
  <c r="H1426" i="2"/>
  <c r="I1426" i="2" s="1"/>
  <c r="J1426" i="2"/>
  <c r="K1426" i="2" s="1"/>
  <c r="H1417" i="2"/>
  <c r="I1417" i="2" s="1"/>
  <c r="J1417" i="2"/>
  <c r="K1417" i="2" s="1"/>
  <c r="H1409" i="2"/>
  <c r="I1409" i="2" s="1"/>
  <c r="J1409" i="2"/>
  <c r="K1409" i="2" s="1"/>
  <c r="H1401" i="2"/>
  <c r="I1401" i="2" s="1"/>
  <c r="J1401" i="2"/>
  <c r="K1401" i="2" s="1"/>
  <c r="J1391" i="2"/>
  <c r="K1391" i="2" s="1"/>
  <c r="H1391" i="2"/>
  <c r="I1391" i="2" s="1"/>
  <c r="J1383" i="2"/>
  <c r="K1383" i="2" s="1"/>
  <c r="H1383" i="2"/>
  <c r="I1383" i="2" s="1"/>
  <c r="H1374" i="2"/>
  <c r="I1374" i="2" s="1"/>
  <c r="J1374" i="2"/>
  <c r="K1374" i="2" s="1"/>
  <c r="H1508" i="2"/>
  <c r="I1508" i="2" s="1"/>
  <c r="J1508" i="2"/>
  <c r="K1508" i="2" s="1"/>
  <c r="H1500" i="2"/>
  <c r="I1500" i="2" s="1"/>
  <c r="J1500" i="2"/>
  <c r="K1500" i="2" s="1"/>
  <c r="H1492" i="2"/>
  <c r="I1492" i="2" s="1"/>
  <c r="J1492" i="2"/>
  <c r="K1492" i="2" s="1"/>
  <c r="H1484" i="2"/>
  <c r="I1484" i="2" s="1"/>
  <c r="J1484" i="2"/>
  <c r="K1484" i="2" s="1"/>
  <c r="H1476" i="2"/>
  <c r="I1476" i="2" s="1"/>
  <c r="J1476" i="2"/>
  <c r="K1476" i="2" s="1"/>
  <c r="H1468" i="2"/>
  <c r="I1468" i="2" s="1"/>
  <c r="J1468" i="2"/>
  <c r="K1468" i="2" s="1"/>
  <c r="H1460" i="2"/>
  <c r="I1460" i="2" s="1"/>
  <c r="J1460" i="2"/>
  <c r="K1460" i="2" s="1"/>
  <c r="H1452" i="2"/>
  <c r="I1452" i="2" s="1"/>
  <c r="J1452" i="2"/>
  <c r="K1452" i="2" s="1"/>
  <c r="H1444" i="2"/>
  <c r="I1444" i="2" s="1"/>
  <c r="J1444" i="2"/>
  <c r="K1444" i="2" s="1"/>
  <c r="J1436" i="2"/>
  <c r="K1436" i="2" s="1"/>
  <c r="H1436" i="2"/>
  <c r="I1436" i="2" s="1"/>
  <c r="J1415" i="2"/>
  <c r="K1415" i="2" s="1"/>
  <c r="H1415" i="2"/>
  <c r="I1415" i="2" s="1"/>
  <c r="J1425" i="2"/>
  <c r="K1425" i="2" s="1"/>
  <c r="H1425" i="2"/>
  <c r="I1425" i="2" s="1"/>
  <c r="H1416" i="2"/>
  <c r="I1416" i="2" s="1"/>
  <c r="J1416" i="2"/>
  <c r="K1416" i="2" s="1"/>
  <c r="H1408" i="2"/>
  <c r="I1408" i="2" s="1"/>
  <c r="J1408" i="2"/>
  <c r="K1408" i="2" s="1"/>
  <c r="H1400" i="2"/>
  <c r="I1400" i="2" s="1"/>
  <c r="J1400" i="2"/>
  <c r="K1400" i="2" s="1"/>
  <c r="J1390" i="2"/>
  <c r="K1390" i="2" s="1"/>
  <c r="H1390" i="2"/>
  <c r="I1390" i="2" s="1"/>
  <c r="H1382" i="2"/>
  <c r="I1382" i="2" s="1"/>
  <c r="J1382" i="2"/>
  <c r="K1382" i="2" s="1"/>
  <c r="J1373" i="2"/>
  <c r="K1373" i="2" s="1"/>
  <c r="H1373" i="2"/>
  <c r="I1373" i="2" s="1"/>
  <c r="H1515" i="2"/>
  <c r="I1515" i="2" s="1"/>
  <c r="J1515" i="2"/>
  <c r="K1515" i="2" s="1"/>
  <c r="H1507" i="2"/>
  <c r="I1507" i="2" s="1"/>
  <c r="J1507" i="2"/>
  <c r="K1507" i="2" s="1"/>
  <c r="H1499" i="2"/>
  <c r="I1499" i="2" s="1"/>
  <c r="J1499" i="2"/>
  <c r="K1499" i="2" s="1"/>
  <c r="H1491" i="2"/>
  <c r="I1491" i="2" s="1"/>
  <c r="J1491" i="2"/>
  <c r="K1491" i="2" s="1"/>
  <c r="J1483" i="2"/>
  <c r="K1483" i="2" s="1"/>
  <c r="H1483" i="2"/>
  <c r="I1483" i="2" s="1"/>
  <c r="H1475" i="2"/>
  <c r="I1475" i="2" s="1"/>
  <c r="J1475" i="2"/>
  <c r="K1475" i="2" s="1"/>
  <c r="H1467" i="2"/>
  <c r="I1467" i="2" s="1"/>
  <c r="J1467" i="2"/>
  <c r="K1467" i="2" s="1"/>
  <c r="H1459" i="2"/>
  <c r="I1459" i="2" s="1"/>
  <c r="J1459" i="2"/>
  <c r="K1459" i="2" s="1"/>
  <c r="H1451" i="2"/>
  <c r="I1451" i="2" s="1"/>
  <c r="J1451" i="2"/>
  <c r="K1451" i="2" s="1"/>
  <c r="H1443" i="2"/>
  <c r="I1443" i="2" s="1"/>
  <c r="J1443" i="2"/>
  <c r="K1443" i="2" s="1"/>
  <c r="H1435" i="2"/>
  <c r="I1435" i="2" s="1"/>
  <c r="J1435" i="2"/>
  <c r="K1435" i="2" s="1"/>
  <c r="M404" i="3"/>
  <c r="K355" i="3"/>
  <c r="N355" i="3" s="1"/>
  <c r="K377" i="3"/>
  <c r="N377" i="3" s="1"/>
  <c r="K372" i="3"/>
  <c r="N372" i="3" s="1"/>
  <c r="K313" i="3"/>
  <c r="K376" i="3"/>
  <c r="N376" i="3" s="1"/>
  <c r="K358" i="3"/>
  <c r="N358" i="3" s="1"/>
  <c r="K361" i="3"/>
  <c r="N361" i="3" s="1"/>
  <c r="K329" i="3"/>
  <c r="N329" i="3" s="1"/>
  <c r="K375" i="3"/>
  <c r="N375" i="3" s="1"/>
  <c r="K371" i="3"/>
  <c r="N371" i="3" s="1"/>
  <c r="K374" i="3"/>
  <c r="N374" i="3" s="1"/>
  <c r="K367" i="3"/>
  <c r="N367" i="3" s="1"/>
  <c r="K363" i="3"/>
  <c r="N363" i="3" s="1"/>
  <c r="K360" i="3"/>
  <c r="N360" i="3" s="1"/>
  <c r="K370" i="3"/>
  <c r="N370" i="3" s="1"/>
  <c r="K364" i="3"/>
  <c r="N364" i="3" s="1"/>
  <c r="K368" i="3"/>
  <c r="N368" i="3" s="1"/>
  <c r="N94" i="3"/>
  <c r="N81" i="3"/>
  <c r="N53" i="3"/>
  <c r="N9" i="3"/>
  <c r="N200" i="3"/>
  <c r="N160" i="3"/>
  <c r="N28" i="3"/>
  <c r="N77" i="3"/>
  <c r="N105" i="3"/>
  <c r="N48" i="3"/>
  <c r="N17" i="3"/>
  <c r="N184" i="3"/>
  <c r="N365" i="3"/>
  <c r="N297" i="3"/>
  <c r="N273" i="3"/>
  <c r="N246" i="3"/>
  <c r="N46" i="3"/>
  <c r="N15" i="3"/>
  <c r="N182" i="3"/>
  <c r="N69" i="3"/>
  <c r="N45" i="3"/>
  <c r="N149" i="3"/>
  <c r="N141" i="3"/>
  <c r="N133" i="3"/>
  <c r="N125" i="3"/>
  <c r="N174" i="3"/>
  <c r="N108" i="3"/>
  <c r="N100" i="3"/>
  <c r="N92" i="3"/>
  <c r="N198" i="3"/>
  <c r="N166" i="3"/>
  <c r="N241" i="3"/>
  <c r="N233" i="3"/>
  <c r="N26" i="3"/>
  <c r="N331" i="3"/>
  <c r="N323" i="3"/>
  <c r="N315" i="3"/>
  <c r="N307" i="3"/>
  <c r="N234" i="3"/>
  <c r="N334" i="3"/>
  <c r="N326" i="3"/>
  <c r="N193" i="3"/>
  <c r="N41" i="3"/>
  <c r="N18" i="3"/>
  <c r="N267" i="3"/>
  <c r="N224" i="3"/>
  <c r="N136" i="3"/>
  <c r="N104" i="3"/>
  <c r="N88" i="3"/>
  <c r="N58" i="3"/>
  <c r="N47" i="3"/>
  <c r="N25" i="3"/>
  <c r="N16" i="3"/>
  <c r="N337" i="3"/>
  <c r="N142" i="3"/>
  <c r="N115" i="3"/>
  <c r="N196" i="3"/>
  <c r="N188" i="3"/>
  <c r="N180" i="3"/>
  <c r="N172" i="3"/>
  <c r="N164" i="3"/>
  <c r="N156" i="3"/>
  <c r="N148" i="3"/>
  <c r="N140" i="3"/>
  <c r="N132" i="3"/>
  <c r="N316" i="3"/>
  <c r="N60" i="3"/>
  <c r="N8" i="3"/>
  <c r="N308" i="3"/>
  <c r="N44" i="3"/>
  <c r="N73" i="3"/>
  <c r="N49" i="3"/>
  <c r="N129" i="3"/>
  <c r="N36" i="3"/>
  <c r="N6" i="3"/>
  <c r="N289" i="3"/>
  <c r="N219" i="3"/>
  <c r="N186" i="3"/>
  <c r="N161" i="3"/>
  <c r="N66" i="3"/>
  <c r="N33" i="3"/>
  <c r="N22" i="3"/>
  <c r="N13" i="3"/>
  <c r="N114" i="3"/>
  <c r="N96" i="3"/>
  <c r="N78" i="3"/>
  <c r="N65" i="3"/>
  <c r="N42" i="3"/>
  <c r="N21" i="3"/>
  <c r="N127" i="3"/>
  <c r="N103" i="3"/>
  <c r="N327" i="3"/>
  <c r="N319" i="3"/>
  <c r="N311" i="3"/>
  <c r="N84" i="3"/>
  <c r="N139" i="3"/>
  <c r="N342" i="3"/>
  <c r="N227" i="3"/>
  <c r="N56" i="3"/>
  <c r="N98" i="3"/>
  <c r="N83" i="3"/>
  <c r="N23" i="3"/>
  <c r="N5" i="3"/>
  <c r="N341" i="3"/>
  <c r="N90" i="3"/>
  <c r="N291" i="3"/>
  <c r="N74" i="3"/>
  <c r="N50" i="3"/>
  <c r="N203" i="3"/>
  <c r="N99" i="3"/>
  <c r="N75" i="3"/>
  <c r="N51" i="3"/>
  <c r="N35" i="3"/>
  <c r="N11" i="3"/>
  <c r="N113" i="3"/>
  <c r="N350" i="3"/>
  <c r="N294" i="3"/>
  <c r="N286" i="3"/>
  <c r="N278" i="3"/>
  <c r="N270" i="3"/>
  <c r="N262" i="3"/>
  <c r="N251" i="3"/>
  <c r="N243" i="3"/>
  <c r="N235" i="3"/>
  <c r="N232" i="3"/>
  <c r="N145" i="3"/>
  <c r="N112" i="3"/>
  <c r="N93" i="3"/>
  <c r="N64" i="3"/>
  <c r="N30" i="3"/>
  <c r="N20" i="3"/>
  <c r="N162" i="3"/>
  <c r="N106" i="3"/>
  <c r="N325" i="3"/>
  <c r="N277" i="3"/>
  <c r="N269" i="3"/>
  <c r="N259" i="3"/>
  <c r="N242" i="3"/>
  <c r="N218" i="3"/>
  <c r="N210" i="3"/>
  <c r="N194" i="3"/>
  <c r="N170" i="3"/>
  <c r="N146" i="3"/>
  <c r="N303" i="3"/>
  <c r="N295" i="3"/>
  <c r="N287" i="3"/>
  <c r="N279" i="3"/>
  <c r="N271" i="3"/>
  <c r="N263" i="3"/>
  <c r="N252" i="3"/>
  <c r="N244" i="3"/>
  <c r="N236" i="3"/>
  <c r="N228" i="3"/>
  <c r="N220" i="3"/>
  <c r="N212" i="3"/>
  <c r="N204" i="3"/>
  <c r="N109" i="3"/>
  <c r="N89" i="3"/>
  <c r="N222" i="3"/>
  <c r="N155" i="3"/>
  <c r="N130" i="3"/>
  <c r="N248" i="3"/>
  <c r="N72" i="3"/>
  <c r="N338" i="3"/>
  <c r="N330" i="3"/>
  <c r="N322" i="3"/>
  <c r="N314" i="3"/>
  <c r="N306" i="3"/>
  <c r="N298" i="3"/>
  <c r="N290" i="3"/>
  <c r="N282" i="3"/>
  <c r="N274" i="3"/>
  <c r="N266" i="3"/>
  <c r="N255" i="3"/>
  <c r="N247" i="3"/>
  <c r="N239" i="3"/>
  <c r="N231" i="3"/>
  <c r="N223" i="3"/>
  <c r="N215" i="3"/>
  <c r="N207" i="3"/>
  <c r="N191" i="3"/>
  <c r="N175" i="3"/>
  <c r="N79" i="3"/>
  <c r="N71" i="3"/>
  <c r="N63" i="3"/>
  <c r="N39" i="3"/>
  <c r="N230" i="3"/>
  <c r="N211" i="3"/>
  <c r="N353" i="3"/>
  <c r="N345" i="3"/>
  <c r="N120" i="3"/>
  <c r="N97" i="3"/>
  <c r="N55" i="3"/>
  <c r="N34" i="3"/>
  <c r="N14" i="3"/>
  <c r="N321" i="3"/>
  <c r="N313" i="3"/>
  <c r="N206" i="3"/>
  <c r="N179" i="3"/>
  <c r="N147" i="3"/>
  <c r="N328" i="3"/>
  <c r="N320" i="3"/>
  <c r="N312" i="3"/>
  <c r="N304" i="3"/>
  <c r="N296" i="3"/>
  <c r="N288" i="3"/>
  <c r="N280" i="3"/>
  <c r="N272" i="3"/>
  <c r="N264" i="3"/>
  <c r="N253" i="3"/>
  <c r="N245" i="3"/>
  <c r="N237" i="3"/>
  <c r="N229" i="3"/>
  <c r="N221" i="3"/>
  <c r="N213" i="3"/>
  <c r="N205" i="3"/>
  <c r="N197" i="3"/>
  <c r="N189" i="3"/>
  <c r="N181" i="3"/>
  <c r="N173" i="3"/>
  <c r="N165" i="3"/>
  <c r="N157" i="3"/>
  <c r="N61" i="3"/>
  <c r="N29" i="3"/>
  <c r="N301" i="3"/>
  <c r="N226" i="3"/>
  <c r="N54" i="3"/>
  <c r="N285" i="3"/>
  <c r="N110" i="3"/>
  <c r="N302" i="3"/>
  <c r="N190" i="3"/>
  <c r="N138" i="3"/>
  <c r="N359" i="3"/>
  <c r="N349" i="3"/>
  <c r="N309" i="3"/>
  <c r="N216" i="3"/>
  <c r="N169" i="3"/>
  <c r="N101" i="3"/>
  <c r="N86" i="3"/>
  <c r="N62" i="3"/>
  <c r="N52" i="3"/>
  <c r="N12" i="3"/>
  <c r="N208" i="3"/>
  <c r="N168" i="3"/>
  <c r="N128" i="3"/>
  <c r="N70" i="3"/>
  <c r="N40" i="3"/>
  <c r="N10" i="3"/>
  <c r="N324" i="3"/>
  <c r="N300" i="3"/>
  <c r="N268" i="3"/>
  <c r="N214" i="3"/>
  <c r="N299" i="3"/>
  <c r="N283" i="3"/>
  <c r="N275" i="3"/>
  <c r="N256" i="3"/>
  <c r="N176" i="3"/>
  <c r="N95" i="3"/>
  <c r="N87" i="3"/>
  <c r="N31" i="3"/>
  <c r="N369" i="3"/>
  <c r="N293" i="3"/>
  <c r="N250" i="3"/>
  <c r="N185" i="3"/>
  <c r="N153" i="3"/>
  <c r="N126" i="3"/>
  <c r="N354" i="3"/>
  <c r="N199" i="3"/>
  <c r="N183" i="3"/>
  <c r="N167" i="3"/>
  <c r="N159" i="3"/>
  <c r="N143" i="3"/>
  <c r="N135" i="3"/>
  <c r="N119" i="3"/>
  <c r="N111" i="3"/>
  <c r="N240" i="3"/>
  <c r="N80" i="3"/>
  <c r="N68" i="3"/>
  <c r="N37" i="3"/>
  <c r="N317" i="3"/>
  <c r="N292" i="3"/>
  <c r="N333" i="3"/>
  <c r="N150" i="3"/>
  <c r="N123" i="3"/>
  <c r="N366" i="3"/>
  <c r="N281" i="3"/>
  <c r="N265" i="3"/>
  <c r="N254" i="3"/>
  <c r="N238" i="3"/>
  <c r="N373" i="3"/>
  <c r="N343" i="3"/>
  <c r="N76" i="3"/>
  <c r="N202" i="3"/>
  <c r="N225" i="3"/>
  <c r="N195" i="3"/>
  <c r="N171" i="3"/>
  <c r="N163" i="3"/>
  <c r="N131" i="3"/>
  <c r="N107" i="3"/>
  <c r="N91" i="3"/>
  <c r="N67" i="3"/>
  <c r="N59" i="3"/>
  <c r="N43" i="3"/>
  <c r="N27" i="3"/>
  <c r="N19" i="3"/>
  <c r="N356" i="3"/>
  <c r="N362" i="3"/>
  <c r="N178" i="3"/>
  <c r="N154" i="3"/>
  <c r="N122" i="3"/>
  <c r="N82" i="3"/>
  <c r="N144" i="3"/>
  <c r="N177" i="3"/>
  <c r="N4" i="3"/>
  <c r="N276" i="3"/>
  <c r="N187" i="3"/>
  <c r="N158" i="3"/>
  <c r="N134" i="3"/>
  <c r="N102" i="3"/>
  <c r="N357" i="3"/>
  <c r="N348" i="3"/>
  <c r="N332" i="3"/>
  <c r="N284" i="3"/>
  <c r="N257" i="3"/>
  <c r="N249" i="3"/>
  <c r="N201" i="3"/>
  <c r="N57" i="3"/>
  <c r="N192" i="3"/>
  <c r="N152" i="3"/>
  <c r="N32" i="3"/>
  <c r="N24" i="3"/>
  <c r="N151" i="3"/>
  <c r="N7" i="3"/>
  <c r="N305" i="3"/>
  <c r="N38" i="3"/>
  <c r="N217" i="3"/>
  <c r="N209" i="3"/>
  <c r="N137" i="3"/>
  <c r="N121" i="3"/>
  <c r="N335" i="3"/>
  <c r="N124" i="3"/>
  <c r="I407" i="3"/>
  <c r="H407" i="3"/>
  <c r="K85" i="3"/>
  <c r="G2" i="2"/>
  <c r="F2" i="2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" i="1"/>
  <c r="K346" i="3" l="1"/>
  <c r="N346" i="3" s="1"/>
  <c r="K310" i="3"/>
  <c r="N310" i="3" s="1"/>
  <c r="K351" i="3"/>
  <c r="N351" i="3" s="1"/>
  <c r="K318" i="3"/>
  <c r="N318" i="3" s="1"/>
  <c r="K340" i="3"/>
  <c r="N340" i="3" s="1"/>
  <c r="K336" i="3"/>
  <c r="N336" i="3" s="1"/>
  <c r="K344" i="3"/>
  <c r="N344" i="3" s="1"/>
  <c r="K339" i="3"/>
  <c r="N339" i="3" s="1"/>
  <c r="K347" i="3"/>
  <c r="N347" i="3" s="1"/>
  <c r="K352" i="3"/>
  <c r="N352" i="3" s="1"/>
  <c r="N85" i="3"/>
  <c r="L3" i="5"/>
  <c r="L11" i="5"/>
  <c r="L19" i="5"/>
  <c r="L27" i="5"/>
  <c r="L35" i="5"/>
  <c r="L43" i="5"/>
  <c r="L51" i="5"/>
  <c r="L59" i="5"/>
  <c r="L67" i="5"/>
  <c r="L75" i="5"/>
  <c r="L83" i="5"/>
  <c r="L91" i="5"/>
  <c r="L99" i="5"/>
  <c r="L107" i="5"/>
  <c r="L115" i="5"/>
  <c r="L123" i="5"/>
  <c r="L131" i="5"/>
  <c r="L139" i="5"/>
  <c r="L147" i="5"/>
  <c r="L155" i="5"/>
  <c r="L163" i="5"/>
  <c r="L171" i="5"/>
  <c r="L179" i="5"/>
  <c r="L187" i="5"/>
  <c r="L195" i="5"/>
  <c r="L203" i="5"/>
  <c r="L211" i="5"/>
  <c r="L219" i="5"/>
  <c r="L227" i="5"/>
  <c r="L235" i="5"/>
  <c r="L243" i="5"/>
  <c r="L251" i="5"/>
  <c r="L259" i="5"/>
  <c r="L4" i="5"/>
  <c r="L12" i="5"/>
  <c r="L20" i="5"/>
  <c r="L28" i="5"/>
  <c r="L36" i="5"/>
  <c r="L44" i="5"/>
  <c r="L52" i="5"/>
  <c r="L60" i="5"/>
  <c r="L68" i="5"/>
  <c r="L76" i="5"/>
  <c r="L84" i="5"/>
  <c r="L92" i="5"/>
  <c r="L100" i="5"/>
  <c r="L108" i="5"/>
  <c r="L116" i="5"/>
  <c r="L124" i="5"/>
  <c r="L132" i="5"/>
  <c r="L140" i="5"/>
  <c r="L148" i="5"/>
  <c r="L156" i="5"/>
  <c r="L164" i="5"/>
  <c r="L172" i="5"/>
  <c r="L180" i="5"/>
  <c r="L188" i="5"/>
  <c r="L196" i="5"/>
  <c r="L204" i="5"/>
  <c r="L212" i="5"/>
  <c r="L220" i="5"/>
  <c r="L228" i="5"/>
  <c r="L236" i="5"/>
  <c r="L244" i="5"/>
  <c r="L252" i="5"/>
  <c r="L2" i="5"/>
  <c r="L5" i="5"/>
  <c r="L13" i="5"/>
  <c r="L21" i="5"/>
  <c r="L29" i="5"/>
  <c r="L37" i="5"/>
  <c r="L45" i="5"/>
  <c r="L53" i="5"/>
  <c r="L61" i="5"/>
  <c r="L69" i="5"/>
  <c r="L77" i="5"/>
  <c r="L85" i="5"/>
  <c r="L93" i="5"/>
  <c r="L101" i="5"/>
  <c r="L109" i="5"/>
  <c r="L117" i="5"/>
  <c r="L125" i="5"/>
  <c r="L133" i="5"/>
  <c r="L141" i="5"/>
  <c r="L149" i="5"/>
  <c r="L157" i="5"/>
  <c r="L165" i="5"/>
  <c r="L173" i="5"/>
  <c r="L181" i="5"/>
  <c r="L189" i="5"/>
  <c r="L197" i="5"/>
  <c r="L205" i="5"/>
  <c r="L213" i="5"/>
  <c r="L221" i="5"/>
  <c r="L229" i="5"/>
  <c r="L237" i="5"/>
  <c r="L245" i="5"/>
  <c r="L253" i="5"/>
  <c r="L6" i="5"/>
  <c r="L14" i="5"/>
  <c r="L22" i="5"/>
  <c r="L30" i="5"/>
  <c r="L38" i="5"/>
  <c r="L46" i="5"/>
  <c r="L54" i="5"/>
  <c r="L62" i="5"/>
  <c r="L70" i="5"/>
  <c r="L78" i="5"/>
  <c r="L86" i="5"/>
  <c r="L94" i="5"/>
  <c r="L102" i="5"/>
  <c r="L110" i="5"/>
  <c r="L118" i="5"/>
  <c r="L126" i="5"/>
  <c r="L134" i="5"/>
  <c r="L142" i="5"/>
  <c r="L150" i="5"/>
  <c r="L158" i="5"/>
  <c r="L166" i="5"/>
  <c r="L174" i="5"/>
  <c r="L182" i="5"/>
  <c r="L190" i="5"/>
  <c r="L198" i="5"/>
  <c r="L206" i="5"/>
  <c r="L214" i="5"/>
  <c r="L222" i="5"/>
  <c r="L230" i="5"/>
  <c r="L238" i="5"/>
  <c r="L246" i="5"/>
  <c r="L254" i="5"/>
  <c r="L7" i="5"/>
  <c r="L15" i="5"/>
  <c r="L23" i="5"/>
  <c r="L31" i="5"/>
  <c r="L39" i="5"/>
  <c r="L47" i="5"/>
  <c r="L55" i="5"/>
  <c r="L63" i="5"/>
  <c r="L71" i="5"/>
  <c r="L79" i="5"/>
  <c r="L87" i="5"/>
  <c r="L95" i="5"/>
  <c r="L103" i="5"/>
  <c r="L111" i="5"/>
  <c r="L119" i="5"/>
  <c r="L127" i="5"/>
  <c r="L135" i="5"/>
  <c r="L143" i="5"/>
  <c r="L151" i="5"/>
  <c r="L159" i="5"/>
  <c r="L167" i="5"/>
  <c r="L175" i="5"/>
  <c r="L183" i="5"/>
  <c r="L191" i="5"/>
  <c r="L199" i="5"/>
  <c r="L207" i="5"/>
  <c r="L215" i="5"/>
  <c r="L223" i="5"/>
  <c r="L231" i="5"/>
  <c r="L239" i="5"/>
  <c r="L247" i="5"/>
  <c r="L255" i="5"/>
  <c r="L8" i="5"/>
  <c r="L16" i="5"/>
  <c r="L24" i="5"/>
  <c r="L32" i="5"/>
  <c r="L40" i="5"/>
  <c r="L48" i="5"/>
  <c r="L56" i="5"/>
  <c r="L64" i="5"/>
  <c r="L72" i="5"/>
  <c r="L80" i="5"/>
  <c r="L88" i="5"/>
  <c r="L96" i="5"/>
  <c r="L104" i="5"/>
  <c r="L112" i="5"/>
  <c r="L120" i="5"/>
  <c r="L128" i="5"/>
  <c r="L136" i="5"/>
  <c r="L144" i="5"/>
  <c r="L152" i="5"/>
  <c r="L160" i="5"/>
  <c r="L168" i="5"/>
  <c r="L176" i="5"/>
  <c r="L184" i="5"/>
  <c r="L192" i="5"/>
  <c r="L200" i="5"/>
  <c r="L208" i="5"/>
  <c r="L216" i="5"/>
  <c r="L224" i="5"/>
  <c r="L232" i="5"/>
  <c r="L240" i="5"/>
  <c r="L248" i="5"/>
  <c r="L256" i="5"/>
  <c r="L9" i="5"/>
  <c r="L17" i="5"/>
  <c r="L25" i="5"/>
  <c r="L33" i="5"/>
  <c r="L41" i="5"/>
  <c r="L49" i="5"/>
  <c r="L57" i="5"/>
  <c r="L65" i="5"/>
  <c r="L73" i="5"/>
  <c r="L81" i="5"/>
  <c r="L89" i="5"/>
  <c r="L97" i="5"/>
  <c r="L105" i="5"/>
  <c r="L113" i="5"/>
  <c r="L121" i="5"/>
  <c r="L129" i="5"/>
  <c r="L137" i="5"/>
  <c r="L145" i="5"/>
  <c r="L153" i="5"/>
  <c r="L161" i="5"/>
  <c r="L169" i="5"/>
  <c r="L177" i="5"/>
  <c r="L185" i="5"/>
  <c r="L193" i="5"/>
  <c r="L201" i="5"/>
  <c r="L209" i="5"/>
  <c r="L217" i="5"/>
  <c r="L225" i="5"/>
  <c r="L233" i="5"/>
  <c r="L241" i="5"/>
  <c r="L249" i="5"/>
  <c r="L257" i="5"/>
  <c r="L10" i="5"/>
  <c r="L18" i="5"/>
  <c r="L26" i="5"/>
  <c r="L34" i="5"/>
  <c r="L42" i="5"/>
  <c r="L50" i="5"/>
  <c r="L58" i="5"/>
  <c r="L66" i="5"/>
  <c r="L74" i="5"/>
  <c r="L82" i="5"/>
  <c r="L90" i="5"/>
  <c r="L98" i="5"/>
  <c r="L106" i="5"/>
  <c r="L114" i="5"/>
  <c r="L122" i="5"/>
  <c r="L130" i="5"/>
  <c r="L138" i="5"/>
  <c r="L146" i="5"/>
  <c r="L154" i="5"/>
  <c r="L162" i="5"/>
  <c r="L170" i="5"/>
  <c r="L178" i="5"/>
  <c r="L186" i="5"/>
  <c r="L194" i="5"/>
  <c r="L202" i="5"/>
  <c r="L210" i="5"/>
  <c r="L218" i="5"/>
  <c r="L226" i="5"/>
  <c r="L234" i="5"/>
  <c r="L242" i="5"/>
  <c r="L250" i="5"/>
  <c r="L258" i="5"/>
  <c r="A1399" i="2"/>
  <c r="A1368" i="2"/>
  <c r="A1394" i="2"/>
  <c r="A1418" i="2"/>
  <c r="A1381" i="2"/>
  <c r="A1306" i="2"/>
  <c r="A237" i="2"/>
  <c r="A1283" i="2"/>
  <c r="L3" i="4"/>
  <c r="L11" i="4"/>
  <c r="L19" i="4"/>
  <c r="L27" i="4"/>
  <c r="L35" i="4"/>
  <c r="L43" i="4"/>
  <c r="L51" i="4"/>
  <c r="L59" i="4"/>
  <c r="L67" i="4"/>
  <c r="L75" i="4"/>
  <c r="L83" i="4"/>
  <c r="L91" i="4"/>
  <c r="L99" i="4"/>
  <c r="L107" i="4"/>
  <c r="L115" i="4"/>
  <c r="L123" i="4"/>
  <c r="L131" i="4"/>
  <c r="L139" i="4"/>
  <c r="L147" i="4"/>
  <c r="L155" i="4"/>
  <c r="L163" i="4"/>
  <c r="L171" i="4"/>
  <c r="L179" i="4"/>
  <c r="L187" i="4"/>
  <c r="L195" i="4"/>
  <c r="L203" i="4"/>
  <c r="L211" i="4"/>
  <c r="L219" i="4"/>
  <c r="L227" i="4"/>
  <c r="L235" i="4"/>
  <c r="L6" i="4"/>
  <c r="L14" i="4"/>
  <c r="L22" i="4"/>
  <c r="L30" i="4"/>
  <c r="L38" i="4"/>
  <c r="L46" i="4"/>
  <c r="L54" i="4"/>
  <c r="L62" i="4"/>
  <c r="L70" i="4"/>
  <c r="L78" i="4"/>
  <c r="L86" i="4"/>
  <c r="L94" i="4"/>
  <c r="L102" i="4"/>
  <c r="L110" i="4"/>
  <c r="L118" i="4"/>
  <c r="L126" i="4"/>
  <c r="L134" i="4"/>
  <c r="L142" i="4"/>
  <c r="L150" i="4"/>
  <c r="L158" i="4"/>
  <c r="L166" i="4"/>
  <c r="L174" i="4"/>
  <c r="L182" i="4"/>
  <c r="L190" i="4"/>
  <c r="L198" i="4"/>
  <c r="L206" i="4"/>
  <c r="L214" i="4"/>
  <c r="L222" i="4"/>
  <c r="L230" i="4"/>
  <c r="L7" i="4"/>
  <c r="L15" i="4"/>
  <c r="L23" i="4"/>
  <c r="L31" i="4"/>
  <c r="L39" i="4"/>
  <c r="L47" i="4"/>
  <c r="L55" i="4"/>
  <c r="L63" i="4"/>
  <c r="L71" i="4"/>
  <c r="L79" i="4"/>
  <c r="L87" i="4"/>
  <c r="L95" i="4"/>
  <c r="L103" i="4"/>
  <c r="L111" i="4"/>
  <c r="L119" i="4"/>
  <c r="L127" i="4"/>
  <c r="L135" i="4"/>
  <c r="L143" i="4"/>
  <c r="L151" i="4"/>
  <c r="L159" i="4"/>
  <c r="L167" i="4"/>
  <c r="L175" i="4"/>
  <c r="L183" i="4"/>
  <c r="L191" i="4"/>
  <c r="L199" i="4"/>
  <c r="L207" i="4"/>
  <c r="L215" i="4"/>
  <c r="L223" i="4"/>
  <c r="L231" i="4"/>
  <c r="L8" i="4"/>
  <c r="L16" i="4"/>
  <c r="L24" i="4"/>
  <c r="L32" i="4"/>
  <c r="L40" i="4"/>
  <c r="L48" i="4"/>
  <c r="L56" i="4"/>
  <c r="L64" i="4"/>
  <c r="L72" i="4"/>
  <c r="L80" i="4"/>
  <c r="L88" i="4"/>
  <c r="L96" i="4"/>
  <c r="L104" i="4"/>
  <c r="L112" i="4"/>
  <c r="L120" i="4"/>
  <c r="L128" i="4"/>
  <c r="L136" i="4"/>
  <c r="L144" i="4"/>
  <c r="L152" i="4"/>
  <c r="L160" i="4"/>
  <c r="L168" i="4"/>
  <c r="L176" i="4"/>
  <c r="L184" i="4"/>
  <c r="L192" i="4"/>
  <c r="L200" i="4"/>
  <c r="L208" i="4"/>
  <c r="L216" i="4"/>
  <c r="L224" i="4"/>
  <c r="L232" i="4"/>
  <c r="L9" i="4"/>
  <c r="L17" i="4"/>
  <c r="L25" i="4"/>
  <c r="L33" i="4"/>
  <c r="L41" i="4"/>
  <c r="L49" i="4"/>
  <c r="L57" i="4"/>
  <c r="L65" i="4"/>
  <c r="L73" i="4"/>
  <c r="L81" i="4"/>
  <c r="L89" i="4"/>
  <c r="L97" i="4"/>
  <c r="L105" i="4"/>
  <c r="L113" i="4"/>
  <c r="L121" i="4"/>
  <c r="L129" i="4"/>
  <c r="L137" i="4"/>
  <c r="L145" i="4"/>
  <c r="L153" i="4"/>
  <c r="L161" i="4"/>
  <c r="L169" i="4"/>
  <c r="L177" i="4"/>
  <c r="L185" i="4"/>
  <c r="L193" i="4"/>
  <c r="L201" i="4"/>
  <c r="L209" i="4"/>
  <c r="L217" i="4"/>
  <c r="L225" i="4"/>
  <c r="L233" i="4"/>
  <c r="L4" i="4"/>
  <c r="L26" i="4"/>
  <c r="L45" i="4"/>
  <c r="L68" i="4"/>
  <c r="L90" i="4"/>
  <c r="L109" i="4"/>
  <c r="L132" i="4"/>
  <c r="L154" i="4"/>
  <c r="L173" i="4"/>
  <c r="L196" i="4"/>
  <c r="L218" i="4"/>
  <c r="L5" i="4"/>
  <c r="L28" i="4"/>
  <c r="L50" i="4"/>
  <c r="L69" i="4"/>
  <c r="L92" i="4"/>
  <c r="L114" i="4"/>
  <c r="L133" i="4"/>
  <c r="L156" i="4"/>
  <c r="L178" i="4"/>
  <c r="L197" i="4"/>
  <c r="L220" i="4"/>
  <c r="L10" i="4"/>
  <c r="L29" i="4"/>
  <c r="L52" i="4"/>
  <c r="L74" i="4"/>
  <c r="L93" i="4"/>
  <c r="L116" i="4"/>
  <c r="L138" i="4"/>
  <c r="L157" i="4"/>
  <c r="L180" i="4"/>
  <c r="L202" i="4"/>
  <c r="L221" i="4"/>
  <c r="L12" i="4"/>
  <c r="L34" i="4"/>
  <c r="L53" i="4"/>
  <c r="L76" i="4"/>
  <c r="L98" i="4"/>
  <c r="L117" i="4"/>
  <c r="L140" i="4"/>
  <c r="L162" i="4"/>
  <c r="L181" i="4"/>
  <c r="L204" i="4"/>
  <c r="L226" i="4"/>
  <c r="L85" i="4"/>
  <c r="L172" i="4"/>
  <c r="L13" i="4"/>
  <c r="L36" i="4"/>
  <c r="L58" i="4"/>
  <c r="L77" i="4"/>
  <c r="L100" i="4"/>
  <c r="L122" i="4"/>
  <c r="L141" i="4"/>
  <c r="L164" i="4"/>
  <c r="L186" i="4"/>
  <c r="L205" i="4"/>
  <c r="L228" i="4"/>
  <c r="L66" i="4"/>
  <c r="L149" i="4"/>
  <c r="L213" i="4"/>
  <c r="L18" i="4"/>
  <c r="L37" i="4"/>
  <c r="L60" i="4"/>
  <c r="L82" i="4"/>
  <c r="L101" i="4"/>
  <c r="L124" i="4"/>
  <c r="L146" i="4"/>
  <c r="L165" i="4"/>
  <c r="L188" i="4"/>
  <c r="L210" i="4"/>
  <c r="L229" i="4"/>
  <c r="L44" i="4"/>
  <c r="L130" i="4"/>
  <c r="L2" i="4"/>
  <c r="L20" i="4"/>
  <c r="L42" i="4"/>
  <c r="L61" i="4"/>
  <c r="L84" i="4"/>
  <c r="L106" i="4"/>
  <c r="L125" i="4"/>
  <c r="L148" i="4"/>
  <c r="L170" i="4"/>
  <c r="L189" i="4"/>
  <c r="L212" i="4"/>
  <c r="L234" i="4"/>
  <c r="K3" i="3"/>
  <c r="L21" i="4"/>
  <c r="L108" i="4"/>
  <c r="L194" i="4"/>
  <c r="A1307" i="2"/>
  <c r="A1009" i="2"/>
  <c r="A1072" i="2"/>
  <c r="A840" i="2"/>
  <c r="A753" i="2"/>
  <c r="A410" i="2"/>
  <c r="A1254" i="2"/>
  <c r="A1152" i="2"/>
  <c r="A1109" i="2"/>
  <c r="A1259" i="2"/>
  <c r="A1330" i="2"/>
  <c r="A1300" i="2"/>
  <c r="A1275" i="2"/>
  <c r="A1156" i="2"/>
  <c r="A1364" i="2"/>
  <c r="A1356" i="2"/>
  <c r="A1348" i="2"/>
  <c r="A1340" i="2"/>
  <c r="A1332" i="2"/>
  <c r="A1324" i="2"/>
  <c r="A1314" i="2"/>
  <c r="A1294" i="2"/>
  <c r="A1280" i="2"/>
  <c r="A1242" i="2"/>
  <c r="A1230" i="2"/>
  <c r="A1211" i="2"/>
  <c r="A1292" i="2"/>
  <c r="A1362" i="2"/>
  <c r="A1361" i="2"/>
  <c r="A1353" i="2"/>
  <c r="A1345" i="2"/>
  <c r="A1337" i="2"/>
  <c r="A1329" i="2"/>
  <c r="A1320" i="2"/>
  <c r="A1310" i="2"/>
  <c r="A1299" i="2"/>
  <c r="A1273" i="2"/>
  <c r="A1238" i="2"/>
  <c r="A1176" i="2"/>
  <c r="A1089" i="2"/>
  <c r="A1064" i="2"/>
  <c r="A902" i="2"/>
  <c r="A815" i="2"/>
  <c r="A630" i="2"/>
  <c r="A518" i="2"/>
  <c r="A352" i="2"/>
  <c r="A328" i="2"/>
  <c r="A329" i="2"/>
  <c r="A1203" i="2"/>
  <c r="A584" i="2"/>
  <c r="A585" i="2"/>
  <c r="A1227" i="2"/>
  <c r="A1184" i="2"/>
  <c r="A1157" i="2"/>
  <c r="A1020" i="2"/>
  <c r="A947" i="2"/>
  <c r="A904" i="2"/>
  <c r="A880" i="2"/>
  <c r="A819" i="2"/>
  <c r="A730" i="2"/>
  <c r="A696" i="2"/>
  <c r="A466" i="2"/>
  <c r="A1098" i="2"/>
  <c r="A1040" i="2"/>
  <c r="A986" i="2"/>
  <c r="A369" i="2"/>
  <c r="A1073" i="2"/>
  <c r="A754" i="2"/>
  <c r="A320" i="2"/>
  <c r="A173" i="2"/>
  <c r="A238" i="2"/>
  <c r="A666" i="2"/>
  <c r="A497" i="2"/>
  <c r="A1284" i="2"/>
  <c r="A1008" i="2"/>
  <c r="A928" i="2"/>
  <c r="A457" i="2"/>
  <c r="A191" i="2"/>
  <c r="A205" i="2"/>
  <c r="A36" i="2"/>
  <c r="A1252" i="2"/>
  <c r="A1219" i="2"/>
  <c r="A1148" i="2"/>
  <c r="A1120" i="2"/>
  <c r="A1282" i="2"/>
  <c r="A1111" i="2"/>
  <c r="A1057" i="2"/>
  <c r="A649" i="2"/>
  <c r="A393" i="2"/>
  <c r="A1194" i="2"/>
  <c r="A922" i="2"/>
  <c r="A456" i="2"/>
  <c r="A158" i="2"/>
  <c r="A736" i="2"/>
  <c r="A1193" i="2"/>
  <c r="A841" i="2"/>
  <c r="A416" i="2"/>
  <c r="A157" i="2"/>
  <c r="A1260" i="2"/>
  <c r="A1228" i="2"/>
  <c r="A1121" i="2"/>
  <c r="A672" i="2"/>
  <c r="A498" i="2"/>
  <c r="A52" i="2"/>
  <c r="A1367" i="2"/>
  <c r="A1359" i="2"/>
  <c r="A1351" i="2"/>
  <c r="A1343" i="2"/>
  <c r="A1335" i="2"/>
  <c r="A1327" i="2"/>
  <c r="A1318" i="2"/>
  <c r="A7" i="2"/>
  <c r="A15" i="2"/>
  <c r="A23" i="2"/>
  <c r="A31" i="2"/>
  <c r="A39" i="2"/>
  <c r="A47" i="2"/>
  <c r="A55" i="2"/>
  <c r="A63" i="2"/>
  <c r="A71" i="2"/>
  <c r="A8" i="2"/>
  <c r="A16" i="2"/>
  <c r="A24" i="2"/>
  <c r="A32" i="2"/>
  <c r="A40" i="2"/>
  <c r="A48" i="2"/>
  <c r="A56" i="2"/>
  <c r="A64" i="2"/>
  <c r="A72" i="2"/>
  <c r="A9" i="2"/>
  <c r="A17" i="2"/>
  <c r="A25" i="2"/>
  <c r="A33" i="2"/>
  <c r="A41" i="2"/>
  <c r="A49" i="2"/>
  <c r="A57" i="2"/>
  <c r="A65" i="2"/>
  <c r="A73" i="2"/>
  <c r="A10" i="2"/>
  <c r="A18" i="2"/>
  <c r="A26" i="2"/>
  <c r="A34" i="2"/>
  <c r="A42" i="2"/>
  <c r="A50" i="2"/>
  <c r="A58" i="2"/>
  <c r="A66" i="2"/>
  <c r="A74" i="2"/>
  <c r="A3" i="2"/>
  <c r="A11" i="2"/>
  <c r="A19" i="2"/>
  <c r="A27" i="2"/>
  <c r="A35" i="2"/>
  <c r="A43" i="2"/>
  <c r="A51" i="2"/>
  <c r="A59" i="2"/>
  <c r="A67" i="2"/>
  <c r="A75" i="2"/>
  <c r="A14" i="2"/>
  <c r="A37" i="2"/>
  <c r="A60" i="2"/>
  <c r="A78" i="2"/>
  <c r="A20" i="2"/>
  <c r="A38" i="2"/>
  <c r="A61" i="2"/>
  <c r="A21" i="2"/>
  <c r="A44" i="2"/>
  <c r="A62" i="2"/>
  <c r="A4" i="2"/>
  <c r="A22" i="2"/>
  <c r="A45" i="2"/>
  <c r="A68" i="2"/>
  <c r="A5" i="2"/>
  <c r="A28" i="2"/>
  <c r="A46" i="2"/>
  <c r="A69" i="2"/>
  <c r="A53" i="2"/>
  <c r="A6" i="2"/>
  <c r="A54" i="2"/>
  <c r="A12" i="2"/>
  <c r="A70" i="2"/>
  <c r="A13" i="2"/>
  <c r="A76" i="2"/>
  <c r="A29" i="2"/>
  <c r="A77" i="2"/>
  <c r="A30" i="2"/>
  <c r="A1347" i="2"/>
  <c r="A1358" i="2"/>
  <c r="A1350" i="2"/>
  <c r="A1342" i="2"/>
  <c r="A1334" i="2"/>
  <c r="A1326" i="2"/>
  <c r="A1317" i="2"/>
  <c r="A1296" i="2"/>
  <c r="A1248" i="2"/>
  <c r="A1249" i="2"/>
  <c r="A1234" i="2"/>
  <c r="A1214" i="2"/>
  <c r="A1195" i="2"/>
  <c r="A1196" i="2"/>
  <c r="A1197" i="2"/>
  <c r="A1170" i="2"/>
  <c r="A1142" i="2"/>
  <c r="A1143" i="2"/>
  <c r="A1116" i="2"/>
  <c r="A1118" i="2"/>
  <c r="A1115" i="2"/>
  <c r="A1117" i="2"/>
  <c r="A1077" i="2"/>
  <c r="A1078" i="2"/>
  <c r="A1059" i="2"/>
  <c r="A1060" i="2"/>
  <c r="A1027" i="2"/>
  <c r="A1028" i="2"/>
  <c r="A1029" i="2"/>
  <c r="A1026" i="2"/>
  <c r="A963" i="2"/>
  <c r="A964" i="2"/>
  <c r="A961" i="2"/>
  <c r="A962" i="2"/>
  <c r="A932" i="2"/>
  <c r="A933" i="2"/>
  <c r="A891" i="2"/>
  <c r="A892" i="2"/>
  <c r="A893" i="2"/>
  <c r="A894" i="2"/>
  <c r="A895" i="2"/>
  <c r="A890" i="2"/>
  <c r="A896" i="2"/>
  <c r="A897" i="2"/>
  <c r="A843" i="2"/>
  <c r="A844" i="2"/>
  <c r="A838" i="2"/>
  <c r="A839" i="2"/>
  <c r="A842" i="2"/>
  <c r="A787" i="2"/>
  <c r="A795" i="2"/>
  <c r="A788" i="2"/>
  <c r="A796" i="2"/>
  <c r="A789" i="2"/>
  <c r="A797" i="2"/>
  <c r="A790" i="2"/>
  <c r="A798" i="2"/>
  <c r="A783" i="2"/>
  <c r="A791" i="2"/>
  <c r="A799" i="2"/>
  <c r="A801" i="2"/>
  <c r="A784" i="2"/>
  <c r="A785" i="2"/>
  <c r="A786" i="2"/>
  <c r="A792" i="2"/>
  <c r="A793" i="2"/>
  <c r="A750" i="2"/>
  <c r="A751" i="2"/>
  <c r="A752" i="2"/>
  <c r="A651" i="2"/>
  <c r="A659" i="2"/>
  <c r="A652" i="2"/>
  <c r="A660" i="2"/>
  <c r="A653" i="2"/>
  <c r="A661" i="2"/>
  <c r="A654" i="2"/>
  <c r="A662" i="2"/>
  <c r="A655" i="2"/>
  <c r="A663" i="2"/>
  <c r="A656" i="2"/>
  <c r="A657" i="2"/>
  <c r="A658" i="2"/>
  <c r="A621" i="2"/>
  <c r="A622" i="2"/>
  <c r="A555" i="2"/>
  <c r="A563" i="2"/>
  <c r="A556" i="2"/>
  <c r="A564" i="2"/>
  <c r="A557" i="2"/>
  <c r="A565" i="2"/>
  <c r="A550" i="2"/>
  <c r="A558" i="2"/>
  <c r="A551" i="2"/>
  <c r="A559" i="2"/>
  <c r="A552" i="2"/>
  <c r="A553" i="2"/>
  <c r="A554" i="2"/>
  <c r="A560" i="2"/>
  <c r="A475" i="2"/>
  <c r="A483" i="2"/>
  <c r="A476" i="2"/>
  <c r="A484" i="2"/>
  <c r="A469" i="2"/>
  <c r="A477" i="2"/>
  <c r="A470" i="2"/>
  <c r="A478" i="2"/>
  <c r="A471" i="2"/>
  <c r="A479" i="2"/>
  <c r="A481" i="2"/>
  <c r="A482" i="2"/>
  <c r="A472" i="2"/>
  <c r="A473" i="2"/>
  <c r="A443" i="2"/>
  <c r="A451" i="2"/>
  <c r="A444" i="2"/>
  <c r="A452" i="2"/>
  <c r="A445" i="2"/>
  <c r="A446" i="2"/>
  <c r="A447" i="2"/>
  <c r="A448" i="2"/>
  <c r="A449" i="2"/>
  <c r="A450" i="2"/>
  <c r="A395" i="2"/>
  <c r="A396" i="2"/>
  <c r="A397" i="2"/>
  <c r="A394" i="2"/>
  <c r="A299" i="2"/>
  <c r="A307" i="2"/>
  <c r="A292" i="2"/>
  <c r="A300" i="2"/>
  <c r="A308" i="2"/>
  <c r="A293" i="2"/>
  <c r="A301" i="2"/>
  <c r="A309" i="2"/>
  <c r="A294" i="2"/>
  <c r="A302" i="2"/>
  <c r="A310" i="2"/>
  <c r="A295" i="2"/>
  <c r="A303" i="2"/>
  <c r="A311" i="2"/>
  <c r="A312" i="2"/>
  <c r="A313" i="2"/>
  <c r="A296" i="2"/>
  <c r="A297" i="2"/>
  <c r="A298" i="2"/>
  <c r="A304" i="2"/>
  <c r="A79" i="2"/>
  <c r="A87" i="2"/>
  <c r="A95" i="2"/>
  <c r="A103" i="2"/>
  <c r="A111" i="2"/>
  <c r="A80" i="2"/>
  <c r="A88" i="2"/>
  <c r="A96" i="2"/>
  <c r="A104" i="2"/>
  <c r="A112" i="2"/>
  <c r="A81" i="2"/>
  <c r="A89" i="2"/>
  <c r="A97" i="2"/>
  <c r="A105" i="2"/>
  <c r="A113" i="2"/>
  <c r="A82" i="2"/>
  <c r="A90" i="2"/>
  <c r="A98" i="2"/>
  <c r="A106" i="2"/>
  <c r="A114" i="2"/>
  <c r="A83" i="2"/>
  <c r="A91" i="2"/>
  <c r="A99" i="2"/>
  <c r="A107" i="2"/>
  <c r="A115" i="2"/>
  <c r="A101" i="2"/>
  <c r="A84" i="2"/>
  <c r="A102" i="2"/>
  <c r="A85" i="2"/>
  <c r="A108" i="2"/>
  <c r="A86" i="2"/>
  <c r="A109" i="2"/>
  <c r="A92" i="2"/>
  <c r="A110" i="2"/>
  <c r="A93" i="2"/>
  <c r="A1346" i="2"/>
  <c r="A1323" i="2"/>
  <c r="A1220" i="2"/>
  <c r="A1185" i="2"/>
  <c r="A992" i="2"/>
  <c r="A905" i="2"/>
  <c r="A818" i="2"/>
  <c r="A562" i="2"/>
  <c r="A480" i="2"/>
  <c r="A306" i="2"/>
  <c r="A1336" i="2"/>
  <c r="A1271" i="2"/>
  <c r="A1272" i="2"/>
  <c r="A1123" i="2"/>
  <c r="A1124" i="2"/>
  <c r="A1125" i="2"/>
  <c r="A1062" i="2"/>
  <c r="A1063" i="2"/>
  <c r="A1014" i="2"/>
  <c r="A939" i="2"/>
  <c r="A938" i="2"/>
  <c r="A901" i="2"/>
  <c r="A811" i="2"/>
  <c r="A804" i="2"/>
  <c r="A812" i="2"/>
  <c r="A805" i="2"/>
  <c r="A813" i="2"/>
  <c r="A806" i="2"/>
  <c r="A814" i="2"/>
  <c r="A807" i="2"/>
  <c r="A808" i="2"/>
  <c r="A809" i="2"/>
  <c r="A810" i="2"/>
  <c r="A722" i="2"/>
  <c r="A678" i="2"/>
  <c r="A679" i="2"/>
  <c r="A680" i="2"/>
  <c r="A681" i="2"/>
  <c r="A628" i="2"/>
  <c r="A629" i="2"/>
  <c r="A580" i="2"/>
  <c r="A515" i="2"/>
  <c r="A508" i="2"/>
  <c r="A516" i="2"/>
  <c r="A509" i="2"/>
  <c r="A517" i="2"/>
  <c r="A510" i="2"/>
  <c r="A511" i="2"/>
  <c r="A512" i="2"/>
  <c r="A513" i="2"/>
  <c r="A514" i="2"/>
  <c r="A1363" i="2"/>
  <c r="A1297" i="2"/>
  <c r="A1285" i="2"/>
  <c r="A1269" i="2"/>
  <c r="A1270" i="2"/>
  <c r="A1250" i="2"/>
  <c r="A1215" i="2"/>
  <c r="A1216" i="2"/>
  <c r="A1217" i="2"/>
  <c r="A1198" i="2"/>
  <c r="A1174" i="2"/>
  <c r="A1171" i="2"/>
  <c r="A1172" i="2"/>
  <c r="A1173" i="2"/>
  <c r="A1144" i="2"/>
  <c r="A1145" i="2"/>
  <c r="A1146" i="2"/>
  <c r="A1122" i="2"/>
  <c r="A1119" i="2"/>
  <c r="A1079" i="2"/>
  <c r="A1080" i="2"/>
  <c r="A1061" i="2"/>
  <c r="A1030" i="2"/>
  <c r="A1031" i="2"/>
  <c r="A1011" i="2"/>
  <c r="A1012" i="2"/>
  <c r="A1013" i="2"/>
  <c r="A1010" i="2"/>
  <c r="A965" i="2"/>
  <c r="A966" i="2"/>
  <c r="A967" i="2"/>
  <c r="A934" i="2"/>
  <c r="A935" i="2"/>
  <c r="A936" i="2"/>
  <c r="A937" i="2"/>
  <c r="A899" i="2"/>
  <c r="A900" i="2"/>
  <c r="A898" i="2"/>
  <c r="A851" i="2"/>
  <c r="A852" i="2"/>
  <c r="A853" i="2"/>
  <c r="A846" i="2"/>
  <c r="A854" i="2"/>
  <c r="A847" i="2"/>
  <c r="A855" i="2"/>
  <c r="A848" i="2"/>
  <c r="A849" i="2"/>
  <c r="A850" i="2"/>
  <c r="A803" i="2"/>
  <c r="A802" i="2"/>
  <c r="A755" i="2"/>
  <c r="A756" i="2"/>
  <c r="A757" i="2"/>
  <c r="A758" i="2"/>
  <c r="A759" i="2"/>
  <c r="A715" i="2"/>
  <c r="A716" i="2"/>
  <c r="A717" i="2"/>
  <c r="A718" i="2"/>
  <c r="A719" i="2"/>
  <c r="A714" i="2"/>
  <c r="A720" i="2"/>
  <c r="A721" i="2"/>
  <c r="A667" i="2"/>
  <c r="A675" i="2"/>
  <c r="A668" i="2"/>
  <c r="A676" i="2"/>
  <c r="A669" i="2"/>
  <c r="A677" i="2"/>
  <c r="A670" i="2"/>
  <c r="A671" i="2"/>
  <c r="A673" i="2"/>
  <c r="A674" i="2"/>
  <c r="A664" i="2"/>
  <c r="A665" i="2"/>
  <c r="A627" i="2"/>
  <c r="A623" i="2"/>
  <c r="A624" i="2"/>
  <c r="A571" i="2"/>
  <c r="A579" i="2"/>
  <c r="A572" i="2"/>
  <c r="A573" i="2"/>
  <c r="A566" i="2"/>
  <c r="A574" i="2"/>
  <c r="A567" i="2"/>
  <c r="A575" i="2"/>
  <c r="A568" i="2"/>
  <c r="A569" i="2"/>
  <c r="A570" i="2"/>
  <c r="A576" i="2"/>
  <c r="A577" i="2"/>
  <c r="A578" i="2"/>
  <c r="A491" i="2"/>
  <c r="A499" i="2"/>
  <c r="A507" i="2"/>
  <c r="A492" i="2"/>
  <c r="A500" i="2"/>
  <c r="A485" i="2"/>
  <c r="A493" i="2"/>
  <c r="A501" i="2"/>
  <c r="A486" i="2"/>
  <c r="A494" i="2"/>
  <c r="A502" i="2"/>
  <c r="A487" i="2"/>
  <c r="A495" i="2"/>
  <c r="A503" i="2"/>
  <c r="A504" i="2"/>
  <c r="A505" i="2"/>
  <c r="A488" i="2"/>
  <c r="A506" i="2"/>
  <c r="A489" i="2"/>
  <c r="A490" i="2"/>
  <c r="A496" i="2"/>
  <c r="A453" i="2"/>
  <c r="A454" i="2"/>
  <c r="A398" i="2"/>
  <c r="A399" i="2"/>
  <c r="A400" i="2"/>
  <c r="A401" i="2"/>
  <c r="A402" i="2"/>
  <c r="A315" i="2"/>
  <c r="A316" i="2"/>
  <c r="A317" i="2"/>
  <c r="A318" i="2"/>
  <c r="A319" i="2"/>
  <c r="A314" i="2"/>
  <c r="A119" i="2"/>
  <c r="A127" i="2"/>
  <c r="A135" i="2"/>
  <c r="A143" i="2"/>
  <c r="A151" i="2"/>
  <c r="A120" i="2"/>
  <c r="A128" i="2"/>
  <c r="A136" i="2"/>
  <c r="A144" i="2"/>
  <c r="A152" i="2"/>
  <c r="A121" i="2"/>
  <c r="A129" i="2"/>
  <c r="A137" i="2"/>
  <c r="A145" i="2"/>
  <c r="A153" i="2"/>
  <c r="A122" i="2"/>
  <c r="A130" i="2"/>
  <c r="A138" i="2"/>
  <c r="A146" i="2"/>
  <c r="A123" i="2"/>
  <c r="A131" i="2"/>
  <c r="A139" i="2"/>
  <c r="A147" i="2"/>
  <c r="A124" i="2"/>
  <c r="A142" i="2"/>
  <c r="A125" i="2"/>
  <c r="A148" i="2"/>
  <c r="A126" i="2"/>
  <c r="A149" i="2"/>
  <c r="A132" i="2"/>
  <c r="A150" i="2"/>
  <c r="A133" i="2"/>
  <c r="A116" i="2"/>
  <c r="A117" i="2"/>
  <c r="A118" i="2"/>
  <c r="A134" i="2"/>
  <c r="A140" i="2"/>
  <c r="A141" i="2"/>
  <c r="A1365" i="2"/>
  <c r="A1357" i="2"/>
  <c r="A1349" i="2"/>
  <c r="A1341" i="2"/>
  <c r="A1333" i="2"/>
  <c r="A1325" i="2"/>
  <c r="A1305" i="2"/>
  <c r="A1295" i="2"/>
  <c r="A1281" i="2"/>
  <c r="A1245" i="2"/>
  <c r="A1246" i="2"/>
  <c r="A1247" i="2"/>
  <c r="A1231" i="2"/>
  <c r="A1232" i="2"/>
  <c r="A1233" i="2"/>
  <c r="A1213" i="2"/>
  <c r="A1190" i="2"/>
  <c r="A1191" i="2"/>
  <c r="A1192" i="2"/>
  <c r="A1166" i="2"/>
  <c r="A1168" i="2"/>
  <c r="A1169" i="2"/>
  <c r="A1140" i="2"/>
  <c r="A1141" i="2"/>
  <c r="A1136" i="2"/>
  <c r="A1137" i="2"/>
  <c r="A1110" i="2"/>
  <c r="A1112" i="2"/>
  <c r="A1113" i="2"/>
  <c r="A1114" i="2"/>
  <c r="A1075" i="2"/>
  <c r="A1076" i="2"/>
  <c r="A1070" i="2"/>
  <c r="A1074" i="2"/>
  <c r="A1071" i="2"/>
  <c r="A1051" i="2"/>
  <c r="A1052" i="2"/>
  <c r="A1053" i="2"/>
  <c r="A1054" i="2"/>
  <c r="A1058" i="2"/>
  <c r="A1055" i="2"/>
  <c r="A1022" i="2"/>
  <c r="A1023" i="2"/>
  <c r="A1003" i="2"/>
  <c r="A1004" i="2"/>
  <c r="A1005" i="2"/>
  <c r="A1006" i="2"/>
  <c r="A1001" i="2"/>
  <c r="A1002" i="2"/>
  <c r="A1007" i="2"/>
  <c r="A958" i="2"/>
  <c r="A959" i="2"/>
  <c r="A960" i="2"/>
  <c r="A931" i="2"/>
  <c r="A924" i="2"/>
  <c r="A925" i="2"/>
  <c r="A926" i="2"/>
  <c r="A927" i="2"/>
  <c r="A929" i="2"/>
  <c r="A930" i="2"/>
  <c r="A885" i="2"/>
  <c r="A886" i="2"/>
  <c r="A887" i="2"/>
  <c r="A888" i="2"/>
  <c r="A889" i="2"/>
  <c r="A827" i="2"/>
  <c r="A835" i="2"/>
  <c r="A828" i="2"/>
  <c r="A836" i="2"/>
  <c r="A829" i="2"/>
  <c r="A837" i="2"/>
  <c r="A830" i="2"/>
  <c r="A831" i="2"/>
  <c r="A832" i="2"/>
  <c r="A833" i="2"/>
  <c r="A834" i="2"/>
  <c r="A779" i="2"/>
  <c r="A780" i="2"/>
  <c r="A781" i="2"/>
  <c r="A782" i="2"/>
  <c r="A778" i="2"/>
  <c r="A739" i="2"/>
  <c r="A747" i="2"/>
  <c r="A740" i="2"/>
  <c r="A748" i="2"/>
  <c r="A741" i="2"/>
  <c r="A749" i="2"/>
  <c r="A742" i="2"/>
  <c r="A743" i="2"/>
  <c r="A738" i="2"/>
  <c r="A744" i="2"/>
  <c r="A745" i="2"/>
  <c r="A746" i="2"/>
  <c r="A699" i="2"/>
  <c r="A707" i="2"/>
  <c r="A700" i="2"/>
  <c r="A708" i="2"/>
  <c r="A701" i="2"/>
  <c r="A709" i="2"/>
  <c r="A702" i="2"/>
  <c r="A710" i="2"/>
  <c r="A703" i="2"/>
  <c r="A711" i="2"/>
  <c r="A698" i="2"/>
  <c r="A704" i="2"/>
  <c r="A705" i="2"/>
  <c r="A706" i="2"/>
  <c r="A647" i="2"/>
  <c r="A650" i="2"/>
  <c r="A611" i="2"/>
  <c r="A619" i="2"/>
  <c r="A612" i="2"/>
  <c r="A620" i="2"/>
  <c r="A613" i="2"/>
  <c r="A606" i="2"/>
  <c r="A614" i="2"/>
  <c r="A607" i="2"/>
  <c r="A615" i="2"/>
  <c r="A609" i="2"/>
  <c r="A610" i="2"/>
  <c r="A616" i="2"/>
  <c r="A617" i="2"/>
  <c r="A618" i="2"/>
  <c r="A547" i="2"/>
  <c r="A548" i="2"/>
  <c r="A549" i="2"/>
  <c r="A468" i="2"/>
  <c r="A437" i="2"/>
  <c r="A438" i="2"/>
  <c r="A439" i="2"/>
  <c r="A440" i="2"/>
  <c r="A441" i="2"/>
  <c r="A442" i="2"/>
  <c r="A389" i="2"/>
  <c r="A390" i="2"/>
  <c r="A391" i="2"/>
  <c r="A275" i="2"/>
  <c r="A283" i="2"/>
  <c r="A291" i="2"/>
  <c r="A276" i="2"/>
  <c r="A284" i="2"/>
  <c r="A269" i="2"/>
  <c r="A277" i="2"/>
  <c r="A285" i="2"/>
  <c r="A270" i="2"/>
  <c r="A278" i="2"/>
  <c r="A286" i="2"/>
  <c r="A271" i="2"/>
  <c r="A279" i="2"/>
  <c r="A287" i="2"/>
  <c r="A289" i="2"/>
  <c r="A272" i="2"/>
  <c r="A290" i="2"/>
  <c r="A273" i="2"/>
  <c r="A274" i="2"/>
  <c r="A280" i="2"/>
  <c r="A281" i="2"/>
  <c r="A1360" i="2"/>
  <c r="A1322" i="2"/>
  <c r="A1276" i="2"/>
  <c r="A1251" i="2"/>
  <c r="A1147" i="2"/>
  <c r="A1056" i="2"/>
  <c r="A817" i="2"/>
  <c r="A648" i="2"/>
  <c r="A561" i="2"/>
  <c r="A474" i="2"/>
  <c r="A392" i="2"/>
  <c r="A305" i="2"/>
  <c r="A1344" i="2"/>
  <c r="A1328" i="2"/>
  <c r="A1319" i="2"/>
  <c r="A1309" i="2"/>
  <c r="A1286" i="2"/>
  <c r="A1287" i="2"/>
  <c r="A1253" i="2"/>
  <c r="A1237" i="2"/>
  <c r="A1221" i="2"/>
  <c r="A1218" i="2"/>
  <c r="A1199" i="2"/>
  <c r="A1200" i="2"/>
  <c r="A1201" i="2"/>
  <c r="A1150" i="2"/>
  <c r="A1149" i="2"/>
  <c r="A1151" i="2"/>
  <c r="A1083" i="2"/>
  <c r="A1084" i="2"/>
  <c r="A1085" i="2"/>
  <c r="A1086" i="2"/>
  <c r="A1081" i="2"/>
  <c r="A1082" i="2"/>
  <c r="A1032" i="2"/>
  <c r="A971" i="2"/>
  <c r="A972" i="2"/>
  <c r="A973" i="2"/>
  <c r="A974" i="2"/>
  <c r="A975" i="2"/>
  <c r="A970" i="2"/>
  <c r="A859" i="2"/>
  <c r="A867" i="2"/>
  <c r="A875" i="2"/>
  <c r="A860" i="2"/>
  <c r="A868" i="2"/>
  <c r="A861" i="2"/>
  <c r="A869" i="2"/>
  <c r="A862" i="2"/>
  <c r="A870" i="2"/>
  <c r="A863" i="2"/>
  <c r="A871" i="2"/>
  <c r="A865" i="2"/>
  <c r="A866" i="2"/>
  <c r="A872" i="2"/>
  <c r="A873" i="2"/>
  <c r="A856" i="2"/>
  <c r="A874" i="2"/>
  <c r="A857" i="2"/>
  <c r="A763" i="2"/>
  <c r="A764" i="2"/>
  <c r="A765" i="2"/>
  <c r="A760" i="2"/>
  <c r="A761" i="2"/>
  <c r="A762" i="2"/>
  <c r="A1303" i="2"/>
  <c r="A1304" i="2"/>
  <c r="A1265" i="2"/>
  <c r="A1266" i="2"/>
  <c r="A1188" i="2"/>
  <c r="A1189" i="2"/>
  <c r="A1160" i="2"/>
  <c r="A1161" i="2"/>
  <c r="A1162" i="2"/>
  <c r="A1163" i="2"/>
  <c r="A1164" i="2"/>
  <c r="A1134" i="2"/>
  <c r="A1135" i="2"/>
  <c r="A1067" i="2"/>
  <c r="A1068" i="2"/>
  <c r="A1069" i="2"/>
  <c r="A1048" i="2"/>
  <c r="A1049" i="2"/>
  <c r="A1050" i="2"/>
  <c r="A1021" i="2"/>
  <c r="A998" i="2"/>
  <c r="A999" i="2"/>
  <c r="A1000" i="2"/>
  <c r="A955" i="2"/>
  <c r="A948" i="2"/>
  <c r="A956" i="2"/>
  <c r="A949" i="2"/>
  <c r="A957" i="2"/>
  <c r="A950" i="2"/>
  <c r="A951" i="2"/>
  <c r="A952" i="2"/>
  <c r="A953" i="2"/>
  <c r="A954" i="2"/>
  <c r="A923" i="2"/>
  <c r="A920" i="2"/>
  <c r="A921" i="2"/>
  <c r="A883" i="2"/>
  <c r="A884" i="2"/>
  <c r="A820" i="2"/>
  <c r="A821" i="2"/>
  <c r="A822" i="2"/>
  <c r="A823" i="2"/>
  <c r="A824" i="2"/>
  <c r="A825" i="2"/>
  <c r="A826" i="2"/>
  <c r="A735" i="2"/>
  <c r="A737" i="2"/>
  <c r="A697" i="2"/>
  <c r="A643" i="2"/>
  <c r="A644" i="2"/>
  <c r="A645" i="2"/>
  <c r="A646" i="2"/>
  <c r="A639" i="2"/>
  <c r="A640" i="2"/>
  <c r="A641" i="2"/>
  <c r="A642" i="2"/>
  <c r="A603" i="2"/>
  <c r="A604" i="2"/>
  <c r="A605" i="2"/>
  <c r="A542" i="2"/>
  <c r="A543" i="2"/>
  <c r="A545" i="2"/>
  <c r="A546" i="2"/>
  <c r="A467" i="2"/>
  <c r="A435" i="2"/>
  <c r="A436" i="2"/>
  <c r="A430" i="2"/>
  <c r="A431" i="2"/>
  <c r="A432" i="2"/>
  <c r="A387" i="2"/>
  <c r="A388" i="2"/>
  <c r="A385" i="2"/>
  <c r="A386" i="2"/>
  <c r="A258" i="2"/>
  <c r="A259" i="2"/>
  <c r="A267" i="2"/>
  <c r="A260" i="2"/>
  <c r="A268" i="2"/>
  <c r="A261" i="2"/>
  <c r="A262" i="2"/>
  <c r="A263" i="2"/>
  <c r="A266" i="2"/>
  <c r="A1339" i="2"/>
  <c r="A1316" i="2"/>
  <c r="A1298" i="2"/>
  <c r="A1244" i="2"/>
  <c r="A1212" i="2"/>
  <c r="A1139" i="2"/>
  <c r="A1099" i="2"/>
  <c r="A1041" i="2"/>
  <c r="A969" i="2"/>
  <c r="A882" i="2"/>
  <c r="A800" i="2"/>
  <c r="A713" i="2"/>
  <c r="A626" i="2"/>
  <c r="A544" i="2"/>
  <c r="A370" i="2"/>
  <c r="A288" i="2"/>
  <c r="A907" i="2"/>
  <c r="A915" i="2"/>
  <c r="A908" i="2"/>
  <c r="A916" i="2"/>
  <c r="A909" i="2"/>
  <c r="A917" i="2"/>
  <c r="A910" i="2"/>
  <c r="A918" i="2"/>
  <c r="A911" i="2"/>
  <c r="A919" i="2"/>
  <c r="A906" i="2"/>
  <c r="A912" i="2"/>
  <c r="A913" i="2"/>
  <c r="A914" i="2"/>
  <c r="A773" i="2"/>
  <c r="A774" i="2"/>
  <c r="A775" i="2"/>
  <c r="A731" i="2"/>
  <c r="A732" i="2"/>
  <c r="A733" i="2"/>
  <c r="A726" i="2"/>
  <c r="A734" i="2"/>
  <c r="A727" i="2"/>
  <c r="A728" i="2"/>
  <c r="A729" i="2"/>
  <c r="A635" i="2"/>
  <c r="A636" i="2"/>
  <c r="A637" i="2"/>
  <c r="A638" i="2"/>
  <c r="A632" i="2"/>
  <c r="A633" i="2"/>
  <c r="A634" i="2"/>
  <c r="A599" i="2"/>
  <c r="A600" i="2"/>
  <c r="A601" i="2"/>
  <c r="A539" i="2"/>
  <c r="A540" i="2"/>
  <c r="A541" i="2"/>
  <c r="A419" i="2"/>
  <c r="A427" i="2"/>
  <c r="A420" i="2"/>
  <c r="A428" i="2"/>
  <c r="A421" i="2"/>
  <c r="A429" i="2"/>
  <c r="A422" i="2"/>
  <c r="A423" i="2"/>
  <c r="A418" i="2"/>
  <c r="A424" i="2"/>
  <c r="A425" i="2"/>
  <c r="A426" i="2"/>
  <c r="A381" i="2"/>
  <c r="A382" i="2"/>
  <c r="A383" i="2"/>
  <c r="A384" i="2"/>
  <c r="A250" i="2"/>
  <c r="A249" i="2"/>
  <c r="A251" i="2"/>
  <c r="A252" i="2"/>
  <c r="A244" i="2"/>
  <c r="A253" i="2"/>
  <c r="A245" i="2"/>
  <c r="A254" i="2"/>
  <c r="A246" i="2"/>
  <c r="A247" i="2"/>
  <c r="A248" i="2"/>
  <c r="A255" i="2"/>
  <c r="A256" i="2"/>
  <c r="A257" i="2"/>
  <c r="A2" i="2"/>
  <c r="A1355" i="2"/>
  <c r="A1338" i="2"/>
  <c r="A1315" i="2"/>
  <c r="A1274" i="2"/>
  <c r="A1243" i="2"/>
  <c r="A1175" i="2"/>
  <c r="A1138" i="2"/>
  <c r="A968" i="2"/>
  <c r="A881" i="2"/>
  <c r="A794" i="2"/>
  <c r="A712" i="2"/>
  <c r="A625" i="2"/>
  <c r="A538" i="2"/>
  <c r="A282" i="2"/>
  <c r="A1313" i="2"/>
  <c r="A1302" i="2"/>
  <c r="A1293" i="2"/>
  <c r="A1278" i="2"/>
  <c r="A1279" i="2"/>
  <c r="A1261" i="2"/>
  <c r="A1262" i="2"/>
  <c r="A1263" i="2"/>
  <c r="A1264" i="2"/>
  <c r="A1258" i="2"/>
  <c r="A1241" i="2"/>
  <c r="A1229" i="2"/>
  <c r="A1208" i="2"/>
  <c r="A1209" i="2"/>
  <c r="A1210" i="2"/>
  <c r="A1186" i="2"/>
  <c r="A1187" i="2"/>
  <c r="A1158" i="2"/>
  <c r="A1159" i="2"/>
  <c r="A1131" i="2"/>
  <c r="A1132" i="2"/>
  <c r="A1133" i="2"/>
  <c r="A1108" i="2"/>
  <c r="A1102" i="2"/>
  <c r="A1101" i="2"/>
  <c r="A1103" i="2"/>
  <c r="A1104" i="2"/>
  <c r="A1105" i="2"/>
  <c r="A1106" i="2"/>
  <c r="A1107" i="2"/>
  <c r="A1066" i="2"/>
  <c r="A1046" i="2"/>
  <c r="A1047" i="2"/>
  <c r="A995" i="2"/>
  <c r="A996" i="2"/>
  <c r="A997" i="2"/>
  <c r="A994" i="2"/>
  <c r="A1321" i="2"/>
  <c r="A1311" i="2"/>
  <c r="A1312" i="2"/>
  <c r="A1301" i="2"/>
  <c r="A1277" i="2"/>
  <c r="A1255" i="2"/>
  <c r="A1256" i="2"/>
  <c r="A1257" i="2"/>
  <c r="A1239" i="2"/>
  <c r="A1240" i="2"/>
  <c r="A1224" i="2"/>
  <c r="A1225" i="2"/>
  <c r="A1226" i="2"/>
  <c r="A1207" i="2"/>
  <c r="A1182" i="2"/>
  <c r="A1180" i="2"/>
  <c r="A1181" i="2"/>
  <c r="A1183" i="2"/>
  <c r="A1153" i="2"/>
  <c r="A1154" i="2"/>
  <c r="A1155" i="2"/>
  <c r="A1128" i="2"/>
  <c r="A1092" i="2"/>
  <c r="A1100" i="2"/>
  <c r="A1094" i="2"/>
  <c r="A1093" i="2"/>
  <c r="A1095" i="2"/>
  <c r="A1096" i="2"/>
  <c r="A1097" i="2"/>
  <c r="A1065" i="2"/>
  <c r="A1043" i="2"/>
  <c r="A1044" i="2"/>
  <c r="A1045" i="2"/>
  <c r="A1038" i="2"/>
  <c r="A1042" i="2"/>
  <c r="A1039" i="2"/>
  <c r="A1019" i="2"/>
  <c r="A987" i="2"/>
  <c r="A988" i="2"/>
  <c r="A989" i="2"/>
  <c r="A990" i="2"/>
  <c r="A991" i="2"/>
  <c r="A993" i="2"/>
  <c r="A985" i="2"/>
  <c r="A943" i="2"/>
  <c r="A944" i="2"/>
  <c r="A903" i="2"/>
  <c r="A879" i="2"/>
  <c r="A816" i="2"/>
  <c r="A771" i="2"/>
  <c r="A772" i="2"/>
  <c r="A769" i="2"/>
  <c r="A770" i="2"/>
  <c r="A725" i="2"/>
  <c r="A691" i="2"/>
  <c r="A684" i="2"/>
  <c r="A692" i="2"/>
  <c r="A685" i="2"/>
  <c r="A693" i="2"/>
  <c r="A686" i="2"/>
  <c r="A694" i="2"/>
  <c r="A687" i="2"/>
  <c r="A695" i="2"/>
  <c r="A688" i="2"/>
  <c r="A631" i="2"/>
  <c r="A595" i="2"/>
  <c r="A596" i="2"/>
  <c r="A597" i="2"/>
  <c r="A598" i="2"/>
  <c r="A523" i="2"/>
  <c r="A531" i="2"/>
  <c r="A524" i="2"/>
  <c r="A532" i="2"/>
  <c r="A525" i="2"/>
  <c r="A533" i="2"/>
  <c r="A526" i="2"/>
  <c r="A534" i="2"/>
  <c r="A519" i="2"/>
  <c r="A527" i="2"/>
  <c r="A535" i="2"/>
  <c r="A522" i="2"/>
  <c r="A528" i="2"/>
  <c r="A529" i="2"/>
  <c r="A530" i="2"/>
  <c r="A536" i="2"/>
  <c r="A537" i="2"/>
  <c r="A465" i="2"/>
  <c r="A411" i="2"/>
  <c r="A412" i="2"/>
  <c r="A413" i="2"/>
  <c r="A414" i="2"/>
  <c r="A415" i="2"/>
  <c r="A417" i="2"/>
  <c r="A355" i="2"/>
  <c r="A363" i="2"/>
  <c r="A371" i="2"/>
  <c r="A379" i="2"/>
  <c r="A356" i="2"/>
  <c r="A364" i="2"/>
  <c r="A372" i="2"/>
  <c r="A380" i="2"/>
  <c r="A357" i="2"/>
  <c r="A365" i="2"/>
  <c r="A373" i="2"/>
  <c r="A358" i="2"/>
  <c r="A366" i="2"/>
  <c r="A374" i="2"/>
  <c r="A359" i="2"/>
  <c r="A367" i="2"/>
  <c r="A375" i="2"/>
  <c r="A353" i="2"/>
  <c r="A376" i="2"/>
  <c r="A354" i="2"/>
  <c r="A377" i="2"/>
  <c r="A360" i="2"/>
  <c r="A378" i="2"/>
  <c r="A361" i="2"/>
  <c r="A362" i="2"/>
  <c r="A368" i="2"/>
  <c r="A1366" i="2"/>
  <c r="A1354" i="2"/>
  <c r="A1291" i="2"/>
  <c r="A1268" i="2"/>
  <c r="A1236" i="2"/>
  <c r="A1167" i="2"/>
  <c r="A1130" i="2"/>
  <c r="A1025" i="2"/>
  <c r="A946" i="2"/>
  <c r="A864" i="2"/>
  <c r="A777" i="2"/>
  <c r="A690" i="2"/>
  <c r="A608" i="2"/>
  <c r="A521" i="2"/>
  <c r="A434" i="2"/>
  <c r="A265" i="2"/>
  <c r="A100" i="2"/>
  <c r="A1288" i="2"/>
  <c r="A1289" i="2"/>
  <c r="A1222" i="2"/>
  <c r="A1223" i="2"/>
  <c r="A1206" i="2"/>
  <c r="A1204" i="2"/>
  <c r="A1205" i="2"/>
  <c r="A1177" i="2"/>
  <c r="A1178" i="2"/>
  <c r="A1179" i="2"/>
  <c r="A1126" i="2"/>
  <c r="A1127" i="2"/>
  <c r="A1090" i="2"/>
  <c r="A1091" i="2"/>
  <c r="A1087" i="2"/>
  <c r="A1035" i="2"/>
  <c r="A1036" i="2"/>
  <c r="A1037" i="2"/>
  <c r="A1033" i="2"/>
  <c r="A1034" i="2"/>
  <c r="A1015" i="2"/>
  <c r="A1016" i="2"/>
  <c r="A1017" i="2"/>
  <c r="A1018" i="2"/>
  <c r="A979" i="2"/>
  <c r="A980" i="2"/>
  <c r="A981" i="2"/>
  <c r="A982" i="2"/>
  <c r="A983" i="2"/>
  <c r="A976" i="2"/>
  <c r="A977" i="2"/>
  <c r="A978" i="2"/>
  <c r="A984" i="2"/>
  <c r="A940" i="2"/>
  <c r="A941" i="2"/>
  <c r="A942" i="2"/>
  <c r="A876" i="2"/>
  <c r="A877" i="2"/>
  <c r="A878" i="2"/>
  <c r="A766" i="2"/>
  <c r="A767" i="2"/>
  <c r="A768" i="2"/>
  <c r="A723" i="2"/>
  <c r="A724" i="2"/>
  <c r="A683" i="2"/>
  <c r="A682" i="2"/>
  <c r="A587" i="2"/>
  <c r="A588" i="2"/>
  <c r="A581" i="2"/>
  <c r="A589" i="2"/>
  <c r="A582" i="2"/>
  <c r="A590" i="2"/>
  <c r="A583" i="2"/>
  <c r="A591" i="2"/>
  <c r="A586" i="2"/>
  <c r="A592" i="2"/>
  <c r="A593" i="2"/>
  <c r="A594" i="2"/>
  <c r="A459" i="2"/>
  <c r="A460" i="2"/>
  <c r="A461" i="2"/>
  <c r="A462" i="2"/>
  <c r="A463" i="2"/>
  <c r="A464" i="2"/>
  <c r="A405" i="2"/>
  <c r="A406" i="2"/>
  <c r="A407" i="2"/>
  <c r="A408" i="2"/>
  <c r="A409" i="2"/>
  <c r="A331" i="2"/>
  <c r="A339" i="2"/>
  <c r="A347" i="2"/>
  <c r="A332" i="2"/>
  <c r="A340" i="2"/>
  <c r="A348" i="2"/>
  <c r="A333" i="2"/>
  <c r="A341" i="2"/>
  <c r="A349" i="2"/>
  <c r="A326" i="2"/>
  <c r="A334" i="2"/>
  <c r="A342" i="2"/>
  <c r="A350" i="2"/>
  <c r="A327" i="2"/>
  <c r="A335" i="2"/>
  <c r="A343" i="2"/>
  <c r="A351" i="2"/>
  <c r="A330" i="2"/>
  <c r="A336" i="2"/>
  <c r="A337" i="2"/>
  <c r="A338" i="2"/>
  <c r="A344" i="2"/>
  <c r="A345" i="2"/>
  <c r="A200" i="2"/>
  <c r="A208" i="2"/>
  <c r="A216" i="2"/>
  <c r="A224" i="2"/>
  <c r="A201" i="2"/>
  <c r="A209" i="2"/>
  <c r="A217" i="2"/>
  <c r="A225" i="2"/>
  <c r="A233" i="2"/>
  <c r="A202" i="2"/>
  <c r="A210" i="2"/>
  <c r="A218" i="2"/>
  <c r="A226" i="2"/>
  <c r="A234" i="2"/>
  <c r="A203" i="2"/>
  <c r="A211" i="2"/>
  <c r="A219" i="2"/>
  <c r="A227" i="2"/>
  <c r="A235" i="2"/>
  <c r="A212" i="2"/>
  <c r="A228" i="2"/>
  <c r="A239" i="2"/>
  <c r="A213" i="2"/>
  <c r="A229" i="2"/>
  <c r="A240" i="2"/>
  <c r="A198" i="2"/>
  <c r="A214" i="2"/>
  <c r="A230" i="2"/>
  <c r="A199" i="2"/>
  <c r="A215" i="2"/>
  <c r="A231" i="2"/>
  <c r="A204" i="2"/>
  <c r="A220" i="2"/>
  <c r="A232" i="2"/>
  <c r="A206" i="2"/>
  <c r="A207" i="2"/>
  <c r="A221" i="2"/>
  <c r="A222" i="2"/>
  <c r="A223" i="2"/>
  <c r="A236" i="2"/>
  <c r="A1352" i="2"/>
  <c r="A1331" i="2"/>
  <c r="A1308" i="2"/>
  <c r="A1290" i="2"/>
  <c r="A1267" i="2"/>
  <c r="A1235" i="2"/>
  <c r="A1202" i="2"/>
  <c r="A1165" i="2"/>
  <c r="A1129" i="2"/>
  <c r="A1088" i="2"/>
  <c r="A1024" i="2"/>
  <c r="A945" i="2"/>
  <c r="A858" i="2"/>
  <c r="A776" i="2"/>
  <c r="A689" i="2"/>
  <c r="A602" i="2"/>
  <c r="A520" i="2"/>
  <c r="A433" i="2"/>
  <c r="A346" i="2"/>
  <c r="A264" i="2"/>
  <c r="A94" i="2"/>
  <c r="A322" i="2"/>
  <c r="A190" i="2"/>
  <c r="A321" i="2"/>
  <c r="A189" i="2"/>
  <c r="A175" i="2"/>
  <c r="A242" i="2"/>
  <c r="A243" i="2"/>
  <c r="A241" i="2"/>
  <c r="A174" i="2"/>
  <c r="A455" i="2"/>
  <c r="A403" i="2"/>
  <c r="A404" i="2"/>
  <c r="A323" i="2"/>
  <c r="A324" i="2"/>
  <c r="A325" i="2"/>
  <c r="A160" i="2"/>
  <c r="A168" i="2"/>
  <c r="A176" i="2"/>
  <c r="A184" i="2"/>
  <c r="A192" i="2"/>
  <c r="A161" i="2"/>
  <c r="A169" i="2"/>
  <c r="A177" i="2"/>
  <c r="A185" i="2"/>
  <c r="A193" i="2"/>
  <c r="A154" i="2"/>
  <c r="A162" i="2"/>
  <c r="A170" i="2"/>
  <c r="A178" i="2"/>
  <c r="A186" i="2"/>
  <c r="A194" i="2"/>
  <c r="A155" i="2"/>
  <c r="A163" i="2"/>
  <c r="A171" i="2"/>
  <c r="A179" i="2"/>
  <c r="A187" i="2"/>
  <c r="A195" i="2"/>
  <c r="A164" i="2"/>
  <c r="A180" i="2"/>
  <c r="A196" i="2"/>
  <c r="A165" i="2"/>
  <c r="A181" i="2"/>
  <c r="A197" i="2"/>
  <c r="A166" i="2"/>
  <c r="A182" i="2"/>
  <c r="A167" i="2"/>
  <c r="A183" i="2"/>
  <c r="A156" i="2"/>
  <c r="A172" i="2"/>
  <c r="A188" i="2"/>
  <c r="A458" i="2"/>
  <c r="A159" i="2"/>
  <c r="E3" i="3"/>
  <c r="E404" i="3" s="1"/>
  <c r="H177" i="2" l="1"/>
  <c r="I177" i="2" s="1"/>
  <c r="J177" i="2"/>
  <c r="K177" i="2" s="1"/>
  <c r="H347" i="2"/>
  <c r="I347" i="2" s="1"/>
  <c r="J347" i="2"/>
  <c r="K347" i="2" s="1"/>
  <c r="H524" i="2"/>
  <c r="I524" i="2" s="1"/>
  <c r="J524" i="2"/>
  <c r="K524" i="2" s="1"/>
  <c r="H879" i="2"/>
  <c r="I879" i="2" s="1"/>
  <c r="J879" i="2"/>
  <c r="K879" i="2" s="1"/>
  <c r="H1180" i="2"/>
  <c r="I1180" i="2" s="1"/>
  <c r="J1180" i="2"/>
  <c r="K1180" i="2" s="1"/>
  <c r="H188" i="2"/>
  <c r="I188" i="2" s="1"/>
  <c r="J188" i="2"/>
  <c r="K188" i="2" s="1"/>
  <c r="J181" i="2"/>
  <c r="K181" i="2" s="1"/>
  <c r="H181" i="2"/>
  <c r="I181" i="2" s="1"/>
  <c r="H171" i="2"/>
  <c r="I171" i="2" s="1"/>
  <c r="J171" i="2"/>
  <c r="K171" i="2" s="1"/>
  <c r="J154" i="2"/>
  <c r="K154" i="2" s="1"/>
  <c r="H154" i="2"/>
  <c r="I154" i="2" s="1"/>
  <c r="H176" i="2"/>
  <c r="I176" i="2" s="1"/>
  <c r="J176" i="2"/>
  <c r="K176" i="2" s="1"/>
  <c r="H455" i="2"/>
  <c r="I455" i="2" s="1"/>
  <c r="J455" i="2"/>
  <c r="K455" i="2" s="1"/>
  <c r="H190" i="2"/>
  <c r="I190" i="2" s="1"/>
  <c r="J190" i="2"/>
  <c r="K190" i="2" s="1"/>
  <c r="H689" i="2"/>
  <c r="I689" i="2" s="1"/>
  <c r="J689" i="2"/>
  <c r="K689" i="2" s="1"/>
  <c r="J1202" i="2"/>
  <c r="K1202" i="2" s="1"/>
  <c r="H1202" i="2"/>
  <c r="I1202" i="2" s="1"/>
  <c r="H223" i="2"/>
  <c r="I223" i="2" s="1"/>
  <c r="J223" i="2"/>
  <c r="K223" i="2" s="1"/>
  <c r="H231" i="2"/>
  <c r="I231" i="2" s="1"/>
  <c r="J231" i="2"/>
  <c r="K231" i="2" s="1"/>
  <c r="J213" i="2"/>
  <c r="K213" i="2" s="1"/>
  <c r="H213" i="2"/>
  <c r="I213" i="2" s="1"/>
  <c r="H203" i="2"/>
  <c r="I203" i="2" s="1"/>
  <c r="J203" i="2"/>
  <c r="K203" i="2" s="1"/>
  <c r="J217" i="2"/>
  <c r="K217" i="2" s="1"/>
  <c r="H217" i="2"/>
  <c r="I217" i="2" s="1"/>
  <c r="J344" i="2"/>
  <c r="K344" i="2" s="1"/>
  <c r="H344" i="2"/>
  <c r="I344" i="2" s="1"/>
  <c r="H327" i="2"/>
  <c r="I327" i="2" s="1"/>
  <c r="J327" i="2"/>
  <c r="K327" i="2" s="1"/>
  <c r="H348" i="2"/>
  <c r="I348" i="2" s="1"/>
  <c r="J348" i="2"/>
  <c r="K348" i="2" s="1"/>
  <c r="J407" i="2"/>
  <c r="K407" i="2" s="1"/>
  <c r="H407" i="2"/>
  <c r="I407" i="2" s="1"/>
  <c r="H459" i="2"/>
  <c r="I459" i="2" s="1"/>
  <c r="J459" i="2"/>
  <c r="K459" i="2" s="1"/>
  <c r="H582" i="2"/>
  <c r="I582" i="2" s="1"/>
  <c r="J582" i="2"/>
  <c r="K582" i="2" s="1"/>
  <c r="H723" i="2"/>
  <c r="I723" i="2" s="1"/>
  <c r="J723" i="2"/>
  <c r="K723" i="2" s="1"/>
  <c r="H941" i="2"/>
  <c r="I941" i="2" s="1"/>
  <c r="J941" i="2"/>
  <c r="K941" i="2" s="1"/>
  <c r="H981" i="2"/>
  <c r="I981" i="2" s="1"/>
  <c r="J981" i="2"/>
  <c r="K981" i="2" s="1"/>
  <c r="J1033" i="2"/>
  <c r="K1033" i="2" s="1"/>
  <c r="H1033" i="2"/>
  <c r="I1033" i="2" s="1"/>
  <c r="H1126" i="2"/>
  <c r="I1126" i="2" s="1"/>
  <c r="J1126" i="2"/>
  <c r="K1126" i="2" s="1"/>
  <c r="J1222" i="2"/>
  <c r="K1222" i="2" s="1"/>
  <c r="H1222" i="2"/>
  <c r="I1222" i="2" s="1"/>
  <c r="H690" i="2"/>
  <c r="I690" i="2" s="1"/>
  <c r="J690" i="2"/>
  <c r="K690" i="2" s="1"/>
  <c r="H1268" i="2"/>
  <c r="I1268" i="2" s="1"/>
  <c r="J1268" i="2"/>
  <c r="K1268" i="2" s="1"/>
  <c r="H360" i="2"/>
  <c r="I360" i="2" s="1"/>
  <c r="J360" i="2"/>
  <c r="K360" i="2" s="1"/>
  <c r="H374" i="2"/>
  <c r="I374" i="2" s="1"/>
  <c r="J374" i="2"/>
  <c r="K374" i="2" s="1"/>
  <c r="J364" i="2"/>
  <c r="K364" i="2" s="1"/>
  <c r="H364" i="2"/>
  <c r="I364" i="2" s="1"/>
  <c r="H414" i="2"/>
  <c r="I414" i="2" s="1"/>
  <c r="J414" i="2"/>
  <c r="K414" i="2" s="1"/>
  <c r="J529" i="2"/>
  <c r="K529" i="2" s="1"/>
  <c r="H529" i="2"/>
  <c r="I529" i="2" s="1"/>
  <c r="H533" i="2"/>
  <c r="I533" i="2" s="1"/>
  <c r="J533" i="2"/>
  <c r="K533" i="2" s="1"/>
  <c r="H596" i="2"/>
  <c r="I596" i="2" s="1"/>
  <c r="J596" i="2"/>
  <c r="K596" i="2" s="1"/>
  <c r="H693" i="2"/>
  <c r="I693" i="2" s="1"/>
  <c r="J693" i="2"/>
  <c r="K693" i="2" s="1"/>
  <c r="J772" i="2"/>
  <c r="K772" i="2" s="1"/>
  <c r="H772" i="2"/>
  <c r="I772" i="2" s="1"/>
  <c r="J993" i="2"/>
  <c r="K993" i="2" s="1"/>
  <c r="H993" i="2"/>
  <c r="I993" i="2" s="1"/>
  <c r="J1042" i="2"/>
  <c r="K1042" i="2" s="1"/>
  <c r="H1042" i="2"/>
  <c r="I1042" i="2" s="1"/>
  <c r="H1095" i="2"/>
  <c r="I1095" i="2" s="1"/>
  <c r="J1095" i="2"/>
  <c r="K1095" i="2" s="1"/>
  <c r="H1153" i="2"/>
  <c r="I1153" i="2" s="1"/>
  <c r="J1153" i="2"/>
  <c r="K1153" i="2" s="1"/>
  <c r="J1224" i="2"/>
  <c r="K1224" i="2" s="1"/>
  <c r="H1224" i="2"/>
  <c r="I1224" i="2" s="1"/>
  <c r="H1312" i="2"/>
  <c r="I1312" i="2" s="1"/>
  <c r="J1312" i="2"/>
  <c r="K1312" i="2" s="1"/>
  <c r="H1046" i="2"/>
  <c r="I1046" i="2" s="1"/>
  <c r="J1046" i="2"/>
  <c r="K1046" i="2" s="1"/>
  <c r="H1102" i="2"/>
  <c r="I1102" i="2" s="1"/>
  <c r="J1102" i="2"/>
  <c r="K1102" i="2" s="1"/>
  <c r="H1186" i="2"/>
  <c r="I1186" i="2" s="1"/>
  <c r="J1186" i="2"/>
  <c r="K1186" i="2" s="1"/>
  <c r="H1263" i="2"/>
  <c r="I1263" i="2" s="1"/>
  <c r="J1263" i="2"/>
  <c r="K1263" i="2" s="1"/>
  <c r="H282" i="2"/>
  <c r="I282" i="2" s="1"/>
  <c r="J282" i="2"/>
  <c r="K282" i="2" s="1"/>
  <c r="H1175" i="2"/>
  <c r="I1175" i="2" s="1"/>
  <c r="J1175" i="2"/>
  <c r="K1175" i="2" s="1"/>
  <c r="H256" i="2"/>
  <c r="I256" i="2" s="1"/>
  <c r="J256" i="2"/>
  <c r="K256" i="2" s="1"/>
  <c r="H244" i="2"/>
  <c r="I244" i="2" s="1"/>
  <c r="J244" i="2"/>
  <c r="K244" i="2" s="1"/>
  <c r="J381" i="2"/>
  <c r="K381" i="2" s="1"/>
  <c r="H381" i="2"/>
  <c r="I381" i="2" s="1"/>
  <c r="H421" i="2"/>
  <c r="I421" i="2" s="1"/>
  <c r="J421" i="2"/>
  <c r="K421" i="2" s="1"/>
  <c r="H601" i="2"/>
  <c r="I601" i="2" s="1"/>
  <c r="J601" i="2"/>
  <c r="K601" i="2" s="1"/>
  <c r="H636" i="2"/>
  <c r="I636" i="2" s="1"/>
  <c r="J636" i="2"/>
  <c r="K636" i="2" s="1"/>
  <c r="H732" i="2"/>
  <c r="I732" i="2" s="1"/>
  <c r="J732" i="2"/>
  <c r="K732" i="2" s="1"/>
  <c r="H906" i="2"/>
  <c r="I906" i="2" s="1"/>
  <c r="J906" i="2"/>
  <c r="K906" i="2" s="1"/>
  <c r="H908" i="2"/>
  <c r="I908" i="2" s="1"/>
  <c r="J908" i="2"/>
  <c r="K908" i="2" s="1"/>
  <c r="H800" i="2"/>
  <c r="I800" i="2" s="1"/>
  <c r="J800" i="2"/>
  <c r="K800" i="2" s="1"/>
  <c r="H1298" i="2"/>
  <c r="I1298" i="2" s="1"/>
  <c r="J1298" i="2"/>
  <c r="K1298" i="2" s="1"/>
  <c r="H260" i="2"/>
  <c r="I260" i="2" s="1"/>
  <c r="J260" i="2"/>
  <c r="K260" i="2" s="1"/>
  <c r="H432" i="2"/>
  <c r="I432" i="2" s="1"/>
  <c r="J432" i="2"/>
  <c r="K432" i="2" s="1"/>
  <c r="J543" i="2"/>
  <c r="K543" i="2" s="1"/>
  <c r="H543" i="2"/>
  <c r="I543" i="2" s="1"/>
  <c r="H639" i="2"/>
  <c r="I639" i="2" s="1"/>
  <c r="J639" i="2"/>
  <c r="K639" i="2" s="1"/>
  <c r="H826" i="2"/>
  <c r="I826" i="2" s="1"/>
  <c r="J826" i="2"/>
  <c r="K826" i="2" s="1"/>
  <c r="H883" i="2"/>
  <c r="I883" i="2" s="1"/>
  <c r="J883" i="2"/>
  <c r="K883" i="2" s="1"/>
  <c r="H950" i="2"/>
  <c r="I950" i="2" s="1"/>
  <c r="J950" i="2"/>
  <c r="K950" i="2" s="1"/>
  <c r="H998" i="2"/>
  <c r="I998" i="2" s="1"/>
  <c r="J998" i="2"/>
  <c r="K998" i="2" s="1"/>
  <c r="H1135" i="2"/>
  <c r="I1135" i="2" s="1"/>
  <c r="J1135" i="2"/>
  <c r="K1135" i="2" s="1"/>
  <c r="H1188" i="2"/>
  <c r="I1188" i="2" s="1"/>
  <c r="J1188" i="2"/>
  <c r="K1188" i="2" s="1"/>
  <c r="H765" i="2"/>
  <c r="I765" i="2" s="1"/>
  <c r="J765" i="2"/>
  <c r="K765" i="2" s="1"/>
  <c r="H866" i="2"/>
  <c r="I866" i="2" s="1"/>
  <c r="J866" i="2"/>
  <c r="K866" i="2" s="1"/>
  <c r="H868" i="2"/>
  <c r="I868" i="2" s="1"/>
  <c r="J868" i="2"/>
  <c r="K868" i="2" s="1"/>
  <c r="H973" i="2"/>
  <c r="I973" i="2" s="1"/>
  <c r="J973" i="2"/>
  <c r="K973" i="2" s="1"/>
  <c r="H1084" i="2"/>
  <c r="I1084" i="2" s="1"/>
  <c r="J1084" i="2"/>
  <c r="K1084" i="2" s="1"/>
  <c r="H1218" i="2"/>
  <c r="I1218" i="2" s="1"/>
  <c r="J1218" i="2"/>
  <c r="K1218" i="2" s="1"/>
  <c r="J1328" i="2"/>
  <c r="K1328" i="2" s="1"/>
  <c r="H1328" i="2"/>
  <c r="I1328" i="2" s="1"/>
  <c r="H1056" i="2"/>
  <c r="I1056" i="2" s="1"/>
  <c r="J1056" i="2"/>
  <c r="K1056" i="2" s="1"/>
  <c r="J274" i="2"/>
  <c r="K274" i="2" s="1"/>
  <c r="H274" i="2"/>
  <c r="I274" i="2" s="1"/>
  <c r="H286" i="2"/>
  <c r="I286" i="2" s="1"/>
  <c r="J286" i="2"/>
  <c r="K286" i="2" s="1"/>
  <c r="H291" i="2"/>
  <c r="I291" i="2" s="1"/>
  <c r="J291" i="2"/>
  <c r="K291" i="2" s="1"/>
  <c r="H440" i="2"/>
  <c r="I440" i="2" s="1"/>
  <c r="J440" i="2"/>
  <c r="K440" i="2" s="1"/>
  <c r="H618" i="2"/>
  <c r="I618" i="2" s="1"/>
  <c r="J618" i="2"/>
  <c r="K618" i="2" s="1"/>
  <c r="H606" i="2"/>
  <c r="I606" i="2" s="1"/>
  <c r="J606" i="2"/>
  <c r="K606" i="2" s="1"/>
  <c r="J706" i="2"/>
  <c r="K706" i="2" s="1"/>
  <c r="H706" i="2"/>
  <c r="I706" i="2" s="1"/>
  <c r="H709" i="2"/>
  <c r="I709" i="2" s="1"/>
  <c r="J709" i="2"/>
  <c r="K709" i="2" s="1"/>
  <c r="J744" i="2"/>
  <c r="K744" i="2" s="1"/>
  <c r="H744" i="2"/>
  <c r="I744" i="2" s="1"/>
  <c r="H747" i="2"/>
  <c r="I747" i="2" s="1"/>
  <c r="J747" i="2"/>
  <c r="K747" i="2" s="1"/>
  <c r="H833" i="2"/>
  <c r="I833" i="2" s="1"/>
  <c r="J833" i="2"/>
  <c r="K833" i="2" s="1"/>
  <c r="H835" i="2"/>
  <c r="I835" i="2" s="1"/>
  <c r="J835" i="2"/>
  <c r="K835" i="2" s="1"/>
  <c r="H929" i="2"/>
  <c r="I929" i="2" s="1"/>
  <c r="J929" i="2"/>
  <c r="K929" i="2" s="1"/>
  <c r="H958" i="2"/>
  <c r="I958" i="2" s="1"/>
  <c r="J958" i="2"/>
  <c r="K958" i="2" s="1"/>
  <c r="H1023" i="2"/>
  <c r="I1023" i="2" s="1"/>
  <c r="J1023" i="2"/>
  <c r="K1023" i="2" s="1"/>
  <c r="H1071" i="2"/>
  <c r="I1071" i="2" s="1"/>
  <c r="J1071" i="2"/>
  <c r="K1071" i="2" s="1"/>
  <c r="H1110" i="2"/>
  <c r="I1110" i="2" s="1"/>
  <c r="J1110" i="2"/>
  <c r="K1110" i="2" s="1"/>
  <c r="H1192" i="2"/>
  <c r="I1192" i="2" s="1"/>
  <c r="J1192" i="2"/>
  <c r="K1192" i="2" s="1"/>
  <c r="H1246" i="2"/>
  <c r="I1246" i="2" s="1"/>
  <c r="J1246" i="2"/>
  <c r="K1246" i="2" s="1"/>
  <c r="H1349" i="2"/>
  <c r="I1349" i="2" s="1"/>
  <c r="J1349" i="2"/>
  <c r="K1349" i="2" s="1"/>
  <c r="H116" i="2"/>
  <c r="I116" i="2" s="1"/>
  <c r="J116" i="2"/>
  <c r="K116" i="2" s="1"/>
  <c r="J142" i="2"/>
  <c r="K142" i="2" s="1"/>
  <c r="H142" i="2"/>
  <c r="I142" i="2" s="1"/>
  <c r="H130" i="2"/>
  <c r="I130" i="2" s="1"/>
  <c r="J130" i="2"/>
  <c r="K130" i="2" s="1"/>
  <c r="H144" i="2"/>
  <c r="I144" i="2" s="1"/>
  <c r="J144" i="2"/>
  <c r="K144" i="2" s="1"/>
  <c r="H119" i="2"/>
  <c r="I119" i="2" s="1"/>
  <c r="J119" i="2"/>
  <c r="K119" i="2" s="1"/>
  <c r="H401" i="2"/>
  <c r="I401" i="2" s="1"/>
  <c r="J401" i="2"/>
  <c r="K401" i="2" s="1"/>
  <c r="H489" i="2"/>
  <c r="I489" i="2" s="1"/>
  <c r="J489" i="2"/>
  <c r="K489" i="2" s="1"/>
  <c r="H502" i="2"/>
  <c r="I502" i="2" s="1"/>
  <c r="J502" i="2"/>
  <c r="K502" i="2" s="1"/>
  <c r="H507" i="2"/>
  <c r="I507" i="2" s="1"/>
  <c r="J507" i="2"/>
  <c r="K507" i="2" s="1"/>
  <c r="H568" i="2"/>
  <c r="I568" i="2" s="1"/>
  <c r="J568" i="2"/>
  <c r="K568" i="2" s="1"/>
  <c r="H571" i="2"/>
  <c r="I571" i="2" s="1"/>
  <c r="J571" i="2"/>
  <c r="K571" i="2" s="1"/>
  <c r="H671" i="2"/>
  <c r="I671" i="2" s="1"/>
  <c r="J671" i="2"/>
  <c r="K671" i="2" s="1"/>
  <c r="J721" i="2"/>
  <c r="K721" i="2" s="1"/>
  <c r="H721" i="2"/>
  <c r="I721" i="2" s="1"/>
  <c r="H759" i="2"/>
  <c r="I759" i="2" s="1"/>
  <c r="J759" i="2"/>
  <c r="K759" i="2" s="1"/>
  <c r="H849" i="2"/>
  <c r="I849" i="2" s="1"/>
  <c r="J849" i="2"/>
  <c r="K849" i="2" s="1"/>
  <c r="H851" i="2"/>
  <c r="I851" i="2" s="1"/>
  <c r="J851" i="2"/>
  <c r="K851" i="2" s="1"/>
  <c r="H967" i="2"/>
  <c r="I967" i="2" s="1"/>
  <c r="J967" i="2"/>
  <c r="K967" i="2" s="1"/>
  <c r="H1030" i="2"/>
  <c r="I1030" i="2" s="1"/>
  <c r="J1030" i="2"/>
  <c r="K1030" i="2" s="1"/>
  <c r="J1144" i="2"/>
  <c r="K1144" i="2" s="1"/>
  <c r="H1144" i="2"/>
  <c r="I1144" i="2" s="1"/>
  <c r="H1215" i="2"/>
  <c r="I1215" i="2" s="1"/>
  <c r="J1215" i="2"/>
  <c r="K1215" i="2" s="1"/>
  <c r="H513" i="2"/>
  <c r="I513" i="2" s="1"/>
  <c r="J513" i="2"/>
  <c r="K513" i="2" s="1"/>
  <c r="H515" i="2"/>
  <c r="I515" i="2" s="1"/>
  <c r="J515" i="2"/>
  <c r="K515" i="2" s="1"/>
  <c r="H722" i="2"/>
  <c r="I722" i="2" s="1"/>
  <c r="J722" i="2"/>
  <c r="K722" i="2" s="1"/>
  <c r="H805" i="2"/>
  <c r="I805" i="2" s="1"/>
  <c r="J805" i="2"/>
  <c r="K805" i="2" s="1"/>
  <c r="H1063" i="2"/>
  <c r="I1063" i="2" s="1"/>
  <c r="J1063" i="2"/>
  <c r="K1063" i="2" s="1"/>
  <c r="H306" i="2"/>
  <c r="I306" i="2" s="1"/>
  <c r="J306" i="2"/>
  <c r="K306" i="2" s="1"/>
  <c r="H1323" i="2"/>
  <c r="I1323" i="2" s="1"/>
  <c r="J1323" i="2"/>
  <c r="K1323" i="2" s="1"/>
  <c r="J85" i="2"/>
  <c r="K85" i="2" s="1"/>
  <c r="H85" i="2"/>
  <c r="I85" i="2" s="1"/>
  <c r="J83" i="2"/>
  <c r="K83" i="2" s="1"/>
  <c r="I83" i="2"/>
  <c r="H97" i="2"/>
  <c r="I97" i="2" s="1"/>
  <c r="J97" i="2"/>
  <c r="K97" i="2" s="1"/>
  <c r="H111" i="2"/>
  <c r="I111" i="2" s="1"/>
  <c r="J111" i="2"/>
  <c r="K111" i="2" s="1"/>
  <c r="H296" i="2"/>
  <c r="I296" i="2" s="1"/>
  <c r="J296" i="2"/>
  <c r="K296" i="2" s="1"/>
  <c r="H294" i="2"/>
  <c r="I294" i="2" s="1"/>
  <c r="J294" i="2"/>
  <c r="K294" i="2" s="1"/>
  <c r="H299" i="2"/>
  <c r="I299" i="2" s="1"/>
  <c r="J299" i="2"/>
  <c r="K299" i="2" s="1"/>
  <c r="H447" i="2"/>
  <c r="I447" i="2" s="1"/>
  <c r="J447" i="2"/>
  <c r="K447" i="2" s="1"/>
  <c r="H472" i="2"/>
  <c r="I472" i="2" s="1"/>
  <c r="J472" i="2"/>
  <c r="K472" i="2" s="1"/>
  <c r="H469" i="2"/>
  <c r="I469" i="2" s="1"/>
  <c r="J469" i="2"/>
  <c r="K469" i="2" s="1"/>
  <c r="H552" i="2"/>
  <c r="I552" i="2" s="1"/>
  <c r="J552" i="2"/>
  <c r="K552" i="2" s="1"/>
  <c r="H556" i="2"/>
  <c r="I556" i="2" s="1"/>
  <c r="J556" i="2"/>
  <c r="K556" i="2" s="1"/>
  <c r="H663" i="2"/>
  <c r="I663" i="2" s="1"/>
  <c r="J663" i="2"/>
  <c r="K663" i="2" s="1"/>
  <c r="H659" i="2"/>
  <c r="I659" i="2" s="1"/>
  <c r="J659" i="2"/>
  <c r="K659" i="2" s="1"/>
  <c r="H785" i="2"/>
  <c r="I785" i="2" s="1"/>
  <c r="J785" i="2"/>
  <c r="K785" i="2" s="1"/>
  <c r="H797" i="2"/>
  <c r="I797" i="2" s="1"/>
  <c r="J797" i="2"/>
  <c r="K797" i="2" s="1"/>
  <c r="H838" i="2"/>
  <c r="I838" i="2" s="1"/>
  <c r="J838" i="2"/>
  <c r="K838" i="2" s="1"/>
  <c r="J893" i="2"/>
  <c r="K893" i="2" s="1"/>
  <c r="H893" i="2"/>
  <c r="I893" i="2" s="1"/>
  <c r="H963" i="2"/>
  <c r="I963" i="2" s="1"/>
  <c r="J963" i="2"/>
  <c r="K963" i="2" s="1"/>
  <c r="H1077" i="2"/>
  <c r="I1077" i="2" s="1"/>
  <c r="J1077" i="2"/>
  <c r="K1077" i="2" s="1"/>
  <c r="J1197" i="2"/>
  <c r="K1197" i="2" s="1"/>
  <c r="H1197" i="2"/>
  <c r="I1197" i="2" s="1"/>
  <c r="J1317" i="2"/>
  <c r="K1317" i="2" s="1"/>
  <c r="H1317" i="2"/>
  <c r="I1317" i="2" s="1"/>
  <c r="H77" i="2"/>
  <c r="I77" i="2" s="1"/>
  <c r="J77" i="2"/>
  <c r="K77" i="2" s="1"/>
  <c r="H53" i="2"/>
  <c r="I53" i="2" s="1"/>
  <c r="J53" i="2"/>
  <c r="K53" i="2" s="1"/>
  <c r="H4" i="2"/>
  <c r="I4" i="2" s="1"/>
  <c r="J4" i="2"/>
  <c r="K4" i="2" s="1"/>
  <c r="J60" i="2"/>
  <c r="K60" i="2" s="1"/>
  <c r="H60" i="2"/>
  <c r="I60" i="2" s="1"/>
  <c r="H35" i="2"/>
  <c r="I35" i="2" s="1"/>
  <c r="J35" i="2"/>
  <c r="K35" i="2" s="1"/>
  <c r="J50" i="2"/>
  <c r="K50" i="2" s="1"/>
  <c r="H50" i="2"/>
  <c r="I50" i="2" s="1"/>
  <c r="H57" i="2"/>
  <c r="I57" i="2" s="1"/>
  <c r="J57" i="2"/>
  <c r="K57" i="2" s="1"/>
  <c r="H64" i="2"/>
  <c r="I64" i="2" s="1"/>
  <c r="J64" i="2"/>
  <c r="K64" i="2" s="1"/>
  <c r="H71" i="2"/>
  <c r="I71" i="2" s="1"/>
  <c r="J71" i="2"/>
  <c r="K71" i="2" s="1"/>
  <c r="J7" i="2"/>
  <c r="K7" i="2" s="1"/>
  <c r="H7" i="2"/>
  <c r="I7" i="2" s="1"/>
  <c r="H52" i="2"/>
  <c r="I52" i="2" s="1"/>
  <c r="J52" i="2"/>
  <c r="K52" i="2" s="1"/>
  <c r="H841" i="2"/>
  <c r="I841" i="2" s="1"/>
  <c r="J841" i="2"/>
  <c r="K841" i="2" s="1"/>
  <c r="H649" i="2"/>
  <c r="I649" i="2" s="1"/>
  <c r="J649" i="2"/>
  <c r="K649" i="2" s="1"/>
  <c r="H36" i="2"/>
  <c r="I36" i="2" s="1"/>
  <c r="J36" i="2"/>
  <c r="K36" i="2" s="1"/>
  <c r="H666" i="2"/>
  <c r="I666" i="2" s="1"/>
  <c r="J666" i="2"/>
  <c r="K666" i="2" s="1"/>
  <c r="J1040" i="2"/>
  <c r="K1040" i="2" s="1"/>
  <c r="H1040" i="2"/>
  <c r="I1040" i="2" s="1"/>
  <c r="H947" i="2"/>
  <c r="I947" i="2" s="1"/>
  <c r="J947" i="2"/>
  <c r="K947" i="2" s="1"/>
  <c r="H329" i="2"/>
  <c r="I329" i="2" s="1"/>
  <c r="J329" i="2"/>
  <c r="K329" i="2" s="1"/>
  <c r="H1089" i="2"/>
  <c r="I1089" i="2" s="1"/>
  <c r="J1089" i="2"/>
  <c r="K1089" i="2" s="1"/>
  <c r="H1337" i="2"/>
  <c r="I1337" i="2" s="1"/>
  <c r="J1337" i="2"/>
  <c r="K1337" i="2" s="1"/>
  <c r="H1242" i="2"/>
  <c r="I1242" i="2" s="1"/>
  <c r="J1242" i="2"/>
  <c r="K1242" i="2" s="1"/>
  <c r="H1356" i="2"/>
  <c r="I1356" i="2" s="1"/>
  <c r="J1356" i="2"/>
  <c r="K1356" i="2" s="1"/>
  <c r="J1152" i="2"/>
  <c r="K1152" i="2" s="1"/>
  <c r="H1152" i="2"/>
  <c r="I1152" i="2" s="1"/>
  <c r="H1394" i="2"/>
  <c r="I1394" i="2" s="1"/>
  <c r="J1394" i="2"/>
  <c r="K1394" i="2" s="1"/>
  <c r="H218" i="2"/>
  <c r="I218" i="2" s="1"/>
  <c r="J218" i="2"/>
  <c r="K218" i="2" s="1"/>
  <c r="H1035" i="2"/>
  <c r="I1035" i="2" s="1"/>
  <c r="J1035" i="2"/>
  <c r="K1035" i="2" s="1"/>
  <c r="H1177" i="2"/>
  <c r="I1177" i="2" s="1"/>
  <c r="J1177" i="2"/>
  <c r="K1177" i="2" s="1"/>
  <c r="H172" i="2"/>
  <c r="I172" i="2" s="1"/>
  <c r="J172" i="2"/>
  <c r="K172" i="2" s="1"/>
  <c r="H168" i="2"/>
  <c r="I168" i="2" s="1"/>
  <c r="J168" i="2"/>
  <c r="K168" i="2" s="1"/>
  <c r="H776" i="2"/>
  <c r="I776" i="2" s="1"/>
  <c r="J776" i="2"/>
  <c r="K776" i="2" s="1"/>
  <c r="H1235" i="2"/>
  <c r="I1235" i="2" s="1"/>
  <c r="J1235" i="2"/>
  <c r="K1235" i="2" s="1"/>
  <c r="H222" i="2"/>
  <c r="I222" i="2" s="1"/>
  <c r="J222" i="2"/>
  <c r="K222" i="2" s="1"/>
  <c r="H215" i="2"/>
  <c r="I215" i="2" s="1"/>
  <c r="J215" i="2"/>
  <c r="K215" i="2" s="1"/>
  <c r="H239" i="2"/>
  <c r="I239" i="2" s="1"/>
  <c r="J239" i="2"/>
  <c r="K239" i="2" s="1"/>
  <c r="H234" i="2"/>
  <c r="I234" i="2" s="1"/>
  <c r="J234" i="2"/>
  <c r="K234" i="2" s="1"/>
  <c r="H209" i="2"/>
  <c r="I209" i="2" s="1"/>
  <c r="J209" i="2"/>
  <c r="K209" i="2" s="1"/>
  <c r="H338" i="2"/>
  <c r="I338" i="2" s="1"/>
  <c r="J338" i="2"/>
  <c r="K338" i="2" s="1"/>
  <c r="H350" i="2"/>
  <c r="I350" i="2" s="1"/>
  <c r="J350" i="2"/>
  <c r="K350" i="2" s="1"/>
  <c r="H340" i="2"/>
  <c r="I340" i="2" s="1"/>
  <c r="J340" i="2"/>
  <c r="K340" i="2" s="1"/>
  <c r="H406" i="2"/>
  <c r="I406" i="2" s="1"/>
  <c r="J406" i="2"/>
  <c r="K406" i="2" s="1"/>
  <c r="H594" i="2"/>
  <c r="I594" i="2" s="1"/>
  <c r="J594" i="2"/>
  <c r="K594" i="2" s="1"/>
  <c r="H589" i="2"/>
  <c r="I589" i="2" s="1"/>
  <c r="J589" i="2"/>
  <c r="K589" i="2" s="1"/>
  <c r="H768" i="2"/>
  <c r="I768" i="2" s="1"/>
  <c r="J768" i="2"/>
  <c r="K768" i="2" s="1"/>
  <c r="J940" i="2"/>
  <c r="K940" i="2" s="1"/>
  <c r="H940" i="2"/>
  <c r="I940" i="2" s="1"/>
  <c r="J980" i="2"/>
  <c r="K980" i="2" s="1"/>
  <c r="H980" i="2"/>
  <c r="I980" i="2" s="1"/>
  <c r="H1037" i="2"/>
  <c r="I1037" i="2" s="1"/>
  <c r="J1037" i="2"/>
  <c r="K1037" i="2" s="1"/>
  <c r="H1179" i="2"/>
  <c r="I1179" i="2" s="1"/>
  <c r="J1179" i="2"/>
  <c r="K1179" i="2" s="1"/>
  <c r="H1289" i="2"/>
  <c r="I1289" i="2" s="1"/>
  <c r="J1289" i="2"/>
  <c r="K1289" i="2" s="1"/>
  <c r="H777" i="2"/>
  <c r="I777" i="2" s="1"/>
  <c r="J777" i="2"/>
  <c r="K777" i="2" s="1"/>
  <c r="H1291" i="2"/>
  <c r="I1291" i="2" s="1"/>
  <c r="J1291" i="2"/>
  <c r="K1291" i="2" s="1"/>
  <c r="H377" i="2"/>
  <c r="I377" i="2" s="1"/>
  <c r="J377" i="2"/>
  <c r="K377" i="2" s="1"/>
  <c r="H366" i="2"/>
  <c r="I366" i="2" s="1"/>
  <c r="J366" i="2"/>
  <c r="K366" i="2" s="1"/>
  <c r="H356" i="2"/>
  <c r="I356" i="2" s="1"/>
  <c r="J356" i="2"/>
  <c r="K356" i="2" s="1"/>
  <c r="H413" i="2"/>
  <c r="I413" i="2" s="1"/>
  <c r="J413" i="2"/>
  <c r="K413" i="2" s="1"/>
  <c r="H528" i="2"/>
  <c r="I528" i="2" s="1"/>
  <c r="J528" i="2"/>
  <c r="K528" i="2" s="1"/>
  <c r="H525" i="2"/>
  <c r="I525" i="2" s="1"/>
  <c r="J525" i="2"/>
  <c r="K525" i="2" s="1"/>
  <c r="H595" i="2"/>
  <c r="I595" i="2" s="1"/>
  <c r="J595" i="2"/>
  <c r="K595" i="2" s="1"/>
  <c r="H685" i="2"/>
  <c r="I685" i="2" s="1"/>
  <c r="J685" i="2"/>
  <c r="K685" i="2" s="1"/>
  <c r="H771" i="2"/>
  <c r="I771" i="2" s="1"/>
  <c r="J771" i="2"/>
  <c r="K771" i="2" s="1"/>
  <c r="H991" i="2"/>
  <c r="I991" i="2" s="1"/>
  <c r="J991" i="2"/>
  <c r="K991" i="2" s="1"/>
  <c r="J1038" i="2"/>
  <c r="K1038" i="2" s="1"/>
  <c r="H1038" i="2"/>
  <c r="I1038" i="2" s="1"/>
  <c r="H1093" i="2"/>
  <c r="I1093" i="2" s="1"/>
  <c r="J1093" i="2"/>
  <c r="K1093" i="2" s="1"/>
  <c r="H1183" i="2"/>
  <c r="I1183" i="2" s="1"/>
  <c r="J1183" i="2"/>
  <c r="K1183" i="2" s="1"/>
  <c r="H1240" i="2"/>
  <c r="I1240" i="2" s="1"/>
  <c r="J1240" i="2"/>
  <c r="K1240" i="2" s="1"/>
  <c r="J1311" i="2"/>
  <c r="K1311" i="2" s="1"/>
  <c r="H1311" i="2"/>
  <c r="I1311" i="2" s="1"/>
  <c r="H1066" i="2"/>
  <c r="I1066" i="2" s="1"/>
  <c r="J1066" i="2"/>
  <c r="K1066" i="2" s="1"/>
  <c r="H1108" i="2"/>
  <c r="I1108" i="2" s="1"/>
  <c r="J1108" i="2"/>
  <c r="K1108" i="2" s="1"/>
  <c r="H1210" i="2"/>
  <c r="I1210" i="2" s="1"/>
  <c r="J1210" i="2"/>
  <c r="K1210" i="2" s="1"/>
  <c r="H1262" i="2"/>
  <c r="I1262" i="2" s="1"/>
  <c r="J1262" i="2"/>
  <c r="K1262" i="2" s="1"/>
  <c r="J538" i="2"/>
  <c r="K538" i="2" s="1"/>
  <c r="H538" i="2"/>
  <c r="I538" i="2" s="1"/>
  <c r="H1243" i="2"/>
  <c r="I1243" i="2" s="1"/>
  <c r="J1243" i="2"/>
  <c r="K1243" i="2" s="1"/>
  <c r="J255" i="2"/>
  <c r="K255" i="2" s="1"/>
  <c r="H255" i="2"/>
  <c r="I255" i="2" s="1"/>
  <c r="J252" i="2"/>
  <c r="K252" i="2" s="1"/>
  <c r="H252" i="2"/>
  <c r="I252" i="2" s="1"/>
  <c r="J426" i="2"/>
  <c r="K426" i="2" s="1"/>
  <c r="H426" i="2"/>
  <c r="I426" i="2" s="1"/>
  <c r="H428" i="2"/>
  <c r="I428" i="2" s="1"/>
  <c r="J428" i="2"/>
  <c r="K428" i="2" s="1"/>
  <c r="H600" i="2"/>
  <c r="I600" i="2" s="1"/>
  <c r="J600" i="2"/>
  <c r="K600" i="2" s="1"/>
  <c r="H635" i="2"/>
  <c r="I635" i="2" s="1"/>
  <c r="J635" i="2"/>
  <c r="K635" i="2" s="1"/>
  <c r="H731" i="2"/>
  <c r="I731" i="2" s="1"/>
  <c r="J731" i="2"/>
  <c r="K731" i="2" s="1"/>
  <c r="H919" i="2"/>
  <c r="I919" i="2" s="1"/>
  <c r="J919" i="2"/>
  <c r="K919" i="2" s="1"/>
  <c r="H915" i="2"/>
  <c r="I915" i="2" s="1"/>
  <c r="J915" i="2"/>
  <c r="K915" i="2" s="1"/>
  <c r="H882" i="2"/>
  <c r="I882" i="2" s="1"/>
  <c r="J882" i="2"/>
  <c r="K882" i="2" s="1"/>
  <c r="H1316" i="2"/>
  <c r="I1316" i="2" s="1"/>
  <c r="J1316" i="2"/>
  <c r="K1316" i="2" s="1"/>
  <c r="H267" i="2"/>
  <c r="I267" i="2" s="1"/>
  <c r="J267" i="2"/>
  <c r="K267" i="2" s="1"/>
  <c r="H431" i="2"/>
  <c r="I431" i="2" s="1"/>
  <c r="J431" i="2"/>
  <c r="K431" i="2" s="1"/>
  <c r="H542" i="2"/>
  <c r="I542" i="2" s="1"/>
  <c r="J542" i="2"/>
  <c r="K542" i="2" s="1"/>
  <c r="H646" i="2"/>
  <c r="I646" i="2" s="1"/>
  <c r="J646" i="2"/>
  <c r="K646" i="2" s="1"/>
  <c r="H825" i="2"/>
  <c r="I825" i="2" s="1"/>
  <c r="J825" i="2"/>
  <c r="K825" i="2" s="1"/>
  <c r="H921" i="2"/>
  <c r="I921" i="2" s="1"/>
  <c r="J921" i="2"/>
  <c r="K921" i="2" s="1"/>
  <c r="J957" i="2"/>
  <c r="K957" i="2" s="1"/>
  <c r="H957" i="2"/>
  <c r="I957" i="2" s="1"/>
  <c r="H1021" i="2"/>
  <c r="I1021" i="2" s="1"/>
  <c r="J1021" i="2"/>
  <c r="K1021" i="2" s="1"/>
  <c r="J1134" i="2"/>
  <c r="K1134" i="2" s="1"/>
  <c r="H1134" i="2"/>
  <c r="I1134" i="2" s="1"/>
  <c r="H1266" i="2"/>
  <c r="I1266" i="2" s="1"/>
  <c r="J1266" i="2"/>
  <c r="K1266" i="2" s="1"/>
  <c r="J764" i="2"/>
  <c r="K764" i="2" s="1"/>
  <c r="H764" i="2"/>
  <c r="I764" i="2" s="1"/>
  <c r="J865" i="2"/>
  <c r="K865" i="2" s="1"/>
  <c r="H865" i="2"/>
  <c r="I865" i="2" s="1"/>
  <c r="H860" i="2"/>
  <c r="I860" i="2" s="1"/>
  <c r="J860" i="2"/>
  <c r="K860" i="2" s="1"/>
  <c r="H972" i="2"/>
  <c r="I972" i="2" s="1"/>
  <c r="J972" i="2"/>
  <c r="K972" i="2" s="1"/>
  <c r="J1083" i="2"/>
  <c r="K1083" i="2" s="1"/>
  <c r="H1083" i="2"/>
  <c r="I1083" i="2" s="1"/>
  <c r="H1221" i="2"/>
  <c r="I1221" i="2" s="1"/>
  <c r="J1221" i="2"/>
  <c r="K1221" i="2" s="1"/>
  <c r="J1344" i="2"/>
  <c r="K1344" i="2" s="1"/>
  <c r="H1344" i="2"/>
  <c r="I1344" i="2" s="1"/>
  <c r="H1147" i="2"/>
  <c r="I1147" i="2" s="1"/>
  <c r="J1147" i="2"/>
  <c r="K1147" i="2" s="1"/>
  <c r="H273" i="2"/>
  <c r="I273" i="2" s="1"/>
  <c r="J273" i="2"/>
  <c r="K273" i="2" s="1"/>
  <c r="H278" i="2"/>
  <c r="I278" i="2" s="1"/>
  <c r="J278" i="2"/>
  <c r="K278" i="2" s="1"/>
  <c r="J283" i="2"/>
  <c r="K283" i="2" s="1"/>
  <c r="H283" i="2"/>
  <c r="I283" i="2" s="1"/>
  <c r="H439" i="2"/>
  <c r="I439" i="2" s="1"/>
  <c r="J439" i="2"/>
  <c r="K439" i="2" s="1"/>
  <c r="H617" i="2"/>
  <c r="I617" i="2" s="1"/>
  <c r="J617" i="2"/>
  <c r="K617" i="2" s="1"/>
  <c r="H613" i="2"/>
  <c r="I613" i="2" s="1"/>
  <c r="J613" i="2"/>
  <c r="K613" i="2" s="1"/>
  <c r="H705" i="2"/>
  <c r="I705" i="2" s="1"/>
  <c r="J705" i="2"/>
  <c r="K705" i="2" s="1"/>
  <c r="H701" i="2"/>
  <c r="I701" i="2" s="1"/>
  <c r="J701" i="2"/>
  <c r="K701" i="2" s="1"/>
  <c r="H738" i="2"/>
  <c r="I738" i="2" s="1"/>
  <c r="J738" i="2"/>
  <c r="K738" i="2" s="1"/>
  <c r="H739" i="2"/>
  <c r="I739" i="2" s="1"/>
  <c r="J739" i="2"/>
  <c r="K739" i="2" s="1"/>
  <c r="H832" i="2"/>
  <c r="I832" i="2" s="1"/>
  <c r="J832" i="2"/>
  <c r="K832" i="2" s="1"/>
  <c r="H827" i="2"/>
  <c r="I827" i="2" s="1"/>
  <c r="J827" i="2"/>
  <c r="K827" i="2" s="1"/>
  <c r="H927" i="2"/>
  <c r="I927" i="2" s="1"/>
  <c r="J927" i="2"/>
  <c r="K927" i="2" s="1"/>
  <c r="H1007" i="2"/>
  <c r="I1007" i="2" s="1"/>
  <c r="J1007" i="2"/>
  <c r="K1007" i="2" s="1"/>
  <c r="H1022" i="2"/>
  <c r="I1022" i="2" s="1"/>
  <c r="J1022" i="2"/>
  <c r="K1022" i="2" s="1"/>
  <c r="J1074" i="2"/>
  <c r="K1074" i="2" s="1"/>
  <c r="H1074" i="2"/>
  <c r="I1074" i="2" s="1"/>
  <c r="J1137" i="2"/>
  <c r="K1137" i="2" s="1"/>
  <c r="H1137" i="2"/>
  <c r="I1137" i="2" s="1"/>
  <c r="H1191" i="2"/>
  <c r="I1191" i="2" s="1"/>
  <c r="J1191" i="2"/>
  <c r="K1191" i="2" s="1"/>
  <c r="J1245" i="2"/>
  <c r="K1245" i="2" s="1"/>
  <c r="H1245" i="2"/>
  <c r="I1245" i="2" s="1"/>
  <c r="J1357" i="2"/>
  <c r="K1357" i="2" s="1"/>
  <c r="H1357" i="2"/>
  <c r="I1357" i="2" s="1"/>
  <c r="J133" i="2"/>
  <c r="K133" i="2" s="1"/>
  <c r="H133" i="2"/>
  <c r="I133" i="2" s="1"/>
  <c r="H124" i="2"/>
  <c r="I124" i="2" s="1"/>
  <c r="J124" i="2"/>
  <c r="K124" i="2" s="1"/>
  <c r="H122" i="2"/>
  <c r="I122" i="2" s="1"/>
  <c r="J122" i="2"/>
  <c r="K122" i="2" s="1"/>
  <c r="H136" i="2"/>
  <c r="I136" i="2" s="1"/>
  <c r="J136" i="2"/>
  <c r="K136" i="2" s="1"/>
  <c r="J314" i="2"/>
  <c r="K314" i="2" s="1"/>
  <c r="H314" i="2"/>
  <c r="I314" i="2" s="1"/>
  <c r="H400" i="2"/>
  <c r="I400" i="2" s="1"/>
  <c r="J400" i="2"/>
  <c r="K400" i="2" s="1"/>
  <c r="H506" i="2"/>
  <c r="I506" i="2" s="1"/>
  <c r="J506" i="2"/>
  <c r="K506" i="2" s="1"/>
  <c r="H494" i="2"/>
  <c r="I494" i="2" s="1"/>
  <c r="J494" i="2"/>
  <c r="K494" i="2" s="1"/>
  <c r="H499" i="2"/>
  <c r="I499" i="2" s="1"/>
  <c r="J499" i="2"/>
  <c r="K499" i="2" s="1"/>
  <c r="H575" i="2"/>
  <c r="I575" i="2" s="1"/>
  <c r="J575" i="2"/>
  <c r="K575" i="2" s="1"/>
  <c r="H624" i="2"/>
  <c r="I624" i="2" s="1"/>
  <c r="J624" i="2"/>
  <c r="K624" i="2" s="1"/>
  <c r="H670" i="2"/>
  <c r="I670" i="2" s="1"/>
  <c r="J670" i="2"/>
  <c r="K670" i="2" s="1"/>
  <c r="H720" i="2"/>
  <c r="I720" i="2" s="1"/>
  <c r="J720" i="2"/>
  <c r="K720" i="2" s="1"/>
  <c r="J758" i="2"/>
  <c r="K758" i="2" s="1"/>
  <c r="H758" i="2"/>
  <c r="I758" i="2" s="1"/>
  <c r="J848" i="2"/>
  <c r="K848" i="2" s="1"/>
  <c r="H848" i="2"/>
  <c r="I848" i="2" s="1"/>
  <c r="J898" i="2"/>
  <c r="K898" i="2" s="1"/>
  <c r="H898" i="2"/>
  <c r="I898" i="2" s="1"/>
  <c r="J966" i="2"/>
  <c r="K966" i="2" s="1"/>
  <c r="H966" i="2"/>
  <c r="I966" i="2" s="1"/>
  <c r="H1061" i="2"/>
  <c r="I1061" i="2" s="1"/>
  <c r="J1061" i="2"/>
  <c r="K1061" i="2" s="1"/>
  <c r="H1173" i="2"/>
  <c r="I1173" i="2" s="1"/>
  <c r="J1173" i="2"/>
  <c r="K1173" i="2" s="1"/>
  <c r="H1250" i="2"/>
  <c r="I1250" i="2" s="1"/>
  <c r="J1250" i="2"/>
  <c r="K1250" i="2" s="1"/>
  <c r="J512" i="2"/>
  <c r="K512" i="2" s="1"/>
  <c r="H512" i="2"/>
  <c r="I512" i="2" s="1"/>
  <c r="H580" i="2"/>
  <c r="I580" i="2" s="1"/>
  <c r="J580" i="2"/>
  <c r="K580" i="2" s="1"/>
  <c r="H810" i="2"/>
  <c r="I810" i="2" s="1"/>
  <c r="J810" i="2"/>
  <c r="K810" i="2" s="1"/>
  <c r="H812" i="2"/>
  <c r="I812" i="2" s="1"/>
  <c r="J812" i="2"/>
  <c r="K812" i="2" s="1"/>
  <c r="J1062" i="2"/>
  <c r="K1062" i="2" s="1"/>
  <c r="H1062" i="2"/>
  <c r="I1062" i="2" s="1"/>
  <c r="H480" i="2"/>
  <c r="I480" i="2" s="1"/>
  <c r="J480" i="2"/>
  <c r="K480" i="2" s="1"/>
  <c r="J1346" i="2"/>
  <c r="K1346" i="2" s="1"/>
  <c r="H1346" i="2"/>
  <c r="I1346" i="2" s="1"/>
  <c r="H102" i="2"/>
  <c r="I102" i="2" s="1"/>
  <c r="J102" i="2"/>
  <c r="K102" i="2" s="1"/>
  <c r="J114" i="2"/>
  <c r="K114" i="2" s="1"/>
  <c r="H114" i="2"/>
  <c r="I114" i="2" s="1"/>
  <c r="H89" i="2"/>
  <c r="I89" i="2" s="1"/>
  <c r="J89" i="2"/>
  <c r="K89" i="2" s="1"/>
  <c r="H103" i="2"/>
  <c r="I103" i="2" s="1"/>
  <c r="J103" i="2"/>
  <c r="K103" i="2" s="1"/>
  <c r="J313" i="2"/>
  <c r="K313" i="2" s="1"/>
  <c r="H313" i="2"/>
  <c r="I313" i="2" s="1"/>
  <c r="H309" i="2"/>
  <c r="I309" i="2" s="1"/>
  <c r="J309" i="2"/>
  <c r="K309" i="2" s="1"/>
  <c r="H394" i="2"/>
  <c r="I394" i="2" s="1"/>
  <c r="J394" i="2"/>
  <c r="K394" i="2" s="1"/>
  <c r="H446" i="2"/>
  <c r="I446" i="2" s="1"/>
  <c r="J446" i="2"/>
  <c r="K446" i="2" s="1"/>
  <c r="H482" i="2"/>
  <c r="I482" i="2" s="1"/>
  <c r="J482" i="2"/>
  <c r="K482" i="2" s="1"/>
  <c r="H484" i="2"/>
  <c r="I484" i="2" s="1"/>
  <c r="J484" i="2"/>
  <c r="K484" i="2" s="1"/>
  <c r="H559" i="2"/>
  <c r="I559" i="2" s="1"/>
  <c r="J559" i="2"/>
  <c r="K559" i="2" s="1"/>
  <c r="H563" i="2"/>
  <c r="I563" i="2" s="1"/>
  <c r="J563" i="2"/>
  <c r="K563" i="2" s="1"/>
  <c r="H655" i="2"/>
  <c r="I655" i="2" s="1"/>
  <c r="J655" i="2"/>
  <c r="K655" i="2" s="1"/>
  <c r="H651" i="2"/>
  <c r="I651" i="2" s="1"/>
  <c r="J651" i="2"/>
  <c r="K651" i="2" s="1"/>
  <c r="H784" i="2"/>
  <c r="I784" i="2" s="1"/>
  <c r="J784" i="2"/>
  <c r="K784" i="2" s="1"/>
  <c r="H789" i="2"/>
  <c r="I789" i="2" s="1"/>
  <c r="J789" i="2"/>
  <c r="K789" i="2" s="1"/>
  <c r="H844" i="2"/>
  <c r="I844" i="2" s="1"/>
  <c r="J844" i="2"/>
  <c r="K844" i="2" s="1"/>
  <c r="H892" i="2"/>
  <c r="I892" i="2" s="1"/>
  <c r="J892" i="2"/>
  <c r="K892" i="2" s="1"/>
  <c r="H1026" i="2"/>
  <c r="I1026" i="2" s="1"/>
  <c r="J1026" i="2"/>
  <c r="K1026" i="2" s="1"/>
  <c r="J1117" i="2"/>
  <c r="K1117" i="2" s="1"/>
  <c r="H1117" i="2"/>
  <c r="I1117" i="2" s="1"/>
  <c r="J1196" i="2"/>
  <c r="K1196" i="2" s="1"/>
  <c r="H1196" i="2"/>
  <c r="I1196" i="2" s="1"/>
  <c r="H1326" i="2"/>
  <c r="I1326" i="2" s="1"/>
  <c r="J1326" i="2"/>
  <c r="K1326" i="2" s="1"/>
  <c r="H29" i="2"/>
  <c r="I29" i="2" s="1"/>
  <c r="J29" i="2"/>
  <c r="K29" i="2" s="1"/>
  <c r="H69" i="2"/>
  <c r="I69" i="2" s="1"/>
  <c r="J69" i="2"/>
  <c r="K69" i="2" s="1"/>
  <c r="H62" i="2"/>
  <c r="I62" i="2" s="1"/>
  <c r="J62" i="2"/>
  <c r="K62" i="2" s="1"/>
  <c r="H37" i="2"/>
  <c r="I37" i="2" s="1"/>
  <c r="J37" i="2"/>
  <c r="K37" i="2" s="1"/>
  <c r="H27" i="2"/>
  <c r="I27" i="2" s="1"/>
  <c r="J27" i="2"/>
  <c r="K27" i="2" s="1"/>
  <c r="J42" i="2"/>
  <c r="K42" i="2" s="1"/>
  <c r="H42" i="2"/>
  <c r="I42" i="2" s="1"/>
  <c r="H49" i="2"/>
  <c r="I49" i="2" s="1"/>
  <c r="J49" i="2"/>
  <c r="K49" i="2" s="1"/>
  <c r="H56" i="2"/>
  <c r="I56" i="2" s="1"/>
  <c r="J56" i="2"/>
  <c r="K56" i="2" s="1"/>
  <c r="J63" i="2"/>
  <c r="K63" i="2" s="1"/>
  <c r="H63" i="2"/>
  <c r="I63" i="2" s="1"/>
  <c r="H1318" i="2"/>
  <c r="I1318" i="2" s="1"/>
  <c r="J1318" i="2"/>
  <c r="K1318" i="2" s="1"/>
  <c r="H498" i="2"/>
  <c r="I498" i="2" s="1"/>
  <c r="J498" i="2"/>
  <c r="K498" i="2" s="1"/>
  <c r="J1193" i="2"/>
  <c r="K1193" i="2" s="1"/>
  <c r="H1193" i="2"/>
  <c r="I1193" i="2" s="1"/>
  <c r="H1057" i="2"/>
  <c r="I1057" i="2" s="1"/>
  <c r="J1057" i="2"/>
  <c r="K1057" i="2" s="1"/>
  <c r="H205" i="2"/>
  <c r="I205" i="2" s="1"/>
  <c r="J205" i="2"/>
  <c r="K205" i="2" s="1"/>
  <c r="J238" i="2"/>
  <c r="K238" i="2" s="1"/>
  <c r="H238" i="2"/>
  <c r="I238" i="2" s="1"/>
  <c r="J1098" i="2"/>
  <c r="K1098" i="2" s="1"/>
  <c r="H1098" i="2"/>
  <c r="I1098" i="2" s="1"/>
  <c r="H1020" i="2"/>
  <c r="I1020" i="2" s="1"/>
  <c r="J1020" i="2"/>
  <c r="K1020" i="2" s="1"/>
  <c r="H328" i="2"/>
  <c r="I328" i="2" s="1"/>
  <c r="J328" i="2"/>
  <c r="K328" i="2" s="1"/>
  <c r="H1176" i="2"/>
  <c r="I1176" i="2" s="1"/>
  <c r="J1176" i="2"/>
  <c r="K1176" i="2" s="1"/>
  <c r="H1345" i="2"/>
  <c r="I1345" i="2" s="1"/>
  <c r="J1345" i="2"/>
  <c r="K1345" i="2" s="1"/>
  <c r="H1280" i="2"/>
  <c r="I1280" i="2" s="1"/>
  <c r="J1280" i="2"/>
  <c r="K1280" i="2" s="1"/>
  <c r="H1364" i="2"/>
  <c r="I1364" i="2" s="1"/>
  <c r="J1364" i="2"/>
  <c r="K1364" i="2" s="1"/>
  <c r="H1254" i="2"/>
  <c r="I1254" i="2" s="1"/>
  <c r="J1254" i="2"/>
  <c r="K1254" i="2" s="1"/>
  <c r="H1368" i="2"/>
  <c r="I1368" i="2" s="1"/>
  <c r="J1368" i="2"/>
  <c r="K1368" i="2" s="1"/>
  <c r="J180" i="2"/>
  <c r="K180" i="2" s="1"/>
  <c r="H180" i="2"/>
  <c r="I180" i="2" s="1"/>
  <c r="H325" i="2"/>
  <c r="I325" i="2" s="1"/>
  <c r="J325" i="2"/>
  <c r="K325" i="2" s="1"/>
  <c r="H1018" i="2"/>
  <c r="I1018" i="2" s="1"/>
  <c r="J1018" i="2"/>
  <c r="K1018" i="2" s="1"/>
  <c r="H165" i="2"/>
  <c r="I165" i="2" s="1"/>
  <c r="J165" i="2"/>
  <c r="K165" i="2" s="1"/>
  <c r="H163" i="2"/>
  <c r="I163" i="2" s="1"/>
  <c r="J163" i="2"/>
  <c r="K163" i="2" s="1"/>
  <c r="H193" i="2"/>
  <c r="I193" i="2" s="1"/>
  <c r="J193" i="2"/>
  <c r="K193" i="2" s="1"/>
  <c r="H174" i="2"/>
  <c r="I174" i="2" s="1"/>
  <c r="J174" i="2"/>
  <c r="K174" i="2" s="1"/>
  <c r="H322" i="2"/>
  <c r="I322" i="2" s="1"/>
  <c r="J322" i="2"/>
  <c r="K322" i="2" s="1"/>
  <c r="J156" i="2"/>
  <c r="K156" i="2" s="1"/>
  <c r="H156" i="2"/>
  <c r="I156" i="2" s="1"/>
  <c r="H196" i="2"/>
  <c r="I196" i="2" s="1"/>
  <c r="J196" i="2"/>
  <c r="K196" i="2" s="1"/>
  <c r="H155" i="2"/>
  <c r="I155" i="2" s="1"/>
  <c r="J155" i="2"/>
  <c r="K155" i="2" s="1"/>
  <c r="H185" i="2"/>
  <c r="I185" i="2" s="1"/>
  <c r="J185" i="2"/>
  <c r="K185" i="2" s="1"/>
  <c r="H160" i="2"/>
  <c r="I160" i="2" s="1"/>
  <c r="J160" i="2"/>
  <c r="K160" i="2" s="1"/>
  <c r="H241" i="2"/>
  <c r="I241" i="2" s="1"/>
  <c r="J241" i="2"/>
  <c r="K241" i="2" s="1"/>
  <c r="J94" i="2"/>
  <c r="K94" i="2" s="1"/>
  <c r="H94" i="2"/>
  <c r="I94" i="2" s="1"/>
  <c r="H858" i="2"/>
  <c r="I858" i="2" s="1"/>
  <c r="J858" i="2"/>
  <c r="K858" i="2" s="1"/>
  <c r="H1267" i="2"/>
  <c r="I1267" i="2" s="1"/>
  <c r="J1267" i="2"/>
  <c r="K1267" i="2" s="1"/>
  <c r="H221" i="2"/>
  <c r="I221" i="2" s="1"/>
  <c r="J221" i="2"/>
  <c r="K221" i="2" s="1"/>
  <c r="H199" i="2"/>
  <c r="I199" i="2" s="1"/>
  <c r="J199" i="2"/>
  <c r="K199" i="2" s="1"/>
  <c r="H228" i="2"/>
  <c r="I228" i="2" s="1"/>
  <c r="J228" i="2"/>
  <c r="K228" i="2" s="1"/>
  <c r="H226" i="2"/>
  <c r="I226" i="2" s="1"/>
  <c r="J226" i="2"/>
  <c r="K226" i="2" s="1"/>
  <c r="J201" i="2"/>
  <c r="K201" i="2" s="1"/>
  <c r="H201" i="2"/>
  <c r="I201" i="2" s="1"/>
  <c r="J337" i="2"/>
  <c r="K337" i="2" s="1"/>
  <c r="H337" i="2"/>
  <c r="I337" i="2" s="1"/>
  <c r="H342" i="2"/>
  <c r="I342" i="2" s="1"/>
  <c r="J342" i="2"/>
  <c r="K342" i="2" s="1"/>
  <c r="H332" i="2"/>
  <c r="I332" i="2" s="1"/>
  <c r="J332" i="2"/>
  <c r="K332" i="2" s="1"/>
  <c r="J405" i="2"/>
  <c r="K405" i="2" s="1"/>
  <c r="H405" i="2"/>
  <c r="I405" i="2" s="1"/>
  <c r="H593" i="2"/>
  <c r="I593" i="2" s="1"/>
  <c r="J593" i="2"/>
  <c r="K593" i="2" s="1"/>
  <c r="H581" i="2"/>
  <c r="I581" i="2" s="1"/>
  <c r="J581" i="2"/>
  <c r="K581" i="2" s="1"/>
  <c r="J767" i="2"/>
  <c r="K767" i="2" s="1"/>
  <c r="H767" i="2"/>
  <c r="I767" i="2" s="1"/>
  <c r="J984" i="2"/>
  <c r="K984" i="2" s="1"/>
  <c r="H984" i="2"/>
  <c r="I984" i="2" s="1"/>
  <c r="J979" i="2"/>
  <c r="K979" i="2" s="1"/>
  <c r="H979" i="2"/>
  <c r="I979" i="2" s="1"/>
  <c r="H1036" i="2"/>
  <c r="I1036" i="2" s="1"/>
  <c r="J1036" i="2"/>
  <c r="K1036" i="2" s="1"/>
  <c r="H1178" i="2"/>
  <c r="I1178" i="2" s="1"/>
  <c r="J1178" i="2"/>
  <c r="K1178" i="2" s="1"/>
  <c r="H1288" i="2"/>
  <c r="I1288" i="2" s="1"/>
  <c r="J1288" i="2"/>
  <c r="K1288" i="2" s="1"/>
  <c r="H864" i="2"/>
  <c r="I864" i="2" s="1"/>
  <c r="J864" i="2"/>
  <c r="K864" i="2" s="1"/>
  <c r="H1354" i="2"/>
  <c r="I1354" i="2" s="1"/>
  <c r="J1354" i="2"/>
  <c r="K1354" i="2" s="1"/>
  <c r="H354" i="2"/>
  <c r="I354" i="2" s="1"/>
  <c r="J354" i="2"/>
  <c r="K354" i="2" s="1"/>
  <c r="H358" i="2"/>
  <c r="I358" i="2" s="1"/>
  <c r="J358" i="2"/>
  <c r="K358" i="2" s="1"/>
  <c r="H379" i="2"/>
  <c r="I379" i="2" s="1"/>
  <c r="J379" i="2"/>
  <c r="K379" i="2" s="1"/>
  <c r="H412" i="2"/>
  <c r="I412" i="2" s="1"/>
  <c r="J412" i="2"/>
  <c r="K412" i="2" s="1"/>
  <c r="H522" i="2"/>
  <c r="I522" i="2" s="1"/>
  <c r="J522" i="2"/>
  <c r="K522" i="2" s="1"/>
  <c r="H532" i="2"/>
  <c r="I532" i="2" s="1"/>
  <c r="J532" i="2"/>
  <c r="K532" i="2" s="1"/>
  <c r="H631" i="2"/>
  <c r="I631" i="2" s="1"/>
  <c r="J631" i="2"/>
  <c r="K631" i="2" s="1"/>
  <c r="H692" i="2"/>
  <c r="I692" i="2" s="1"/>
  <c r="J692" i="2"/>
  <c r="K692" i="2" s="1"/>
  <c r="H816" i="2"/>
  <c r="I816" i="2" s="1"/>
  <c r="J816" i="2"/>
  <c r="K816" i="2" s="1"/>
  <c r="J990" i="2"/>
  <c r="K990" i="2" s="1"/>
  <c r="H990" i="2"/>
  <c r="I990" i="2" s="1"/>
  <c r="H1045" i="2"/>
  <c r="I1045" i="2" s="1"/>
  <c r="J1045" i="2"/>
  <c r="K1045" i="2" s="1"/>
  <c r="J1094" i="2"/>
  <c r="K1094" i="2" s="1"/>
  <c r="H1094" i="2"/>
  <c r="I1094" i="2" s="1"/>
  <c r="H1181" i="2"/>
  <c r="I1181" i="2" s="1"/>
  <c r="J1181" i="2"/>
  <c r="K1181" i="2" s="1"/>
  <c r="J1239" i="2"/>
  <c r="K1239" i="2" s="1"/>
  <c r="H1239" i="2"/>
  <c r="I1239" i="2" s="1"/>
  <c r="J1321" i="2"/>
  <c r="K1321" i="2" s="1"/>
  <c r="H1321" i="2"/>
  <c r="I1321" i="2" s="1"/>
  <c r="J1107" i="2"/>
  <c r="K1107" i="2" s="1"/>
  <c r="H1107" i="2"/>
  <c r="I1107" i="2" s="1"/>
  <c r="H1133" i="2"/>
  <c r="I1133" i="2" s="1"/>
  <c r="J1133" i="2"/>
  <c r="K1133" i="2" s="1"/>
  <c r="H1209" i="2"/>
  <c r="I1209" i="2" s="1"/>
  <c r="J1209" i="2"/>
  <c r="K1209" i="2" s="1"/>
  <c r="H1261" i="2"/>
  <c r="I1261" i="2" s="1"/>
  <c r="J1261" i="2"/>
  <c r="K1261" i="2" s="1"/>
  <c r="H625" i="2"/>
  <c r="I625" i="2" s="1"/>
  <c r="J625" i="2"/>
  <c r="K625" i="2" s="1"/>
  <c r="H1274" i="2"/>
  <c r="I1274" i="2" s="1"/>
  <c r="J1274" i="2"/>
  <c r="K1274" i="2" s="1"/>
  <c r="H248" i="2"/>
  <c r="I248" i="2" s="1"/>
  <c r="J248" i="2"/>
  <c r="K248" i="2" s="1"/>
  <c r="H251" i="2"/>
  <c r="I251" i="2" s="1"/>
  <c r="J251" i="2"/>
  <c r="K251" i="2" s="1"/>
  <c r="H425" i="2"/>
  <c r="I425" i="2" s="1"/>
  <c r="J425" i="2"/>
  <c r="K425" i="2" s="1"/>
  <c r="H420" i="2"/>
  <c r="I420" i="2" s="1"/>
  <c r="J420" i="2"/>
  <c r="K420" i="2" s="1"/>
  <c r="H599" i="2"/>
  <c r="I599" i="2" s="1"/>
  <c r="J599" i="2"/>
  <c r="K599" i="2" s="1"/>
  <c r="H729" i="2"/>
  <c r="I729" i="2" s="1"/>
  <c r="J729" i="2"/>
  <c r="K729" i="2" s="1"/>
  <c r="H775" i="2"/>
  <c r="I775" i="2" s="1"/>
  <c r="J775" i="2"/>
  <c r="K775" i="2" s="1"/>
  <c r="J911" i="2"/>
  <c r="K911" i="2" s="1"/>
  <c r="H911" i="2"/>
  <c r="I911" i="2" s="1"/>
  <c r="H907" i="2"/>
  <c r="I907" i="2" s="1"/>
  <c r="J907" i="2"/>
  <c r="K907" i="2" s="1"/>
  <c r="H969" i="2"/>
  <c r="I969" i="2" s="1"/>
  <c r="J969" i="2"/>
  <c r="K969" i="2" s="1"/>
  <c r="H1339" i="2"/>
  <c r="I1339" i="2" s="1"/>
  <c r="J1339" i="2"/>
  <c r="K1339" i="2" s="1"/>
  <c r="H259" i="2"/>
  <c r="I259" i="2" s="1"/>
  <c r="J259" i="2"/>
  <c r="K259" i="2" s="1"/>
  <c r="H430" i="2"/>
  <c r="I430" i="2" s="1"/>
  <c r="J430" i="2"/>
  <c r="K430" i="2" s="1"/>
  <c r="H605" i="2"/>
  <c r="I605" i="2" s="1"/>
  <c r="J605" i="2"/>
  <c r="K605" i="2" s="1"/>
  <c r="J645" i="2"/>
  <c r="K645" i="2" s="1"/>
  <c r="H645" i="2"/>
  <c r="I645" i="2" s="1"/>
  <c r="H824" i="2"/>
  <c r="I824" i="2" s="1"/>
  <c r="J824" i="2"/>
  <c r="K824" i="2" s="1"/>
  <c r="H920" i="2"/>
  <c r="I920" i="2" s="1"/>
  <c r="J920" i="2"/>
  <c r="K920" i="2" s="1"/>
  <c r="H949" i="2"/>
  <c r="I949" i="2" s="1"/>
  <c r="J949" i="2"/>
  <c r="K949" i="2" s="1"/>
  <c r="H1050" i="2"/>
  <c r="I1050" i="2" s="1"/>
  <c r="J1050" i="2"/>
  <c r="K1050" i="2" s="1"/>
  <c r="H1164" i="2"/>
  <c r="I1164" i="2" s="1"/>
  <c r="J1164" i="2"/>
  <c r="K1164" i="2" s="1"/>
  <c r="H1265" i="2"/>
  <c r="I1265" i="2" s="1"/>
  <c r="J1265" i="2"/>
  <c r="K1265" i="2" s="1"/>
  <c r="H763" i="2"/>
  <c r="I763" i="2" s="1"/>
  <c r="J763" i="2"/>
  <c r="K763" i="2" s="1"/>
  <c r="H871" i="2"/>
  <c r="I871" i="2" s="1"/>
  <c r="J871" i="2"/>
  <c r="K871" i="2" s="1"/>
  <c r="H875" i="2"/>
  <c r="I875" i="2" s="1"/>
  <c r="J875" i="2"/>
  <c r="K875" i="2" s="1"/>
  <c r="J971" i="2"/>
  <c r="K971" i="2" s="1"/>
  <c r="H971" i="2"/>
  <c r="I971" i="2" s="1"/>
  <c r="H1151" i="2"/>
  <c r="I1151" i="2" s="1"/>
  <c r="J1151" i="2"/>
  <c r="K1151" i="2" s="1"/>
  <c r="H1237" i="2"/>
  <c r="I1237" i="2" s="1"/>
  <c r="J1237" i="2"/>
  <c r="K1237" i="2" s="1"/>
  <c r="J305" i="2"/>
  <c r="K305" i="2" s="1"/>
  <c r="H305" i="2"/>
  <c r="I305" i="2" s="1"/>
  <c r="H1251" i="2"/>
  <c r="I1251" i="2" s="1"/>
  <c r="J1251" i="2"/>
  <c r="K1251" i="2" s="1"/>
  <c r="J290" i="2"/>
  <c r="K290" i="2" s="1"/>
  <c r="H290" i="2"/>
  <c r="I290" i="2" s="1"/>
  <c r="H270" i="2"/>
  <c r="I270" i="2" s="1"/>
  <c r="J270" i="2"/>
  <c r="K270" i="2" s="1"/>
  <c r="H275" i="2"/>
  <c r="I275" i="2" s="1"/>
  <c r="J275" i="2"/>
  <c r="K275" i="2" s="1"/>
  <c r="H438" i="2"/>
  <c r="I438" i="2" s="1"/>
  <c r="J438" i="2"/>
  <c r="K438" i="2" s="1"/>
  <c r="H616" i="2"/>
  <c r="I616" i="2" s="1"/>
  <c r="J616" i="2"/>
  <c r="K616" i="2" s="1"/>
  <c r="H620" i="2"/>
  <c r="I620" i="2" s="1"/>
  <c r="J620" i="2"/>
  <c r="K620" i="2" s="1"/>
  <c r="H704" i="2"/>
  <c r="I704" i="2" s="1"/>
  <c r="J704" i="2"/>
  <c r="K704" i="2" s="1"/>
  <c r="J708" i="2"/>
  <c r="K708" i="2" s="1"/>
  <c r="H708" i="2"/>
  <c r="I708" i="2" s="1"/>
  <c r="H743" i="2"/>
  <c r="I743" i="2" s="1"/>
  <c r="J743" i="2"/>
  <c r="K743" i="2" s="1"/>
  <c r="H778" i="2"/>
  <c r="I778" i="2" s="1"/>
  <c r="J778" i="2"/>
  <c r="K778" i="2" s="1"/>
  <c r="H831" i="2"/>
  <c r="I831" i="2" s="1"/>
  <c r="J831" i="2"/>
  <c r="K831" i="2" s="1"/>
  <c r="H889" i="2"/>
  <c r="I889" i="2" s="1"/>
  <c r="J889" i="2"/>
  <c r="K889" i="2" s="1"/>
  <c r="H926" i="2"/>
  <c r="I926" i="2" s="1"/>
  <c r="J926" i="2"/>
  <c r="K926" i="2" s="1"/>
  <c r="H1002" i="2"/>
  <c r="I1002" i="2" s="1"/>
  <c r="J1002" i="2"/>
  <c r="K1002" i="2" s="1"/>
  <c r="H1055" i="2"/>
  <c r="I1055" i="2" s="1"/>
  <c r="J1055" i="2"/>
  <c r="K1055" i="2" s="1"/>
  <c r="J1070" i="2"/>
  <c r="K1070" i="2" s="1"/>
  <c r="H1070" i="2"/>
  <c r="I1070" i="2" s="1"/>
  <c r="H1136" i="2"/>
  <c r="I1136" i="2" s="1"/>
  <c r="J1136" i="2"/>
  <c r="K1136" i="2" s="1"/>
  <c r="H1190" i="2"/>
  <c r="I1190" i="2" s="1"/>
  <c r="J1190" i="2"/>
  <c r="K1190" i="2" s="1"/>
  <c r="H1281" i="2"/>
  <c r="I1281" i="2" s="1"/>
  <c r="J1281" i="2"/>
  <c r="K1281" i="2" s="1"/>
  <c r="H1365" i="2"/>
  <c r="I1365" i="2" s="1"/>
  <c r="J1365" i="2"/>
  <c r="K1365" i="2" s="1"/>
  <c r="H150" i="2"/>
  <c r="I150" i="2" s="1"/>
  <c r="J150" i="2"/>
  <c r="K150" i="2" s="1"/>
  <c r="H147" i="2"/>
  <c r="I147" i="2" s="1"/>
  <c r="J147" i="2"/>
  <c r="K147" i="2" s="1"/>
  <c r="J153" i="2"/>
  <c r="K153" i="2" s="1"/>
  <c r="H153" i="2"/>
  <c r="I153" i="2" s="1"/>
  <c r="H128" i="2"/>
  <c r="I128" i="2" s="1"/>
  <c r="J128" i="2"/>
  <c r="K128" i="2" s="1"/>
  <c r="J319" i="2"/>
  <c r="K319" i="2" s="1"/>
  <c r="H319" i="2"/>
  <c r="I319" i="2" s="1"/>
  <c r="H399" i="2"/>
  <c r="I399" i="2" s="1"/>
  <c r="J399" i="2"/>
  <c r="K399" i="2" s="1"/>
  <c r="J488" i="2"/>
  <c r="K488" i="2" s="1"/>
  <c r="H488" i="2"/>
  <c r="I488" i="2" s="1"/>
  <c r="H486" i="2"/>
  <c r="I486" i="2" s="1"/>
  <c r="J486" i="2"/>
  <c r="K486" i="2" s="1"/>
  <c r="H491" i="2"/>
  <c r="I491" i="2" s="1"/>
  <c r="J491" i="2"/>
  <c r="K491" i="2" s="1"/>
  <c r="H567" i="2"/>
  <c r="I567" i="2" s="1"/>
  <c r="J567" i="2"/>
  <c r="K567" i="2" s="1"/>
  <c r="J623" i="2"/>
  <c r="K623" i="2" s="1"/>
  <c r="H623" i="2"/>
  <c r="I623" i="2" s="1"/>
  <c r="H677" i="2"/>
  <c r="I677" i="2" s="1"/>
  <c r="J677" i="2"/>
  <c r="K677" i="2" s="1"/>
  <c r="H714" i="2"/>
  <c r="I714" i="2" s="1"/>
  <c r="J714" i="2"/>
  <c r="K714" i="2" s="1"/>
  <c r="H757" i="2"/>
  <c r="I757" i="2" s="1"/>
  <c r="J757" i="2"/>
  <c r="K757" i="2" s="1"/>
  <c r="H855" i="2"/>
  <c r="I855" i="2" s="1"/>
  <c r="J855" i="2"/>
  <c r="K855" i="2" s="1"/>
  <c r="J900" i="2"/>
  <c r="K900" i="2" s="1"/>
  <c r="H900" i="2"/>
  <c r="I900" i="2" s="1"/>
  <c r="H965" i="2"/>
  <c r="I965" i="2" s="1"/>
  <c r="J965" i="2"/>
  <c r="K965" i="2" s="1"/>
  <c r="H1080" i="2"/>
  <c r="I1080" i="2" s="1"/>
  <c r="J1080" i="2"/>
  <c r="K1080" i="2" s="1"/>
  <c r="H1172" i="2"/>
  <c r="I1172" i="2" s="1"/>
  <c r="J1172" i="2"/>
  <c r="K1172" i="2" s="1"/>
  <c r="H1270" i="2"/>
  <c r="I1270" i="2" s="1"/>
  <c r="J1270" i="2"/>
  <c r="K1270" i="2" s="1"/>
  <c r="H511" i="2"/>
  <c r="I511" i="2" s="1"/>
  <c r="J511" i="2"/>
  <c r="K511" i="2" s="1"/>
  <c r="H629" i="2"/>
  <c r="I629" i="2" s="1"/>
  <c r="J629" i="2"/>
  <c r="K629" i="2" s="1"/>
  <c r="H809" i="2"/>
  <c r="I809" i="2" s="1"/>
  <c r="J809" i="2"/>
  <c r="K809" i="2" s="1"/>
  <c r="H804" i="2"/>
  <c r="I804" i="2" s="1"/>
  <c r="J804" i="2"/>
  <c r="K804" i="2" s="1"/>
  <c r="H1125" i="2"/>
  <c r="I1125" i="2" s="1"/>
  <c r="J1125" i="2"/>
  <c r="K1125" i="2" s="1"/>
  <c r="H562" i="2"/>
  <c r="I562" i="2" s="1"/>
  <c r="J562" i="2"/>
  <c r="K562" i="2" s="1"/>
  <c r="J93" i="2"/>
  <c r="K93" i="2" s="1"/>
  <c r="H93" i="2"/>
  <c r="I93" i="2" s="1"/>
  <c r="I84" i="2"/>
  <c r="J84" i="2"/>
  <c r="K84" i="2" s="1"/>
  <c r="J106" i="2"/>
  <c r="K106" i="2" s="1"/>
  <c r="H106" i="2"/>
  <c r="I106" i="2" s="1"/>
  <c r="H81" i="2"/>
  <c r="I81" i="2" s="1"/>
  <c r="J81" i="2"/>
  <c r="K81" i="2" s="1"/>
  <c r="H95" i="2"/>
  <c r="I95" i="2" s="1"/>
  <c r="J95" i="2"/>
  <c r="K95" i="2" s="1"/>
  <c r="H312" i="2"/>
  <c r="I312" i="2" s="1"/>
  <c r="J312" i="2"/>
  <c r="K312" i="2" s="1"/>
  <c r="H301" i="2"/>
  <c r="I301" i="2" s="1"/>
  <c r="J301" i="2"/>
  <c r="K301" i="2" s="1"/>
  <c r="H397" i="2"/>
  <c r="I397" i="2" s="1"/>
  <c r="J397" i="2"/>
  <c r="K397" i="2" s="1"/>
  <c r="H445" i="2"/>
  <c r="I445" i="2" s="1"/>
  <c r="J445" i="2"/>
  <c r="K445" i="2" s="1"/>
  <c r="H481" i="2"/>
  <c r="I481" i="2" s="1"/>
  <c r="J481" i="2"/>
  <c r="K481" i="2" s="1"/>
  <c r="H476" i="2"/>
  <c r="I476" i="2" s="1"/>
  <c r="J476" i="2"/>
  <c r="K476" i="2" s="1"/>
  <c r="H551" i="2"/>
  <c r="I551" i="2" s="1"/>
  <c r="J551" i="2"/>
  <c r="K551" i="2" s="1"/>
  <c r="J555" i="2"/>
  <c r="K555" i="2" s="1"/>
  <c r="H555" i="2"/>
  <c r="I555" i="2" s="1"/>
  <c r="J662" i="2"/>
  <c r="K662" i="2" s="1"/>
  <c r="H662" i="2"/>
  <c r="I662" i="2" s="1"/>
  <c r="H752" i="2"/>
  <c r="I752" i="2" s="1"/>
  <c r="J752" i="2"/>
  <c r="K752" i="2" s="1"/>
  <c r="H801" i="2"/>
  <c r="I801" i="2" s="1"/>
  <c r="J801" i="2"/>
  <c r="K801" i="2" s="1"/>
  <c r="J796" i="2"/>
  <c r="K796" i="2" s="1"/>
  <c r="H796" i="2"/>
  <c r="I796" i="2" s="1"/>
  <c r="H843" i="2"/>
  <c r="I843" i="2" s="1"/>
  <c r="J843" i="2"/>
  <c r="K843" i="2" s="1"/>
  <c r="J891" i="2"/>
  <c r="K891" i="2" s="1"/>
  <c r="H891" i="2"/>
  <c r="I891" i="2" s="1"/>
  <c r="H1029" i="2"/>
  <c r="I1029" i="2" s="1"/>
  <c r="J1029" i="2"/>
  <c r="K1029" i="2" s="1"/>
  <c r="H1115" i="2"/>
  <c r="I1115" i="2" s="1"/>
  <c r="J1115" i="2"/>
  <c r="K1115" i="2" s="1"/>
  <c r="H1195" i="2"/>
  <c r="I1195" i="2" s="1"/>
  <c r="J1195" i="2"/>
  <c r="K1195" i="2" s="1"/>
  <c r="H1334" i="2"/>
  <c r="I1334" i="2" s="1"/>
  <c r="J1334" i="2"/>
  <c r="K1334" i="2" s="1"/>
  <c r="H76" i="2"/>
  <c r="I76" i="2" s="1"/>
  <c r="J76" i="2"/>
  <c r="K76" i="2" s="1"/>
  <c r="H46" i="2"/>
  <c r="I46" i="2" s="1"/>
  <c r="J46" i="2"/>
  <c r="K46" i="2" s="1"/>
  <c r="J44" i="2"/>
  <c r="K44" i="2" s="1"/>
  <c r="H44" i="2"/>
  <c r="I44" i="2" s="1"/>
  <c r="H14" i="2"/>
  <c r="I14" i="2" s="1"/>
  <c r="J14" i="2"/>
  <c r="K14" i="2" s="1"/>
  <c r="H19" i="2"/>
  <c r="I19" i="2" s="1"/>
  <c r="J19" i="2"/>
  <c r="K19" i="2" s="1"/>
  <c r="J34" i="2"/>
  <c r="K34" i="2" s="1"/>
  <c r="H34" i="2"/>
  <c r="I34" i="2" s="1"/>
  <c r="H41" i="2"/>
  <c r="I41" i="2" s="1"/>
  <c r="J41" i="2"/>
  <c r="K41" i="2" s="1"/>
  <c r="H48" i="2"/>
  <c r="I48" i="2" s="1"/>
  <c r="J48" i="2"/>
  <c r="K48" i="2" s="1"/>
  <c r="H55" i="2"/>
  <c r="I55" i="2" s="1"/>
  <c r="J55" i="2"/>
  <c r="K55" i="2" s="1"/>
  <c r="H1327" i="2"/>
  <c r="I1327" i="2" s="1"/>
  <c r="J1327" i="2"/>
  <c r="K1327" i="2" s="1"/>
  <c r="H672" i="2"/>
  <c r="I672" i="2" s="1"/>
  <c r="J672" i="2"/>
  <c r="K672" i="2" s="1"/>
  <c r="H736" i="2"/>
  <c r="I736" i="2" s="1"/>
  <c r="J736" i="2"/>
  <c r="K736" i="2" s="1"/>
  <c r="H1111" i="2"/>
  <c r="I1111" i="2" s="1"/>
  <c r="J1111" i="2"/>
  <c r="K1111" i="2" s="1"/>
  <c r="H191" i="2"/>
  <c r="I191" i="2" s="1"/>
  <c r="J191" i="2"/>
  <c r="K191" i="2" s="1"/>
  <c r="J173" i="2"/>
  <c r="K173" i="2" s="1"/>
  <c r="H173" i="2"/>
  <c r="I173" i="2" s="1"/>
  <c r="H466" i="2"/>
  <c r="I466" i="2" s="1"/>
  <c r="J466" i="2"/>
  <c r="K466" i="2" s="1"/>
  <c r="H1157" i="2"/>
  <c r="I1157" i="2" s="1"/>
  <c r="J1157" i="2"/>
  <c r="K1157" i="2" s="1"/>
  <c r="H352" i="2"/>
  <c r="I352" i="2" s="1"/>
  <c r="J352" i="2"/>
  <c r="K352" i="2" s="1"/>
  <c r="H1238" i="2"/>
  <c r="I1238" i="2" s="1"/>
  <c r="J1238" i="2"/>
  <c r="K1238" i="2" s="1"/>
  <c r="J1353" i="2"/>
  <c r="K1353" i="2" s="1"/>
  <c r="H1353" i="2"/>
  <c r="I1353" i="2" s="1"/>
  <c r="H1294" i="2"/>
  <c r="I1294" i="2" s="1"/>
  <c r="J1294" i="2"/>
  <c r="K1294" i="2" s="1"/>
  <c r="J1156" i="2"/>
  <c r="K1156" i="2" s="1"/>
  <c r="H1156" i="2"/>
  <c r="I1156" i="2" s="1"/>
  <c r="H410" i="2"/>
  <c r="I410" i="2" s="1"/>
  <c r="J410" i="2"/>
  <c r="K410" i="2" s="1"/>
  <c r="H1399" i="2"/>
  <c r="I1399" i="2" s="1"/>
  <c r="J1399" i="2"/>
  <c r="K1399" i="2" s="1"/>
  <c r="H183" i="2"/>
  <c r="I183" i="2" s="1"/>
  <c r="J183" i="2"/>
  <c r="K183" i="2" s="1"/>
  <c r="H194" i="2"/>
  <c r="I194" i="2" s="1"/>
  <c r="J194" i="2"/>
  <c r="K194" i="2" s="1"/>
  <c r="H1290" i="2"/>
  <c r="I1290" i="2" s="1"/>
  <c r="J1290" i="2"/>
  <c r="K1290" i="2" s="1"/>
  <c r="J212" i="2"/>
  <c r="K212" i="2" s="1"/>
  <c r="H212" i="2"/>
  <c r="I212" i="2" s="1"/>
  <c r="H336" i="2"/>
  <c r="I336" i="2" s="1"/>
  <c r="J336" i="2"/>
  <c r="K336" i="2" s="1"/>
  <c r="H376" i="2"/>
  <c r="I376" i="2" s="1"/>
  <c r="J376" i="2"/>
  <c r="K376" i="2" s="1"/>
  <c r="H411" i="2"/>
  <c r="I411" i="2" s="1"/>
  <c r="J411" i="2"/>
  <c r="K411" i="2" s="1"/>
  <c r="H688" i="2"/>
  <c r="I688" i="2" s="1"/>
  <c r="J688" i="2"/>
  <c r="K688" i="2" s="1"/>
  <c r="J1044" i="2"/>
  <c r="K1044" i="2" s="1"/>
  <c r="H1044" i="2"/>
  <c r="I1044" i="2" s="1"/>
  <c r="H1257" i="2"/>
  <c r="I1257" i="2" s="1"/>
  <c r="J1257" i="2"/>
  <c r="K1257" i="2" s="1"/>
  <c r="H1132" i="2"/>
  <c r="I1132" i="2" s="1"/>
  <c r="J1132" i="2"/>
  <c r="K1132" i="2" s="1"/>
  <c r="H249" i="2"/>
  <c r="I249" i="2" s="1"/>
  <c r="J249" i="2"/>
  <c r="K249" i="2" s="1"/>
  <c r="H288" i="2"/>
  <c r="I288" i="2" s="1"/>
  <c r="J288" i="2"/>
  <c r="K288" i="2" s="1"/>
  <c r="H956" i="2"/>
  <c r="I956" i="2" s="1"/>
  <c r="J956" i="2"/>
  <c r="K956" i="2" s="1"/>
  <c r="H1304" i="2"/>
  <c r="I1304" i="2" s="1"/>
  <c r="J1304" i="2"/>
  <c r="K1304" i="2" s="1"/>
  <c r="J863" i="2"/>
  <c r="K863" i="2" s="1"/>
  <c r="H863" i="2"/>
  <c r="I863" i="2" s="1"/>
  <c r="H867" i="2"/>
  <c r="I867" i="2" s="1"/>
  <c r="J867" i="2"/>
  <c r="K867" i="2" s="1"/>
  <c r="H1032" i="2"/>
  <c r="I1032" i="2" s="1"/>
  <c r="J1032" i="2"/>
  <c r="K1032" i="2" s="1"/>
  <c r="H1149" i="2"/>
  <c r="I1149" i="2" s="1"/>
  <c r="J1149" i="2"/>
  <c r="K1149" i="2" s="1"/>
  <c r="J1253" i="2"/>
  <c r="K1253" i="2" s="1"/>
  <c r="H1253" i="2"/>
  <c r="I1253" i="2" s="1"/>
  <c r="H392" i="2"/>
  <c r="I392" i="2" s="1"/>
  <c r="J392" i="2"/>
  <c r="K392" i="2" s="1"/>
  <c r="H1276" i="2"/>
  <c r="I1276" i="2" s="1"/>
  <c r="J1276" i="2"/>
  <c r="K1276" i="2" s="1"/>
  <c r="H272" i="2"/>
  <c r="I272" i="2" s="1"/>
  <c r="J272" i="2"/>
  <c r="K272" i="2" s="1"/>
  <c r="H285" i="2"/>
  <c r="I285" i="2" s="1"/>
  <c r="J285" i="2"/>
  <c r="K285" i="2" s="1"/>
  <c r="H391" i="2"/>
  <c r="I391" i="2" s="1"/>
  <c r="J391" i="2"/>
  <c r="K391" i="2" s="1"/>
  <c r="H437" i="2"/>
  <c r="I437" i="2" s="1"/>
  <c r="J437" i="2"/>
  <c r="K437" i="2" s="1"/>
  <c r="H610" i="2"/>
  <c r="I610" i="2" s="1"/>
  <c r="J610" i="2"/>
  <c r="K610" i="2" s="1"/>
  <c r="H612" i="2"/>
  <c r="I612" i="2" s="1"/>
  <c r="J612" i="2"/>
  <c r="K612" i="2" s="1"/>
  <c r="J698" i="2"/>
  <c r="K698" i="2" s="1"/>
  <c r="H698" i="2"/>
  <c r="I698" i="2" s="1"/>
  <c r="H700" i="2"/>
  <c r="I700" i="2" s="1"/>
  <c r="J700" i="2"/>
  <c r="K700" i="2" s="1"/>
  <c r="H742" i="2"/>
  <c r="I742" i="2" s="1"/>
  <c r="J742" i="2"/>
  <c r="K742" i="2" s="1"/>
  <c r="H782" i="2"/>
  <c r="I782" i="2" s="1"/>
  <c r="J782" i="2"/>
  <c r="K782" i="2" s="1"/>
  <c r="J830" i="2"/>
  <c r="K830" i="2" s="1"/>
  <c r="H830" i="2"/>
  <c r="I830" i="2" s="1"/>
  <c r="H888" i="2"/>
  <c r="I888" i="2" s="1"/>
  <c r="J888" i="2"/>
  <c r="K888" i="2" s="1"/>
  <c r="H925" i="2"/>
  <c r="I925" i="2" s="1"/>
  <c r="J925" i="2"/>
  <c r="K925" i="2" s="1"/>
  <c r="J1001" i="2"/>
  <c r="K1001" i="2" s="1"/>
  <c r="H1001" i="2"/>
  <c r="I1001" i="2" s="1"/>
  <c r="H1058" i="2"/>
  <c r="I1058" i="2" s="1"/>
  <c r="J1058" i="2"/>
  <c r="K1058" i="2" s="1"/>
  <c r="J1076" i="2"/>
  <c r="K1076" i="2" s="1"/>
  <c r="H1076" i="2"/>
  <c r="I1076" i="2" s="1"/>
  <c r="H1141" i="2"/>
  <c r="I1141" i="2" s="1"/>
  <c r="J1141" i="2"/>
  <c r="K1141" i="2" s="1"/>
  <c r="H1213" i="2"/>
  <c r="I1213" i="2" s="1"/>
  <c r="J1213" i="2"/>
  <c r="K1213" i="2" s="1"/>
  <c r="H1295" i="2"/>
  <c r="I1295" i="2" s="1"/>
  <c r="J1295" i="2"/>
  <c r="K1295" i="2" s="1"/>
  <c r="H141" i="2"/>
  <c r="I141" i="2" s="1"/>
  <c r="J141" i="2"/>
  <c r="K141" i="2" s="1"/>
  <c r="J132" i="2"/>
  <c r="K132" i="2" s="1"/>
  <c r="H132" i="2"/>
  <c r="I132" i="2" s="1"/>
  <c r="H139" i="2"/>
  <c r="I139" i="2" s="1"/>
  <c r="J139" i="2"/>
  <c r="K139" i="2" s="1"/>
  <c r="J145" i="2"/>
  <c r="K145" i="2" s="1"/>
  <c r="H145" i="2"/>
  <c r="I145" i="2" s="1"/>
  <c r="H120" i="2"/>
  <c r="I120" i="2" s="1"/>
  <c r="J120" i="2"/>
  <c r="K120" i="2" s="1"/>
  <c r="J318" i="2"/>
  <c r="K318" i="2" s="1"/>
  <c r="H318" i="2"/>
  <c r="I318" i="2" s="1"/>
  <c r="H398" i="2"/>
  <c r="I398" i="2" s="1"/>
  <c r="J398" i="2"/>
  <c r="K398" i="2" s="1"/>
  <c r="H505" i="2"/>
  <c r="I505" i="2" s="1"/>
  <c r="J505" i="2"/>
  <c r="K505" i="2" s="1"/>
  <c r="H501" i="2"/>
  <c r="I501" i="2" s="1"/>
  <c r="J501" i="2"/>
  <c r="K501" i="2" s="1"/>
  <c r="H578" i="2"/>
  <c r="I578" i="2" s="1"/>
  <c r="J578" i="2"/>
  <c r="K578" i="2" s="1"/>
  <c r="H574" i="2"/>
  <c r="I574" i="2" s="1"/>
  <c r="J574" i="2"/>
  <c r="K574" i="2" s="1"/>
  <c r="H627" i="2"/>
  <c r="I627" i="2" s="1"/>
  <c r="J627" i="2"/>
  <c r="K627" i="2" s="1"/>
  <c r="H669" i="2"/>
  <c r="I669" i="2" s="1"/>
  <c r="J669" i="2"/>
  <c r="K669" i="2" s="1"/>
  <c r="H719" i="2"/>
  <c r="I719" i="2" s="1"/>
  <c r="J719" i="2"/>
  <c r="K719" i="2" s="1"/>
  <c r="H756" i="2"/>
  <c r="I756" i="2" s="1"/>
  <c r="J756" i="2"/>
  <c r="K756" i="2" s="1"/>
  <c r="H847" i="2"/>
  <c r="I847" i="2" s="1"/>
  <c r="J847" i="2"/>
  <c r="K847" i="2" s="1"/>
  <c r="H899" i="2"/>
  <c r="I899" i="2" s="1"/>
  <c r="J899" i="2"/>
  <c r="K899" i="2" s="1"/>
  <c r="H1010" i="2"/>
  <c r="I1010" i="2" s="1"/>
  <c r="J1010" i="2"/>
  <c r="K1010" i="2" s="1"/>
  <c r="H1079" i="2"/>
  <c r="I1079" i="2" s="1"/>
  <c r="J1079" i="2"/>
  <c r="K1079" i="2" s="1"/>
  <c r="H1171" i="2"/>
  <c r="I1171" i="2" s="1"/>
  <c r="J1171" i="2"/>
  <c r="K1171" i="2" s="1"/>
  <c r="H1269" i="2"/>
  <c r="I1269" i="2" s="1"/>
  <c r="J1269" i="2"/>
  <c r="K1269" i="2" s="1"/>
  <c r="H510" i="2"/>
  <c r="I510" i="2" s="1"/>
  <c r="J510" i="2"/>
  <c r="K510" i="2" s="1"/>
  <c r="H628" i="2"/>
  <c r="I628" i="2" s="1"/>
  <c r="J628" i="2"/>
  <c r="K628" i="2" s="1"/>
  <c r="H808" i="2"/>
  <c r="I808" i="2" s="1"/>
  <c r="J808" i="2"/>
  <c r="K808" i="2" s="1"/>
  <c r="H811" i="2"/>
  <c r="I811" i="2" s="1"/>
  <c r="J811" i="2"/>
  <c r="K811" i="2" s="1"/>
  <c r="H1124" i="2"/>
  <c r="I1124" i="2" s="1"/>
  <c r="J1124" i="2"/>
  <c r="K1124" i="2" s="1"/>
  <c r="H818" i="2"/>
  <c r="I818" i="2" s="1"/>
  <c r="J818" i="2"/>
  <c r="K818" i="2" s="1"/>
  <c r="J110" i="2"/>
  <c r="K110" i="2" s="1"/>
  <c r="H110" i="2"/>
  <c r="I110" i="2" s="1"/>
  <c r="H101" i="2"/>
  <c r="I101" i="2" s="1"/>
  <c r="J101" i="2"/>
  <c r="K101" i="2" s="1"/>
  <c r="H98" i="2"/>
  <c r="I98" i="2" s="1"/>
  <c r="J98" i="2"/>
  <c r="K98" i="2" s="1"/>
  <c r="H112" i="2"/>
  <c r="I112" i="2" s="1"/>
  <c r="J112" i="2"/>
  <c r="K112" i="2" s="1"/>
  <c r="H87" i="2"/>
  <c r="I87" i="2" s="1"/>
  <c r="J87" i="2"/>
  <c r="K87" i="2" s="1"/>
  <c r="J311" i="2"/>
  <c r="K311" i="2" s="1"/>
  <c r="H311" i="2"/>
  <c r="I311" i="2" s="1"/>
  <c r="H293" i="2"/>
  <c r="I293" i="2" s="1"/>
  <c r="J293" i="2"/>
  <c r="K293" i="2" s="1"/>
  <c r="H396" i="2"/>
  <c r="I396" i="2" s="1"/>
  <c r="J396" i="2"/>
  <c r="K396" i="2" s="1"/>
  <c r="H452" i="2"/>
  <c r="I452" i="2" s="1"/>
  <c r="J452" i="2"/>
  <c r="K452" i="2" s="1"/>
  <c r="H479" i="2"/>
  <c r="I479" i="2" s="1"/>
  <c r="J479" i="2"/>
  <c r="K479" i="2" s="1"/>
  <c r="H483" i="2"/>
  <c r="I483" i="2" s="1"/>
  <c r="J483" i="2"/>
  <c r="K483" i="2" s="1"/>
  <c r="H558" i="2"/>
  <c r="I558" i="2" s="1"/>
  <c r="J558" i="2"/>
  <c r="K558" i="2" s="1"/>
  <c r="J622" i="2"/>
  <c r="K622" i="2" s="1"/>
  <c r="H622" i="2"/>
  <c r="I622" i="2" s="1"/>
  <c r="J654" i="2"/>
  <c r="K654" i="2" s="1"/>
  <c r="H654" i="2"/>
  <c r="I654" i="2" s="1"/>
  <c r="H751" i="2"/>
  <c r="I751" i="2" s="1"/>
  <c r="J751" i="2"/>
  <c r="K751" i="2" s="1"/>
  <c r="H799" i="2"/>
  <c r="I799" i="2" s="1"/>
  <c r="J799" i="2"/>
  <c r="K799" i="2" s="1"/>
  <c r="J788" i="2"/>
  <c r="K788" i="2" s="1"/>
  <c r="H788" i="2"/>
  <c r="I788" i="2" s="1"/>
  <c r="H897" i="2"/>
  <c r="I897" i="2" s="1"/>
  <c r="J897" i="2"/>
  <c r="K897" i="2" s="1"/>
  <c r="J933" i="2"/>
  <c r="K933" i="2" s="1"/>
  <c r="H933" i="2"/>
  <c r="I933" i="2" s="1"/>
  <c r="H1028" i="2"/>
  <c r="I1028" i="2" s="1"/>
  <c r="J1028" i="2"/>
  <c r="K1028" i="2" s="1"/>
  <c r="H1118" i="2"/>
  <c r="I1118" i="2" s="1"/>
  <c r="J1118" i="2"/>
  <c r="K1118" i="2" s="1"/>
  <c r="H1214" i="2"/>
  <c r="I1214" i="2" s="1"/>
  <c r="J1214" i="2"/>
  <c r="K1214" i="2" s="1"/>
  <c r="J1342" i="2"/>
  <c r="K1342" i="2" s="1"/>
  <c r="H1342" i="2"/>
  <c r="I1342" i="2" s="1"/>
  <c r="H13" i="2"/>
  <c r="I13" i="2" s="1"/>
  <c r="J13" i="2"/>
  <c r="K13" i="2" s="1"/>
  <c r="J28" i="2"/>
  <c r="K28" i="2" s="1"/>
  <c r="H28" i="2"/>
  <c r="I28" i="2" s="1"/>
  <c r="H21" i="2"/>
  <c r="I21" i="2" s="1"/>
  <c r="J21" i="2"/>
  <c r="K21" i="2" s="1"/>
  <c r="H75" i="2"/>
  <c r="I75" i="2" s="1"/>
  <c r="J75" i="2"/>
  <c r="K75" i="2" s="1"/>
  <c r="J11" i="2"/>
  <c r="K11" i="2" s="1"/>
  <c r="H11" i="2"/>
  <c r="I11" i="2" s="1"/>
  <c r="H26" i="2"/>
  <c r="I26" i="2" s="1"/>
  <c r="J26" i="2"/>
  <c r="K26" i="2" s="1"/>
  <c r="H33" i="2"/>
  <c r="I33" i="2" s="1"/>
  <c r="J33" i="2"/>
  <c r="K33" i="2" s="1"/>
  <c r="H40" i="2"/>
  <c r="I40" i="2" s="1"/>
  <c r="J40" i="2"/>
  <c r="K40" i="2" s="1"/>
  <c r="J47" i="2"/>
  <c r="K47" i="2" s="1"/>
  <c r="H47" i="2"/>
  <c r="I47" i="2" s="1"/>
  <c r="J1335" i="2"/>
  <c r="K1335" i="2" s="1"/>
  <c r="H1335" i="2"/>
  <c r="I1335" i="2" s="1"/>
  <c r="J1121" i="2"/>
  <c r="K1121" i="2" s="1"/>
  <c r="H1121" i="2"/>
  <c r="I1121" i="2" s="1"/>
  <c r="H158" i="2"/>
  <c r="I158" i="2" s="1"/>
  <c r="J158" i="2"/>
  <c r="K158" i="2" s="1"/>
  <c r="J1282" i="2"/>
  <c r="K1282" i="2" s="1"/>
  <c r="H1282" i="2"/>
  <c r="I1282" i="2" s="1"/>
  <c r="H457" i="2"/>
  <c r="I457" i="2" s="1"/>
  <c r="J457" i="2"/>
  <c r="K457" i="2" s="1"/>
  <c r="H320" i="2"/>
  <c r="I320" i="2" s="1"/>
  <c r="J320" i="2"/>
  <c r="K320" i="2" s="1"/>
  <c r="H696" i="2"/>
  <c r="I696" i="2" s="1"/>
  <c r="J696" i="2"/>
  <c r="K696" i="2" s="1"/>
  <c r="H1184" i="2"/>
  <c r="I1184" i="2" s="1"/>
  <c r="J1184" i="2"/>
  <c r="K1184" i="2" s="1"/>
  <c r="H518" i="2"/>
  <c r="I518" i="2" s="1"/>
  <c r="J518" i="2"/>
  <c r="K518" i="2" s="1"/>
  <c r="J1273" i="2"/>
  <c r="K1273" i="2" s="1"/>
  <c r="H1273" i="2"/>
  <c r="I1273" i="2" s="1"/>
  <c r="H1361" i="2"/>
  <c r="I1361" i="2" s="1"/>
  <c r="J1361" i="2"/>
  <c r="K1361" i="2" s="1"/>
  <c r="H1314" i="2"/>
  <c r="I1314" i="2" s="1"/>
  <c r="J1314" i="2"/>
  <c r="K1314" i="2" s="1"/>
  <c r="H1275" i="2"/>
  <c r="I1275" i="2" s="1"/>
  <c r="J1275" i="2"/>
  <c r="K1275" i="2" s="1"/>
  <c r="H753" i="2"/>
  <c r="I753" i="2" s="1"/>
  <c r="J753" i="2"/>
  <c r="K753" i="2" s="1"/>
  <c r="H1283" i="2"/>
  <c r="I1283" i="2" s="1"/>
  <c r="J1283" i="2"/>
  <c r="K1283" i="2" s="1"/>
  <c r="H264" i="2"/>
  <c r="I264" i="2" s="1"/>
  <c r="J264" i="2"/>
  <c r="K264" i="2" s="1"/>
  <c r="H334" i="2"/>
  <c r="I334" i="2" s="1"/>
  <c r="J334" i="2"/>
  <c r="K334" i="2" s="1"/>
  <c r="H592" i="2"/>
  <c r="I592" i="2" s="1"/>
  <c r="J592" i="2"/>
  <c r="K592" i="2" s="1"/>
  <c r="H100" i="2"/>
  <c r="I100" i="2" s="1"/>
  <c r="J100" i="2"/>
  <c r="K100" i="2" s="1"/>
  <c r="H1366" i="2"/>
  <c r="I1366" i="2" s="1"/>
  <c r="J1366" i="2"/>
  <c r="K1366" i="2" s="1"/>
  <c r="H371" i="2"/>
  <c r="I371" i="2" s="1"/>
  <c r="J371" i="2"/>
  <c r="K371" i="2" s="1"/>
  <c r="J1315" i="2"/>
  <c r="K1315" i="2" s="1"/>
  <c r="H1315" i="2"/>
  <c r="I1315" i="2" s="1"/>
  <c r="H424" i="2"/>
  <c r="I424" i="2" s="1"/>
  <c r="J424" i="2"/>
  <c r="K424" i="2" s="1"/>
  <c r="H436" i="2"/>
  <c r="I436" i="2" s="1"/>
  <c r="J436" i="2"/>
  <c r="K436" i="2" s="1"/>
  <c r="H604" i="2"/>
  <c r="I604" i="2" s="1"/>
  <c r="J604" i="2"/>
  <c r="K604" i="2" s="1"/>
  <c r="J1163" i="2"/>
  <c r="K1163" i="2" s="1"/>
  <c r="H1163" i="2"/>
  <c r="I1163" i="2" s="1"/>
  <c r="H167" i="2"/>
  <c r="I167" i="2" s="1"/>
  <c r="J167" i="2"/>
  <c r="K167" i="2" s="1"/>
  <c r="H164" i="2"/>
  <c r="I164" i="2" s="1"/>
  <c r="J164" i="2"/>
  <c r="K164" i="2" s="1"/>
  <c r="H186" i="2"/>
  <c r="I186" i="2" s="1"/>
  <c r="J186" i="2"/>
  <c r="K186" i="2" s="1"/>
  <c r="H169" i="2"/>
  <c r="I169" i="2" s="1"/>
  <c r="J169" i="2"/>
  <c r="K169" i="2" s="1"/>
  <c r="H324" i="2"/>
  <c r="I324" i="2" s="1"/>
  <c r="J324" i="2"/>
  <c r="K324" i="2" s="1"/>
  <c r="H242" i="2"/>
  <c r="I242" i="2" s="1"/>
  <c r="J242" i="2"/>
  <c r="K242" i="2" s="1"/>
  <c r="H346" i="2"/>
  <c r="I346" i="2" s="1"/>
  <c r="J346" i="2"/>
  <c r="K346" i="2" s="1"/>
  <c r="J1024" i="2"/>
  <c r="K1024" i="2" s="1"/>
  <c r="H1024" i="2"/>
  <c r="I1024" i="2" s="1"/>
  <c r="H1308" i="2"/>
  <c r="I1308" i="2" s="1"/>
  <c r="J1308" i="2"/>
  <c r="K1308" i="2" s="1"/>
  <c r="H206" i="2"/>
  <c r="I206" i="2" s="1"/>
  <c r="J206" i="2"/>
  <c r="K206" i="2" s="1"/>
  <c r="H214" i="2"/>
  <c r="I214" i="2" s="1"/>
  <c r="J214" i="2"/>
  <c r="K214" i="2" s="1"/>
  <c r="H235" i="2"/>
  <c r="I235" i="2" s="1"/>
  <c r="J235" i="2"/>
  <c r="K235" i="2" s="1"/>
  <c r="H210" i="2"/>
  <c r="I210" i="2" s="1"/>
  <c r="J210" i="2"/>
  <c r="K210" i="2" s="1"/>
  <c r="J216" i="2"/>
  <c r="K216" i="2" s="1"/>
  <c r="H216" i="2"/>
  <c r="I216" i="2" s="1"/>
  <c r="H330" i="2"/>
  <c r="I330" i="2" s="1"/>
  <c r="J330" i="2"/>
  <c r="K330" i="2" s="1"/>
  <c r="H326" i="2"/>
  <c r="I326" i="2" s="1"/>
  <c r="J326" i="2"/>
  <c r="K326" i="2" s="1"/>
  <c r="H339" i="2"/>
  <c r="I339" i="2" s="1"/>
  <c r="J339" i="2"/>
  <c r="K339" i="2" s="1"/>
  <c r="J463" i="2"/>
  <c r="K463" i="2" s="1"/>
  <c r="H463" i="2"/>
  <c r="I463" i="2" s="1"/>
  <c r="H586" i="2"/>
  <c r="I586" i="2" s="1"/>
  <c r="J586" i="2"/>
  <c r="K586" i="2" s="1"/>
  <c r="H587" i="2"/>
  <c r="I587" i="2" s="1"/>
  <c r="J587" i="2"/>
  <c r="K587" i="2" s="1"/>
  <c r="H878" i="2"/>
  <c r="I878" i="2" s="1"/>
  <c r="J878" i="2"/>
  <c r="K878" i="2" s="1"/>
  <c r="J977" i="2"/>
  <c r="K977" i="2" s="1"/>
  <c r="H977" i="2"/>
  <c r="I977" i="2" s="1"/>
  <c r="H1017" i="2"/>
  <c r="I1017" i="2" s="1"/>
  <c r="J1017" i="2"/>
  <c r="K1017" i="2" s="1"/>
  <c r="J1087" i="2"/>
  <c r="K1087" i="2" s="1"/>
  <c r="H1087" i="2"/>
  <c r="I1087" i="2" s="1"/>
  <c r="H1205" i="2"/>
  <c r="I1205" i="2" s="1"/>
  <c r="J1205" i="2"/>
  <c r="K1205" i="2" s="1"/>
  <c r="H265" i="2"/>
  <c r="I265" i="2" s="1"/>
  <c r="J265" i="2"/>
  <c r="K265" i="2" s="1"/>
  <c r="H1025" i="2"/>
  <c r="I1025" i="2" s="1"/>
  <c r="J1025" i="2"/>
  <c r="K1025" i="2" s="1"/>
  <c r="H368" i="2"/>
  <c r="I368" i="2" s="1"/>
  <c r="J368" i="2"/>
  <c r="K368" i="2" s="1"/>
  <c r="H353" i="2"/>
  <c r="I353" i="2" s="1"/>
  <c r="J353" i="2"/>
  <c r="K353" i="2" s="1"/>
  <c r="H365" i="2"/>
  <c r="I365" i="2" s="1"/>
  <c r="J365" i="2"/>
  <c r="K365" i="2" s="1"/>
  <c r="H363" i="2"/>
  <c r="I363" i="2" s="1"/>
  <c r="J363" i="2"/>
  <c r="K363" i="2" s="1"/>
  <c r="J465" i="2"/>
  <c r="K465" i="2" s="1"/>
  <c r="H465" i="2"/>
  <c r="I465" i="2" s="1"/>
  <c r="H527" i="2"/>
  <c r="I527" i="2" s="1"/>
  <c r="J527" i="2"/>
  <c r="K527" i="2" s="1"/>
  <c r="H531" i="2"/>
  <c r="I531" i="2" s="1"/>
  <c r="J531" i="2"/>
  <c r="K531" i="2" s="1"/>
  <c r="H695" i="2"/>
  <c r="I695" i="2" s="1"/>
  <c r="J695" i="2"/>
  <c r="K695" i="2" s="1"/>
  <c r="J691" i="2"/>
  <c r="K691" i="2" s="1"/>
  <c r="H691" i="2"/>
  <c r="I691" i="2" s="1"/>
  <c r="H903" i="2"/>
  <c r="I903" i="2" s="1"/>
  <c r="J903" i="2"/>
  <c r="K903" i="2" s="1"/>
  <c r="H988" i="2"/>
  <c r="I988" i="2" s="1"/>
  <c r="J988" i="2"/>
  <c r="K988" i="2" s="1"/>
  <c r="H1043" i="2"/>
  <c r="I1043" i="2" s="1"/>
  <c r="J1043" i="2"/>
  <c r="K1043" i="2" s="1"/>
  <c r="J1092" i="2"/>
  <c r="K1092" i="2" s="1"/>
  <c r="H1092" i="2"/>
  <c r="I1092" i="2" s="1"/>
  <c r="J1182" i="2"/>
  <c r="K1182" i="2" s="1"/>
  <c r="H1182" i="2"/>
  <c r="I1182" i="2" s="1"/>
  <c r="H1256" i="2"/>
  <c r="I1256" i="2" s="1"/>
  <c r="J1256" i="2"/>
  <c r="K1256" i="2" s="1"/>
  <c r="H997" i="2"/>
  <c r="I997" i="2" s="1"/>
  <c r="J997" i="2"/>
  <c r="K997" i="2" s="1"/>
  <c r="H1105" i="2"/>
  <c r="I1105" i="2" s="1"/>
  <c r="J1105" i="2"/>
  <c r="K1105" i="2" s="1"/>
  <c r="H1131" i="2"/>
  <c r="I1131" i="2" s="1"/>
  <c r="J1131" i="2"/>
  <c r="K1131" i="2" s="1"/>
  <c r="J1229" i="2"/>
  <c r="K1229" i="2" s="1"/>
  <c r="H1229" i="2"/>
  <c r="I1229" i="2" s="1"/>
  <c r="H1278" i="2"/>
  <c r="I1278" i="2" s="1"/>
  <c r="J1278" i="2"/>
  <c r="K1278" i="2" s="1"/>
  <c r="H794" i="2"/>
  <c r="I794" i="2" s="1"/>
  <c r="J794" i="2"/>
  <c r="K794" i="2" s="1"/>
  <c r="H1338" i="2"/>
  <c r="I1338" i="2" s="1"/>
  <c r="J1338" i="2"/>
  <c r="K1338" i="2" s="1"/>
  <c r="H246" i="2"/>
  <c r="I246" i="2" s="1"/>
  <c r="J246" i="2"/>
  <c r="K246" i="2" s="1"/>
  <c r="J250" i="2"/>
  <c r="K250" i="2" s="1"/>
  <c r="H250" i="2"/>
  <c r="I250" i="2" s="1"/>
  <c r="J418" i="2"/>
  <c r="K418" i="2" s="1"/>
  <c r="H418" i="2"/>
  <c r="I418" i="2" s="1"/>
  <c r="H419" i="2"/>
  <c r="I419" i="2" s="1"/>
  <c r="J419" i="2"/>
  <c r="K419" i="2" s="1"/>
  <c r="H633" i="2"/>
  <c r="I633" i="2" s="1"/>
  <c r="J633" i="2"/>
  <c r="K633" i="2" s="1"/>
  <c r="H727" i="2"/>
  <c r="I727" i="2" s="1"/>
  <c r="J727" i="2"/>
  <c r="K727" i="2" s="1"/>
  <c r="H773" i="2"/>
  <c r="I773" i="2" s="1"/>
  <c r="J773" i="2"/>
  <c r="K773" i="2" s="1"/>
  <c r="H910" i="2"/>
  <c r="I910" i="2" s="1"/>
  <c r="J910" i="2"/>
  <c r="K910" i="2" s="1"/>
  <c r="H370" i="2"/>
  <c r="I370" i="2" s="1"/>
  <c r="J370" i="2"/>
  <c r="K370" i="2" s="1"/>
  <c r="H1099" i="2"/>
  <c r="I1099" i="2" s="1"/>
  <c r="J1099" i="2"/>
  <c r="K1099" i="2" s="1"/>
  <c r="H263" i="2"/>
  <c r="I263" i="2" s="1"/>
  <c r="J263" i="2"/>
  <c r="K263" i="2" s="1"/>
  <c r="H386" i="2"/>
  <c r="I386" i="2" s="1"/>
  <c r="J386" i="2"/>
  <c r="K386" i="2" s="1"/>
  <c r="H435" i="2"/>
  <c r="I435" i="2" s="1"/>
  <c r="J435" i="2"/>
  <c r="K435" i="2" s="1"/>
  <c r="H603" i="2"/>
  <c r="I603" i="2" s="1"/>
  <c r="J603" i="2"/>
  <c r="K603" i="2" s="1"/>
  <c r="J643" i="2"/>
  <c r="K643" i="2" s="1"/>
  <c r="H643" i="2"/>
  <c r="I643" i="2" s="1"/>
  <c r="J822" i="2"/>
  <c r="K822" i="2" s="1"/>
  <c r="H822" i="2"/>
  <c r="I822" i="2" s="1"/>
  <c r="H954" i="2"/>
  <c r="I954" i="2" s="1"/>
  <c r="J954" i="2"/>
  <c r="K954" i="2" s="1"/>
  <c r="J948" i="2"/>
  <c r="K948" i="2" s="1"/>
  <c r="H948" i="2"/>
  <c r="I948" i="2" s="1"/>
  <c r="H1048" i="2"/>
  <c r="I1048" i="2" s="1"/>
  <c r="J1048" i="2"/>
  <c r="K1048" i="2" s="1"/>
  <c r="H1162" i="2"/>
  <c r="I1162" i="2" s="1"/>
  <c r="J1162" i="2"/>
  <c r="K1162" i="2" s="1"/>
  <c r="H1303" i="2"/>
  <c r="I1303" i="2" s="1"/>
  <c r="J1303" i="2"/>
  <c r="K1303" i="2" s="1"/>
  <c r="H874" i="2"/>
  <c r="I874" i="2" s="1"/>
  <c r="J874" i="2"/>
  <c r="K874" i="2" s="1"/>
  <c r="J870" i="2"/>
  <c r="K870" i="2" s="1"/>
  <c r="H870" i="2"/>
  <c r="I870" i="2" s="1"/>
  <c r="H859" i="2"/>
  <c r="I859" i="2" s="1"/>
  <c r="J859" i="2"/>
  <c r="K859" i="2" s="1"/>
  <c r="H1082" i="2"/>
  <c r="I1082" i="2" s="1"/>
  <c r="J1082" i="2"/>
  <c r="K1082" i="2" s="1"/>
  <c r="H1150" i="2"/>
  <c r="I1150" i="2" s="1"/>
  <c r="J1150" i="2"/>
  <c r="K1150" i="2" s="1"/>
  <c r="H1287" i="2"/>
  <c r="I1287" i="2" s="1"/>
  <c r="J1287" i="2"/>
  <c r="K1287" i="2" s="1"/>
  <c r="H474" i="2"/>
  <c r="I474" i="2" s="1"/>
  <c r="J474" i="2"/>
  <c r="K474" i="2" s="1"/>
  <c r="J1322" i="2"/>
  <c r="K1322" i="2" s="1"/>
  <c r="H1322" i="2"/>
  <c r="I1322" i="2" s="1"/>
  <c r="H289" i="2"/>
  <c r="I289" i="2" s="1"/>
  <c r="J289" i="2"/>
  <c r="K289" i="2" s="1"/>
  <c r="H277" i="2"/>
  <c r="I277" i="2" s="1"/>
  <c r="J277" i="2"/>
  <c r="K277" i="2" s="1"/>
  <c r="H390" i="2"/>
  <c r="I390" i="2" s="1"/>
  <c r="J390" i="2"/>
  <c r="K390" i="2" s="1"/>
  <c r="H468" i="2"/>
  <c r="I468" i="2" s="1"/>
  <c r="J468" i="2"/>
  <c r="K468" i="2" s="1"/>
  <c r="J609" i="2"/>
  <c r="K609" i="2" s="1"/>
  <c r="H609" i="2"/>
  <c r="I609" i="2" s="1"/>
  <c r="J619" i="2"/>
  <c r="K619" i="2" s="1"/>
  <c r="H619" i="2"/>
  <c r="I619" i="2" s="1"/>
  <c r="H711" i="2"/>
  <c r="I711" i="2" s="1"/>
  <c r="J711" i="2"/>
  <c r="K711" i="2" s="1"/>
  <c r="H707" i="2"/>
  <c r="I707" i="2" s="1"/>
  <c r="J707" i="2"/>
  <c r="K707" i="2" s="1"/>
  <c r="H749" i="2"/>
  <c r="I749" i="2" s="1"/>
  <c r="J749" i="2"/>
  <c r="K749" i="2" s="1"/>
  <c r="J781" i="2"/>
  <c r="K781" i="2" s="1"/>
  <c r="H781" i="2"/>
  <c r="I781" i="2" s="1"/>
  <c r="H837" i="2"/>
  <c r="I837" i="2" s="1"/>
  <c r="J837" i="2"/>
  <c r="K837" i="2" s="1"/>
  <c r="H887" i="2"/>
  <c r="I887" i="2" s="1"/>
  <c r="J887" i="2"/>
  <c r="K887" i="2" s="1"/>
  <c r="H924" i="2"/>
  <c r="I924" i="2" s="1"/>
  <c r="J924" i="2"/>
  <c r="K924" i="2" s="1"/>
  <c r="H1006" i="2"/>
  <c r="I1006" i="2" s="1"/>
  <c r="J1006" i="2"/>
  <c r="K1006" i="2" s="1"/>
  <c r="J1054" i="2"/>
  <c r="K1054" i="2" s="1"/>
  <c r="H1054" i="2"/>
  <c r="I1054" i="2" s="1"/>
  <c r="H1075" i="2"/>
  <c r="I1075" i="2" s="1"/>
  <c r="J1075" i="2"/>
  <c r="K1075" i="2" s="1"/>
  <c r="H1140" i="2"/>
  <c r="I1140" i="2" s="1"/>
  <c r="J1140" i="2"/>
  <c r="K1140" i="2" s="1"/>
  <c r="H1233" i="2"/>
  <c r="I1233" i="2" s="1"/>
  <c r="J1233" i="2"/>
  <c r="K1233" i="2" s="1"/>
  <c r="H1305" i="2"/>
  <c r="I1305" i="2" s="1"/>
  <c r="J1305" i="2"/>
  <c r="K1305" i="2" s="1"/>
  <c r="H140" i="2"/>
  <c r="I140" i="2" s="1"/>
  <c r="J140" i="2"/>
  <c r="K140" i="2" s="1"/>
  <c r="H149" i="2"/>
  <c r="I149" i="2" s="1"/>
  <c r="J149" i="2"/>
  <c r="K149" i="2" s="1"/>
  <c r="H131" i="2"/>
  <c r="I131" i="2" s="1"/>
  <c r="J131" i="2"/>
  <c r="K131" i="2" s="1"/>
  <c r="J137" i="2"/>
  <c r="K137" i="2" s="1"/>
  <c r="H137" i="2"/>
  <c r="I137" i="2" s="1"/>
  <c r="J151" i="2"/>
  <c r="K151" i="2" s="1"/>
  <c r="H151" i="2"/>
  <c r="I151" i="2" s="1"/>
  <c r="H317" i="2"/>
  <c r="I317" i="2" s="1"/>
  <c r="J317" i="2"/>
  <c r="K317" i="2" s="1"/>
  <c r="H454" i="2"/>
  <c r="I454" i="2" s="1"/>
  <c r="J454" i="2"/>
  <c r="K454" i="2" s="1"/>
  <c r="H504" i="2"/>
  <c r="I504" i="2" s="1"/>
  <c r="J504" i="2"/>
  <c r="K504" i="2" s="1"/>
  <c r="H493" i="2"/>
  <c r="I493" i="2" s="1"/>
  <c r="J493" i="2"/>
  <c r="K493" i="2" s="1"/>
  <c r="H577" i="2"/>
  <c r="I577" i="2" s="1"/>
  <c r="J577" i="2"/>
  <c r="K577" i="2" s="1"/>
  <c r="H566" i="2"/>
  <c r="I566" i="2" s="1"/>
  <c r="J566" i="2"/>
  <c r="K566" i="2" s="1"/>
  <c r="H665" i="2"/>
  <c r="I665" i="2" s="1"/>
  <c r="J665" i="2"/>
  <c r="K665" i="2" s="1"/>
  <c r="H676" i="2"/>
  <c r="I676" i="2" s="1"/>
  <c r="J676" i="2"/>
  <c r="K676" i="2" s="1"/>
  <c r="H718" i="2"/>
  <c r="I718" i="2" s="1"/>
  <c r="J718" i="2"/>
  <c r="K718" i="2" s="1"/>
  <c r="H755" i="2"/>
  <c r="I755" i="2" s="1"/>
  <c r="J755" i="2"/>
  <c r="K755" i="2" s="1"/>
  <c r="H854" i="2"/>
  <c r="I854" i="2" s="1"/>
  <c r="J854" i="2"/>
  <c r="K854" i="2" s="1"/>
  <c r="H937" i="2"/>
  <c r="I937" i="2" s="1"/>
  <c r="J937" i="2"/>
  <c r="K937" i="2" s="1"/>
  <c r="H1013" i="2"/>
  <c r="I1013" i="2" s="1"/>
  <c r="J1013" i="2"/>
  <c r="K1013" i="2" s="1"/>
  <c r="J1119" i="2"/>
  <c r="K1119" i="2" s="1"/>
  <c r="H1119" i="2"/>
  <c r="I1119" i="2" s="1"/>
  <c r="H1174" i="2"/>
  <c r="I1174" i="2" s="1"/>
  <c r="J1174" i="2"/>
  <c r="K1174" i="2" s="1"/>
  <c r="J1285" i="2"/>
  <c r="K1285" i="2" s="1"/>
  <c r="H1285" i="2"/>
  <c r="I1285" i="2" s="1"/>
  <c r="H517" i="2"/>
  <c r="I517" i="2" s="1"/>
  <c r="J517" i="2"/>
  <c r="K517" i="2" s="1"/>
  <c r="H681" i="2"/>
  <c r="I681" i="2" s="1"/>
  <c r="J681" i="2"/>
  <c r="K681" i="2" s="1"/>
  <c r="H807" i="2"/>
  <c r="I807" i="2" s="1"/>
  <c r="J807" i="2"/>
  <c r="K807" i="2" s="1"/>
  <c r="H901" i="2"/>
  <c r="I901" i="2" s="1"/>
  <c r="J901" i="2"/>
  <c r="K901" i="2" s="1"/>
  <c r="J1123" i="2"/>
  <c r="K1123" i="2" s="1"/>
  <c r="H1123" i="2"/>
  <c r="I1123" i="2" s="1"/>
  <c r="H905" i="2"/>
  <c r="I905" i="2" s="1"/>
  <c r="J905" i="2"/>
  <c r="K905" i="2" s="1"/>
  <c r="J92" i="2"/>
  <c r="K92" i="2" s="1"/>
  <c r="H92" i="2"/>
  <c r="I92" i="2" s="1"/>
  <c r="H115" i="2"/>
  <c r="I115" i="2" s="1"/>
  <c r="J115" i="2"/>
  <c r="K115" i="2" s="1"/>
  <c r="H90" i="2"/>
  <c r="I90" i="2" s="1"/>
  <c r="J90" i="2"/>
  <c r="K90" i="2" s="1"/>
  <c r="J104" i="2"/>
  <c r="K104" i="2" s="1"/>
  <c r="H104" i="2"/>
  <c r="I104" i="2" s="1"/>
  <c r="H79" i="2"/>
  <c r="I79" i="2" s="1"/>
  <c r="J79" i="2"/>
  <c r="K79" i="2" s="1"/>
  <c r="H303" i="2"/>
  <c r="I303" i="2" s="1"/>
  <c r="J303" i="2"/>
  <c r="K303" i="2" s="1"/>
  <c r="H308" i="2"/>
  <c r="I308" i="2" s="1"/>
  <c r="J308" i="2"/>
  <c r="K308" i="2" s="1"/>
  <c r="J395" i="2"/>
  <c r="K395" i="2" s="1"/>
  <c r="H395" i="2"/>
  <c r="I395" i="2" s="1"/>
  <c r="H444" i="2"/>
  <c r="I444" i="2" s="1"/>
  <c r="J444" i="2"/>
  <c r="K444" i="2" s="1"/>
  <c r="H471" i="2"/>
  <c r="I471" i="2" s="1"/>
  <c r="J471" i="2"/>
  <c r="K471" i="2" s="1"/>
  <c r="H475" i="2"/>
  <c r="I475" i="2" s="1"/>
  <c r="J475" i="2"/>
  <c r="K475" i="2" s="1"/>
  <c r="H550" i="2"/>
  <c r="I550" i="2" s="1"/>
  <c r="J550" i="2"/>
  <c r="K550" i="2" s="1"/>
  <c r="H621" i="2"/>
  <c r="I621" i="2" s="1"/>
  <c r="J621" i="2"/>
  <c r="K621" i="2" s="1"/>
  <c r="H661" i="2"/>
  <c r="I661" i="2" s="1"/>
  <c r="J661" i="2"/>
  <c r="K661" i="2" s="1"/>
  <c r="H750" i="2"/>
  <c r="I750" i="2" s="1"/>
  <c r="J750" i="2"/>
  <c r="K750" i="2" s="1"/>
  <c r="H791" i="2"/>
  <c r="I791" i="2" s="1"/>
  <c r="J791" i="2"/>
  <c r="K791" i="2" s="1"/>
  <c r="H795" i="2"/>
  <c r="I795" i="2" s="1"/>
  <c r="J795" i="2"/>
  <c r="K795" i="2" s="1"/>
  <c r="H896" i="2"/>
  <c r="I896" i="2" s="1"/>
  <c r="J896" i="2"/>
  <c r="K896" i="2" s="1"/>
  <c r="H932" i="2"/>
  <c r="I932" i="2" s="1"/>
  <c r="J932" i="2"/>
  <c r="K932" i="2" s="1"/>
  <c r="J1027" i="2"/>
  <c r="K1027" i="2" s="1"/>
  <c r="H1027" i="2"/>
  <c r="I1027" i="2" s="1"/>
  <c r="H1116" i="2"/>
  <c r="I1116" i="2" s="1"/>
  <c r="J1116" i="2"/>
  <c r="K1116" i="2" s="1"/>
  <c r="H1234" i="2"/>
  <c r="I1234" i="2" s="1"/>
  <c r="J1234" i="2"/>
  <c r="K1234" i="2" s="1"/>
  <c r="H1350" i="2"/>
  <c r="I1350" i="2" s="1"/>
  <c r="J1350" i="2"/>
  <c r="K1350" i="2" s="1"/>
  <c r="H70" i="2"/>
  <c r="I70" i="2" s="1"/>
  <c r="J70" i="2"/>
  <c r="K70" i="2" s="1"/>
  <c r="H5" i="2"/>
  <c r="I5" i="2" s="1"/>
  <c r="J5" i="2"/>
  <c r="K5" i="2" s="1"/>
  <c r="J61" i="2"/>
  <c r="K61" i="2" s="1"/>
  <c r="H61" i="2"/>
  <c r="I61" i="2" s="1"/>
  <c r="H67" i="2"/>
  <c r="I67" i="2" s="1"/>
  <c r="J67" i="2"/>
  <c r="K67" i="2" s="1"/>
  <c r="H3" i="2"/>
  <c r="I3" i="2" s="1"/>
  <c r="J3" i="2"/>
  <c r="K3" i="2" s="1"/>
  <c r="H18" i="2"/>
  <c r="I18" i="2" s="1"/>
  <c r="J18" i="2"/>
  <c r="K18" i="2" s="1"/>
  <c r="J25" i="2"/>
  <c r="K25" i="2" s="1"/>
  <c r="H25" i="2"/>
  <c r="I25" i="2" s="1"/>
  <c r="H32" i="2"/>
  <c r="I32" i="2" s="1"/>
  <c r="J32" i="2"/>
  <c r="K32" i="2" s="1"/>
  <c r="H39" i="2"/>
  <c r="I39" i="2" s="1"/>
  <c r="J39" i="2"/>
  <c r="K39" i="2" s="1"/>
  <c r="H1343" i="2"/>
  <c r="I1343" i="2" s="1"/>
  <c r="J1343" i="2"/>
  <c r="K1343" i="2" s="1"/>
  <c r="H1228" i="2"/>
  <c r="I1228" i="2" s="1"/>
  <c r="J1228" i="2"/>
  <c r="K1228" i="2" s="1"/>
  <c r="H456" i="2"/>
  <c r="I456" i="2" s="1"/>
  <c r="J456" i="2"/>
  <c r="K456" i="2" s="1"/>
  <c r="H1120" i="2"/>
  <c r="I1120" i="2" s="1"/>
  <c r="J1120" i="2"/>
  <c r="K1120" i="2" s="1"/>
  <c r="H928" i="2"/>
  <c r="I928" i="2" s="1"/>
  <c r="J928" i="2"/>
  <c r="K928" i="2" s="1"/>
  <c r="H754" i="2"/>
  <c r="I754" i="2" s="1"/>
  <c r="J754" i="2"/>
  <c r="K754" i="2" s="1"/>
  <c r="H730" i="2"/>
  <c r="I730" i="2" s="1"/>
  <c r="J730" i="2"/>
  <c r="K730" i="2" s="1"/>
  <c r="H1227" i="2"/>
  <c r="I1227" i="2" s="1"/>
  <c r="J1227" i="2"/>
  <c r="K1227" i="2" s="1"/>
  <c r="J630" i="2"/>
  <c r="K630" i="2" s="1"/>
  <c r="H630" i="2"/>
  <c r="I630" i="2" s="1"/>
  <c r="H1299" i="2"/>
  <c r="I1299" i="2" s="1"/>
  <c r="J1299" i="2"/>
  <c r="K1299" i="2" s="1"/>
  <c r="H1362" i="2"/>
  <c r="I1362" i="2" s="1"/>
  <c r="J1362" i="2"/>
  <c r="K1362" i="2" s="1"/>
  <c r="J1324" i="2"/>
  <c r="K1324" i="2" s="1"/>
  <c r="H1324" i="2"/>
  <c r="I1324" i="2" s="1"/>
  <c r="H1300" i="2"/>
  <c r="I1300" i="2" s="1"/>
  <c r="J1300" i="2"/>
  <c r="K1300" i="2" s="1"/>
  <c r="H840" i="2"/>
  <c r="I840" i="2" s="1"/>
  <c r="J840" i="2"/>
  <c r="K840" i="2" s="1"/>
  <c r="H237" i="2"/>
  <c r="I237" i="2" s="1"/>
  <c r="J237" i="2"/>
  <c r="K237" i="2" s="1"/>
  <c r="H945" i="2"/>
  <c r="I945" i="2" s="1"/>
  <c r="J945" i="2"/>
  <c r="K945" i="2" s="1"/>
  <c r="H207" i="2"/>
  <c r="I207" i="2" s="1"/>
  <c r="J207" i="2"/>
  <c r="K207" i="2" s="1"/>
  <c r="H766" i="2"/>
  <c r="I766" i="2" s="1"/>
  <c r="J766" i="2"/>
  <c r="K766" i="2" s="1"/>
  <c r="J946" i="2"/>
  <c r="K946" i="2" s="1"/>
  <c r="H946" i="2"/>
  <c r="I946" i="2" s="1"/>
  <c r="H535" i="2"/>
  <c r="I535" i="2" s="1"/>
  <c r="J535" i="2"/>
  <c r="K535" i="2" s="1"/>
  <c r="H989" i="2"/>
  <c r="I989" i="2" s="1"/>
  <c r="J989" i="2"/>
  <c r="K989" i="2" s="1"/>
  <c r="H1208" i="2"/>
  <c r="I1208" i="2" s="1"/>
  <c r="J1208" i="2"/>
  <c r="K1208" i="2" s="1"/>
  <c r="H247" i="2"/>
  <c r="I247" i="2" s="1"/>
  <c r="J247" i="2"/>
  <c r="K247" i="2" s="1"/>
  <c r="H427" i="2"/>
  <c r="I427" i="2" s="1"/>
  <c r="J427" i="2"/>
  <c r="K427" i="2" s="1"/>
  <c r="H728" i="2"/>
  <c r="I728" i="2" s="1"/>
  <c r="J728" i="2"/>
  <c r="K728" i="2" s="1"/>
  <c r="H266" i="2"/>
  <c r="I266" i="2" s="1"/>
  <c r="J266" i="2"/>
  <c r="K266" i="2" s="1"/>
  <c r="J1049" i="2"/>
  <c r="K1049" i="2" s="1"/>
  <c r="H1049" i="2"/>
  <c r="I1049" i="2" s="1"/>
  <c r="H178" i="2"/>
  <c r="I178" i="2" s="1"/>
  <c r="J178" i="2"/>
  <c r="K178" i="2" s="1"/>
  <c r="J161" i="2"/>
  <c r="K161" i="2" s="1"/>
  <c r="H161" i="2"/>
  <c r="I161" i="2" s="1"/>
  <c r="H175" i="2"/>
  <c r="I175" i="2" s="1"/>
  <c r="J175" i="2"/>
  <c r="K175" i="2" s="1"/>
  <c r="J433" i="2"/>
  <c r="K433" i="2" s="1"/>
  <c r="H433" i="2"/>
  <c r="I433" i="2" s="1"/>
  <c r="H1088" i="2"/>
  <c r="I1088" i="2" s="1"/>
  <c r="J1088" i="2"/>
  <c r="K1088" i="2" s="1"/>
  <c r="J1331" i="2"/>
  <c r="K1331" i="2" s="1"/>
  <c r="H1331" i="2"/>
  <c r="I1331" i="2" s="1"/>
  <c r="H202" i="2"/>
  <c r="I202" i="2" s="1"/>
  <c r="J202" i="2"/>
  <c r="K202" i="2" s="1"/>
  <c r="J208" i="2"/>
  <c r="K208" i="2" s="1"/>
  <c r="H208" i="2"/>
  <c r="I208" i="2" s="1"/>
  <c r="J351" i="2"/>
  <c r="K351" i="2" s="1"/>
  <c r="H351" i="2"/>
  <c r="I351" i="2" s="1"/>
  <c r="H591" i="2"/>
  <c r="I591" i="2" s="1"/>
  <c r="J591" i="2"/>
  <c r="K591" i="2" s="1"/>
  <c r="J682" i="2"/>
  <c r="K682" i="2" s="1"/>
  <c r="H682" i="2"/>
  <c r="I682" i="2" s="1"/>
  <c r="H1016" i="2"/>
  <c r="I1016" i="2" s="1"/>
  <c r="J1016" i="2"/>
  <c r="K1016" i="2" s="1"/>
  <c r="H1130" i="2"/>
  <c r="I1130" i="2" s="1"/>
  <c r="J1130" i="2"/>
  <c r="K1130" i="2" s="1"/>
  <c r="H362" i="2"/>
  <c r="I362" i="2" s="1"/>
  <c r="J362" i="2"/>
  <c r="K362" i="2" s="1"/>
  <c r="H375" i="2"/>
  <c r="I375" i="2" s="1"/>
  <c r="J375" i="2"/>
  <c r="K375" i="2" s="1"/>
  <c r="H357" i="2"/>
  <c r="I357" i="2" s="1"/>
  <c r="J357" i="2"/>
  <c r="K357" i="2" s="1"/>
  <c r="J355" i="2"/>
  <c r="K355" i="2" s="1"/>
  <c r="H355" i="2"/>
  <c r="I355" i="2" s="1"/>
  <c r="H537" i="2"/>
  <c r="I537" i="2" s="1"/>
  <c r="J537" i="2"/>
  <c r="K537" i="2" s="1"/>
  <c r="J519" i="2"/>
  <c r="K519" i="2" s="1"/>
  <c r="H519" i="2"/>
  <c r="I519" i="2" s="1"/>
  <c r="H523" i="2"/>
  <c r="I523" i="2" s="1"/>
  <c r="J523" i="2"/>
  <c r="K523" i="2" s="1"/>
  <c r="H687" i="2"/>
  <c r="I687" i="2" s="1"/>
  <c r="J687" i="2"/>
  <c r="K687" i="2" s="1"/>
  <c r="H725" i="2"/>
  <c r="I725" i="2" s="1"/>
  <c r="J725" i="2"/>
  <c r="K725" i="2" s="1"/>
  <c r="J944" i="2"/>
  <c r="K944" i="2" s="1"/>
  <c r="H944" i="2"/>
  <c r="I944" i="2" s="1"/>
  <c r="H987" i="2"/>
  <c r="I987" i="2" s="1"/>
  <c r="J987" i="2"/>
  <c r="K987" i="2" s="1"/>
  <c r="H1065" i="2"/>
  <c r="I1065" i="2" s="1"/>
  <c r="J1065" i="2"/>
  <c r="K1065" i="2" s="1"/>
  <c r="H1128" i="2"/>
  <c r="I1128" i="2" s="1"/>
  <c r="J1128" i="2"/>
  <c r="K1128" i="2" s="1"/>
  <c r="J1207" i="2"/>
  <c r="K1207" i="2" s="1"/>
  <c r="H1207" i="2"/>
  <c r="I1207" i="2" s="1"/>
  <c r="J1255" i="2"/>
  <c r="K1255" i="2" s="1"/>
  <c r="H1255" i="2"/>
  <c r="I1255" i="2" s="1"/>
  <c r="H996" i="2"/>
  <c r="I996" i="2" s="1"/>
  <c r="J996" i="2"/>
  <c r="K996" i="2" s="1"/>
  <c r="H1104" i="2"/>
  <c r="I1104" i="2" s="1"/>
  <c r="J1104" i="2"/>
  <c r="K1104" i="2" s="1"/>
  <c r="H1159" i="2"/>
  <c r="I1159" i="2" s="1"/>
  <c r="J1159" i="2"/>
  <c r="K1159" i="2" s="1"/>
  <c r="H1241" i="2"/>
  <c r="I1241" i="2" s="1"/>
  <c r="J1241" i="2"/>
  <c r="K1241" i="2" s="1"/>
  <c r="H1293" i="2"/>
  <c r="I1293" i="2" s="1"/>
  <c r="J1293" i="2"/>
  <c r="K1293" i="2" s="1"/>
  <c r="H881" i="2"/>
  <c r="I881" i="2" s="1"/>
  <c r="J881" i="2"/>
  <c r="K881" i="2" s="1"/>
  <c r="J1355" i="2"/>
  <c r="K1355" i="2" s="1"/>
  <c r="H1355" i="2"/>
  <c r="I1355" i="2" s="1"/>
  <c r="H254" i="2"/>
  <c r="I254" i="2" s="1"/>
  <c r="J254" i="2"/>
  <c r="K254" i="2" s="1"/>
  <c r="H384" i="2"/>
  <c r="I384" i="2" s="1"/>
  <c r="J384" i="2"/>
  <c r="K384" i="2" s="1"/>
  <c r="H423" i="2"/>
  <c r="I423" i="2" s="1"/>
  <c r="J423" i="2"/>
  <c r="K423" i="2" s="1"/>
  <c r="H541" i="2"/>
  <c r="I541" i="2" s="1"/>
  <c r="J541" i="2"/>
  <c r="K541" i="2" s="1"/>
  <c r="H632" i="2"/>
  <c r="I632" i="2" s="1"/>
  <c r="J632" i="2"/>
  <c r="K632" i="2" s="1"/>
  <c r="H734" i="2"/>
  <c r="I734" i="2" s="1"/>
  <c r="J734" i="2"/>
  <c r="K734" i="2" s="1"/>
  <c r="H914" i="2"/>
  <c r="I914" i="2" s="1"/>
  <c r="J914" i="2"/>
  <c r="K914" i="2" s="1"/>
  <c r="H917" i="2"/>
  <c r="I917" i="2" s="1"/>
  <c r="J917" i="2"/>
  <c r="K917" i="2" s="1"/>
  <c r="H544" i="2"/>
  <c r="I544" i="2" s="1"/>
  <c r="J544" i="2"/>
  <c r="K544" i="2" s="1"/>
  <c r="J1139" i="2"/>
  <c r="K1139" i="2" s="1"/>
  <c r="H1139" i="2"/>
  <c r="I1139" i="2" s="1"/>
  <c r="J262" i="2"/>
  <c r="K262" i="2" s="1"/>
  <c r="H262" i="2"/>
  <c r="I262" i="2" s="1"/>
  <c r="H385" i="2"/>
  <c r="I385" i="2" s="1"/>
  <c r="J385" i="2"/>
  <c r="K385" i="2" s="1"/>
  <c r="H467" i="2"/>
  <c r="I467" i="2" s="1"/>
  <c r="J467" i="2"/>
  <c r="K467" i="2" s="1"/>
  <c r="H642" i="2"/>
  <c r="I642" i="2" s="1"/>
  <c r="J642" i="2"/>
  <c r="K642" i="2" s="1"/>
  <c r="H697" i="2"/>
  <c r="I697" i="2" s="1"/>
  <c r="J697" i="2"/>
  <c r="K697" i="2" s="1"/>
  <c r="H821" i="2"/>
  <c r="I821" i="2" s="1"/>
  <c r="J821" i="2"/>
  <c r="K821" i="2" s="1"/>
  <c r="H953" i="2"/>
  <c r="I953" i="2" s="1"/>
  <c r="J953" i="2"/>
  <c r="K953" i="2" s="1"/>
  <c r="H955" i="2"/>
  <c r="I955" i="2" s="1"/>
  <c r="J955" i="2"/>
  <c r="K955" i="2" s="1"/>
  <c r="H1069" i="2"/>
  <c r="I1069" i="2" s="1"/>
  <c r="J1069" i="2"/>
  <c r="K1069" i="2" s="1"/>
  <c r="H1161" i="2"/>
  <c r="I1161" i="2" s="1"/>
  <c r="J1161" i="2"/>
  <c r="K1161" i="2" s="1"/>
  <c r="J762" i="2"/>
  <c r="K762" i="2" s="1"/>
  <c r="H762" i="2"/>
  <c r="I762" i="2" s="1"/>
  <c r="H856" i="2"/>
  <c r="I856" i="2" s="1"/>
  <c r="J856" i="2"/>
  <c r="K856" i="2" s="1"/>
  <c r="H862" i="2"/>
  <c r="I862" i="2" s="1"/>
  <c r="J862" i="2"/>
  <c r="K862" i="2" s="1"/>
  <c r="H970" i="2"/>
  <c r="I970" i="2" s="1"/>
  <c r="J970" i="2"/>
  <c r="K970" i="2" s="1"/>
  <c r="H1081" i="2"/>
  <c r="I1081" i="2" s="1"/>
  <c r="J1081" i="2"/>
  <c r="K1081" i="2" s="1"/>
  <c r="H1201" i="2"/>
  <c r="I1201" i="2" s="1"/>
  <c r="J1201" i="2"/>
  <c r="K1201" i="2" s="1"/>
  <c r="H1286" i="2"/>
  <c r="I1286" i="2" s="1"/>
  <c r="J1286" i="2"/>
  <c r="K1286" i="2" s="1"/>
  <c r="H561" i="2"/>
  <c r="I561" i="2" s="1"/>
  <c r="J561" i="2"/>
  <c r="K561" i="2" s="1"/>
  <c r="H1360" i="2"/>
  <c r="I1360" i="2" s="1"/>
  <c r="J1360" i="2"/>
  <c r="K1360" i="2" s="1"/>
  <c r="H287" i="2"/>
  <c r="I287" i="2" s="1"/>
  <c r="J287" i="2"/>
  <c r="K287" i="2" s="1"/>
  <c r="H269" i="2"/>
  <c r="I269" i="2" s="1"/>
  <c r="J269" i="2"/>
  <c r="K269" i="2" s="1"/>
  <c r="H389" i="2"/>
  <c r="I389" i="2" s="1"/>
  <c r="J389" i="2"/>
  <c r="K389" i="2" s="1"/>
  <c r="H549" i="2"/>
  <c r="I549" i="2" s="1"/>
  <c r="J549" i="2"/>
  <c r="K549" i="2" s="1"/>
  <c r="J615" i="2"/>
  <c r="K615" i="2" s="1"/>
  <c r="H615" i="2"/>
  <c r="I615" i="2" s="1"/>
  <c r="H611" i="2"/>
  <c r="I611" i="2" s="1"/>
  <c r="J611" i="2"/>
  <c r="K611" i="2" s="1"/>
  <c r="H703" i="2"/>
  <c r="I703" i="2" s="1"/>
  <c r="J703" i="2"/>
  <c r="K703" i="2" s="1"/>
  <c r="H699" i="2"/>
  <c r="I699" i="2" s="1"/>
  <c r="J699" i="2"/>
  <c r="K699" i="2" s="1"/>
  <c r="H741" i="2"/>
  <c r="I741" i="2" s="1"/>
  <c r="J741" i="2"/>
  <c r="K741" i="2" s="1"/>
  <c r="H780" i="2"/>
  <c r="I780" i="2" s="1"/>
  <c r="J780" i="2"/>
  <c r="K780" i="2" s="1"/>
  <c r="H829" i="2"/>
  <c r="I829" i="2" s="1"/>
  <c r="J829" i="2"/>
  <c r="K829" i="2" s="1"/>
  <c r="H886" i="2"/>
  <c r="I886" i="2" s="1"/>
  <c r="J886" i="2"/>
  <c r="K886" i="2" s="1"/>
  <c r="J931" i="2"/>
  <c r="K931" i="2" s="1"/>
  <c r="H931" i="2"/>
  <c r="I931" i="2" s="1"/>
  <c r="J1005" i="2"/>
  <c r="K1005" i="2" s="1"/>
  <c r="H1005" i="2"/>
  <c r="I1005" i="2" s="1"/>
  <c r="H1053" i="2"/>
  <c r="I1053" i="2" s="1"/>
  <c r="J1053" i="2"/>
  <c r="K1053" i="2" s="1"/>
  <c r="H1114" i="2"/>
  <c r="I1114" i="2" s="1"/>
  <c r="J1114" i="2"/>
  <c r="K1114" i="2" s="1"/>
  <c r="H1169" i="2"/>
  <c r="I1169" i="2" s="1"/>
  <c r="J1169" i="2"/>
  <c r="K1169" i="2" s="1"/>
  <c r="H1232" i="2"/>
  <c r="I1232" i="2" s="1"/>
  <c r="J1232" i="2"/>
  <c r="K1232" i="2" s="1"/>
  <c r="J1325" i="2"/>
  <c r="K1325" i="2" s="1"/>
  <c r="H1325" i="2"/>
  <c r="I1325" i="2" s="1"/>
  <c r="J134" i="2"/>
  <c r="K134" i="2" s="1"/>
  <c r="H134" i="2"/>
  <c r="I134" i="2" s="1"/>
  <c r="H126" i="2"/>
  <c r="I126" i="2" s="1"/>
  <c r="J126" i="2"/>
  <c r="K126" i="2" s="1"/>
  <c r="H123" i="2"/>
  <c r="I123" i="2" s="1"/>
  <c r="J123" i="2"/>
  <c r="K123" i="2" s="1"/>
  <c r="H129" i="2"/>
  <c r="I129" i="2" s="1"/>
  <c r="J129" i="2"/>
  <c r="K129" i="2" s="1"/>
  <c r="J143" i="2"/>
  <c r="K143" i="2" s="1"/>
  <c r="H143" i="2"/>
  <c r="I143" i="2" s="1"/>
  <c r="J316" i="2"/>
  <c r="K316" i="2" s="1"/>
  <c r="H316" i="2"/>
  <c r="I316" i="2" s="1"/>
  <c r="J453" i="2"/>
  <c r="K453" i="2" s="1"/>
  <c r="H453" i="2"/>
  <c r="I453" i="2" s="1"/>
  <c r="H503" i="2"/>
  <c r="I503" i="2" s="1"/>
  <c r="J503" i="2"/>
  <c r="K503" i="2" s="1"/>
  <c r="H485" i="2"/>
  <c r="I485" i="2" s="1"/>
  <c r="J485" i="2"/>
  <c r="K485" i="2" s="1"/>
  <c r="H576" i="2"/>
  <c r="I576" i="2" s="1"/>
  <c r="J576" i="2"/>
  <c r="K576" i="2" s="1"/>
  <c r="H573" i="2"/>
  <c r="I573" i="2" s="1"/>
  <c r="J573" i="2"/>
  <c r="K573" i="2" s="1"/>
  <c r="J664" i="2"/>
  <c r="K664" i="2" s="1"/>
  <c r="H664" i="2"/>
  <c r="I664" i="2" s="1"/>
  <c r="H668" i="2"/>
  <c r="I668" i="2" s="1"/>
  <c r="J668" i="2"/>
  <c r="K668" i="2" s="1"/>
  <c r="H717" i="2"/>
  <c r="I717" i="2" s="1"/>
  <c r="J717" i="2"/>
  <c r="K717" i="2" s="1"/>
  <c r="H802" i="2"/>
  <c r="I802" i="2" s="1"/>
  <c r="J802" i="2"/>
  <c r="K802" i="2" s="1"/>
  <c r="H846" i="2"/>
  <c r="I846" i="2" s="1"/>
  <c r="J846" i="2"/>
  <c r="K846" i="2" s="1"/>
  <c r="H936" i="2"/>
  <c r="I936" i="2" s="1"/>
  <c r="J936" i="2"/>
  <c r="K936" i="2" s="1"/>
  <c r="H1012" i="2"/>
  <c r="I1012" i="2" s="1"/>
  <c r="J1012" i="2"/>
  <c r="K1012" i="2" s="1"/>
  <c r="H1122" i="2"/>
  <c r="I1122" i="2" s="1"/>
  <c r="J1122" i="2"/>
  <c r="K1122" i="2" s="1"/>
  <c r="H1198" i="2"/>
  <c r="I1198" i="2" s="1"/>
  <c r="J1198" i="2"/>
  <c r="K1198" i="2" s="1"/>
  <c r="J1297" i="2"/>
  <c r="K1297" i="2" s="1"/>
  <c r="H1297" i="2"/>
  <c r="I1297" i="2" s="1"/>
  <c r="J509" i="2"/>
  <c r="K509" i="2" s="1"/>
  <c r="H509" i="2"/>
  <c r="I509" i="2" s="1"/>
  <c r="J680" i="2"/>
  <c r="K680" i="2" s="1"/>
  <c r="H680" i="2"/>
  <c r="I680" i="2" s="1"/>
  <c r="H814" i="2"/>
  <c r="I814" i="2" s="1"/>
  <c r="J814" i="2"/>
  <c r="K814" i="2" s="1"/>
  <c r="J938" i="2"/>
  <c r="K938" i="2" s="1"/>
  <c r="H938" i="2"/>
  <c r="I938" i="2" s="1"/>
  <c r="H1272" i="2"/>
  <c r="I1272" i="2" s="1"/>
  <c r="J1272" i="2"/>
  <c r="K1272" i="2" s="1"/>
  <c r="H992" i="2"/>
  <c r="I992" i="2" s="1"/>
  <c r="J992" i="2"/>
  <c r="K992" i="2" s="1"/>
  <c r="J109" i="2"/>
  <c r="K109" i="2" s="1"/>
  <c r="H109" i="2"/>
  <c r="I109" i="2" s="1"/>
  <c r="J107" i="2"/>
  <c r="K107" i="2" s="1"/>
  <c r="H107" i="2"/>
  <c r="I107" i="2" s="1"/>
  <c r="H82" i="2"/>
  <c r="I82" i="2" s="1"/>
  <c r="J82" i="2"/>
  <c r="K82" i="2" s="1"/>
  <c r="H96" i="2"/>
  <c r="I96" i="2" s="1"/>
  <c r="J96" i="2"/>
  <c r="K96" i="2" s="1"/>
  <c r="H304" i="2"/>
  <c r="I304" i="2" s="1"/>
  <c r="J304" i="2"/>
  <c r="K304" i="2" s="1"/>
  <c r="H295" i="2"/>
  <c r="I295" i="2" s="1"/>
  <c r="J295" i="2"/>
  <c r="K295" i="2" s="1"/>
  <c r="J300" i="2"/>
  <c r="K300" i="2" s="1"/>
  <c r="H300" i="2"/>
  <c r="I300" i="2" s="1"/>
  <c r="H450" i="2"/>
  <c r="I450" i="2" s="1"/>
  <c r="J450" i="2"/>
  <c r="K450" i="2" s="1"/>
  <c r="H451" i="2"/>
  <c r="I451" i="2" s="1"/>
  <c r="J451" i="2"/>
  <c r="K451" i="2" s="1"/>
  <c r="H478" i="2"/>
  <c r="I478" i="2" s="1"/>
  <c r="J478" i="2"/>
  <c r="K478" i="2" s="1"/>
  <c r="H560" i="2"/>
  <c r="I560" i="2" s="1"/>
  <c r="J560" i="2"/>
  <c r="K560" i="2" s="1"/>
  <c r="H565" i="2"/>
  <c r="I565" i="2" s="1"/>
  <c r="J565" i="2"/>
  <c r="K565" i="2" s="1"/>
  <c r="J658" i="2"/>
  <c r="K658" i="2" s="1"/>
  <c r="H658" i="2"/>
  <c r="I658" i="2" s="1"/>
  <c r="H653" i="2"/>
  <c r="I653" i="2" s="1"/>
  <c r="J653" i="2"/>
  <c r="K653" i="2" s="1"/>
  <c r="H793" i="2"/>
  <c r="I793" i="2" s="1"/>
  <c r="J793" i="2"/>
  <c r="K793" i="2" s="1"/>
  <c r="H783" i="2"/>
  <c r="I783" i="2" s="1"/>
  <c r="J783" i="2"/>
  <c r="K783" i="2" s="1"/>
  <c r="H787" i="2"/>
  <c r="I787" i="2" s="1"/>
  <c r="J787" i="2"/>
  <c r="K787" i="2" s="1"/>
  <c r="H890" i="2"/>
  <c r="I890" i="2" s="1"/>
  <c r="J890" i="2"/>
  <c r="K890" i="2" s="1"/>
  <c r="H962" i="2"/>
  <c r="I962" i="2" s="1"/>
  <c r="J962" i="2"/>
  <c r="K962" i="2" s="1"/>
  <c r="H1060" i="2"/>
  <c r="I1060" i="2" s="1"/>
  <c r="J1060" i="2"/>
  <c r="K1060" i="2" s="1"/>
  <c r="H1143" i="2"/>
  <c r="I1143" i="2" s="1"/>
  <c r="J1143" i="2"/>
  <c r="K1143" i="2" s="1"/>
  <c r="H1249" i="2"/>
  <c r="I1249" i="2" s="1"/>
  <c r="J1249" i="2"/>
  <c r="K1249" i="2" s="1"/>
  <c r="H1358" i="2"/>
  <c r="I1358" i="2" s="1"/>
  <c r="J1358" i="2"/>
  <c r="K1358" i="2" s="1"/>
  <c r="H12" i="2"/>
  <c r="I12" i="2" s="1"/>
  <c r="J12" i="2"/>
  <c r="K12" i="2" s="1"/>
  <c r="H68" i="2"/>
  <c r="I68" i="2" s="1"/>
  <c r="J68" i="2"/>
  <c r="K68" i="2" s="1"/>
  <c r="H38" i="2"/>
  <c r="I38" i="2" s="1"/>
  <c r="J38" i="2"/>
  <c r="K38" i="2" s="1"/>
  <c r="H59" i="2"/>
  <c r="I59" i="2" s="1"/>
  <c r="J59" i="2"/>
  <c r="K59" i="2" s="1"/>
  <c r="J74" i="2"/>
  <c r="K74" i="2" s="1"/>
  <c r="H74" i="2"/>
  <c r="I74" i="2" s="1"/>
  <c r="J10" i="2"/>
  <c r="K10" i="2" s="1"/>
  <c r="H10" i="2"/>
  <c r="I10" i="2" s="1"/>
  <c r="H17" i="2"/>
  <c r="I17" i="2" s="1"/>
  <c r="J17" i="2"/>
  <c r="K17" i="2" s="1"/>
  <c r="J24" i="2"/>
  <c r="K24" i="2" s="1"/>
  <c r="H24" i="2"/>
  <c r="I24" i="2" s="1"/>
  <c r="H31" i="2"/>
  <c r="I31" i="2" s="1"/>
  <c r="J31" i="2"/>
  <c r="K31" i="2" s="1"/>
  <c r="H1351" i="2"/>
  <c r="I1351" i="2" s="1"/>
  <c r="J1351" i="2"/>
  <c r="K1351" i="2" s="1"/>
  <c r="H1260" i="2"/>
  <c r="I1260" i="2" s="1"/>
  <c r="J1260" i="2"/>
  <c r="K1260" i="2" s="1"/>
  <c r="H922" i="2"/>
  <c r="I922" i="2" s="1"/>
  <c r="J922" i="2"/>
  <c r="K922" i="2" s="1"/>
  <c r="J1148" i="2"/>
  <c r="K1148" i="2" s="1"/>
  <c r="H1148" i="2"/>
  <c r="I1148" i="2" s="1"/>
  <c r="H1008" i="2"/>
  <c r="I1008" i="2" s="1"/>
  <c r="J1008" i="2"/>
  <c r="K1008" i="2" s="1"/>
  <c r="H1073" i="2"/>
  <c r="I1073" i="2" s="1"/>
  <c r="J1073" i="2"/>
  <c r="K1073" i="2" s="1"/>
  <c r="H819" i="2"/>
  <c r="I819" i="2" s="1"/>
  <c r="J819" i="2"/>
  <c r="K819" i="2" s="1"/>
  <c r="H585" i="2"/>
  <c r="I585" i="2" s="1"/>
  <c r="J585" i="2"/>
  <c r="K585" i="2" s="1"/>
  <c r="H815" i="2"/>
  <c r="I815" i="2" s="1"/>
  <c r="J815" i="2"/>
  <c r="K815" i="2" s="1"/>
  <c r="J1310" i="2"/>
  <c r="K1310" i="2" s="1"/>
  <c r="H1310" i="2"/>
  <c r="I1310" i="2" s="1"/>
  <c r="H1292" i="2"/>
  <c r="I1292" i="2" s="1"/>
  <c r="J1292" i="2"/>
  <c r="K1292" i="2" s="1"/>
  <c r="H1332" i="2"/>
  <c r="I1332" i="2" s="1"/>
  <c r="J1332" i="2"/>
  <c r="K1332" i="2" s="1"/>
  <c r="J1330" i="2"/>
  <c r="K1330" i="2" s="1"/>
  <c r="H1330" i="2"/>
  <c r="I1330" i="2" s="1"/>
  <c r="J1072" i="2"/>
  <c r="K1072" i="2" s="1"/>
  <c r="H1072" i="2"/>
  <c r="I1072" i="2" s="1"/>
  <c r="H1306" i="2"/>
  <c r="I1306" i="2" s="1"/>
  <c r="J1306" i="2"/>
  <c r="K1306" i="2" s="1"/>
  <c r="H464" i="2"/>
  <c r="I464" i="2" s="1"/>
  <c r="J464" i="2"/>
  <c r="K464" i="2" s="1"/>
  <c r="H588" i="2"/>
  <c r="I588" i="2" s="1"/>
  <c r="J588" i="2"/>
  <c r="K588" i="2" s="1"/>
  <c r="H978" i="2"/>
  <c r="I978" i="2" s="1"/>
  <c r="J978" i="2"/>
  <c r="K978" i="2" s="1"/>
  <c r="H684" i="2"/>
  <c r="I684" i="2" s="1"/>
  <c r="J684" i="2"/>
  <c r="K684" i="2" s="1"/>
  <c r="H1100" i="2"/>
  <c r="I1100" i="2" s="1"/>
  <c r="J1100" i="2"/>
  <c r="K1100" i="2" s="1"/>
  <c r="H1106" i="2"/>
  <c r="I1106" i="2" s="1"/>
  <c r="J1106" i="2"/>
  <c r="K1106" i="2" s="1"/>
  <c r="J1279" i="2"/>
  <c r="K1279" i="2" s="1"/>
  <c r="H1279" i="2"/>
  <c r="I1279" i="2" s="1"/>
  <c r="J774" i="2"/>
  <c r="K774" i="2" s="1"/>
  <c r="H774" i="2"/>
  <c r="I774" i="2" s="1"/>
  <c r="H918" i="2"/>
  <c r="I918" i="2" s="1"/>
  <c r="J918" i="2"/>
  <c r="K918" i="2" s="1"/>
  <c r="H1041" i="2"/>
  <c r="I1041" i="2" s="1"/>
  <c r="J1041" i="2"/>
  <c r="K1041" i="2" s="1"/>
  <c r="H644" i="2"/>
  <c r="I644" i="2" s="1"/>
  <c r="J644" i="2"/>
  <c r="K644" i="2" s="1"/>
  <c r="H823" i="2"/>
  <c r="I823" i="2" s="1"/>
  <c r="J823" i="2"/>
  <c r="K823" i="2" s="1"/>
  <c r="H857" i="2"/>
  <c r="I857" i="2" s="1"/>
  <c r="J857" i="2"/>
  <c r="K857" i="2" s="1"/>
  <c r="J323" i="2"/>
  <c r="K323" i="2" s="1"/>
  <c r="H323" i="2"/>
  <c r="I323" i="2" s="1"/>
  <c r="J198" i="2"/>
  <c r="K198" i="2" s="1"/>
  <c r="H198" i="2"/>
  <c r="I198" i="2" s="1"/>
  <c r="H227" i="2"/>
  <c r="I227" i="2" s="1"/>
  <c r="J227" i="2"/>
  <c r="K227" i="2" s="1"/>
  <c r="H462" i="2"/>
  <c r="I462" i="2" s="1"/>
  <c r="J462" i="2"/>
  <c r="K462" i="2" s="1"/>
  <c r="H976" i="2"/>
  <c r="I976" i="2" s="1"/>
  <c r="J976" i="2"/>
  <c r="K976" i="2" s="1"/>
  <c r="H1091" i="2"/>
  <c r="I1091" i="2" s="1"/>
  <c r="J1091" i="2"/>
  <c r="K1091" i="2" s="1"/>
  <c r="H434" i="2"/>
  <c r="I434" i="2" s="1"/>
  <c r="J434" i="2"/>
  <c r="K434" i="2" s="1"/>
  <c r="H166" i="2"/>
  <c r="I166" i="2" s="1"/>
  <c r="J166" i="2"/>
  <c r="K166" i="2" s="1"/>
  <c r="H170" i="2"/>
  <c r="I170" i="2" s="1"/>
  <c r="J170" i="2"/>
  <c r="K170" i="2" s="1"/>
  <c r="J192" i="2"/>
  <c r="K192" i="2" s="1"/>
  <c r="H192" i="2"/>
  <c r="I192" i="2" s="1"/>
  <c r="H404" i="2"/>
  <c r="I404" i="2" s="1"/>
  <c r="J404" i="2"/>
  <c r="K404" i="2" s="1"/>
  <c r="H189" i="2"/>
  <c r="I189" i="2" s="1"/>
  <c r="J189" i="2"/>
  <c r="K189" i="2" s="1"/>
  <c r="H1129" i="2"/>
  <c r="I1129" i="2" s="1"/>
  <c r="J1129" i="2"/>
  <c r="K1129" i="2" s="1"/>
  <c r="J1352" i="2"/>
  <c r="K1352" i="2" s="1"/>
  <c r="H1352" i="2"/>
  <c r="I1352" i="2" s="1"/>
  <c r="H220" i="2"/>
  <c r="I220" i="2" s="1"/>
  <c r="J220" i="2"/>
  <c r="K220" i="2" s="1"/>
  <c r="H240" i="2"/>
  <c r="I240" i="2" s="1"/>
  <c r="J240" i="2"/>
  <c r="K240" i="2" s="1"/>
  <c r="H233" i="2"/>
  <c r="I233" i="2" s="1"/>
  <c r="J233" i="2"/>
  <c r="K233" i="2" s="1"/>
  <c r="H343" i="2"/>
  <c r="I343" i="2" s="1"/>
  <c r="J343" i="2"/>
  <c r="K343" i="2" s="1"/>
  <c r="H409" i="2"/>
  <c r="I409" i="2" s="1"/>
  <c r="J409" i="2"/>
  <c r="K409" i="2" s="1"/>
  <c r="H683" i="2"/>
  <c r="I683" i="2" s="1"/>
  <c r="J683" i="2"/>
  <c r="K683" i="2" s="1"/>
  <c r="H876" i="2"/>
  <c r="I876" i="2" s="1"/>
  <c r="J876" i="2"/>
  <c r="K876" i="2" s="1"/>
  <c r="H1015" i="2"/>
  <c r="I1015" i="2" s="1"/>
  <c r="J1015" i="2"/>
  <c r="K1015" i="2" s="1"/>
  <c r="J1090" i="2"/>
  <c r="K1090" i="2" s="1"/>
  <c r="H1090" i="2"/>
  <c r="I1090" i="2" s="1"/>
  <c r="H521" i="2"/>
  <c r="I521" i="2" s="1"/>
  <c r="J521" i="2"/>
  <c r="K521" i="2" s="1"/>
  <c r="H1167" i="2"/>
  <c r="I1167" i="2" s="1"/>
  <c r="J1167" i="2"/>
  <c r="K1167" i="2" s="1"/>
  <c r="H361" i="2"/>
  <c r="I361" i="2" s="1"/>
  <c r="J361" i="2"/>
  <c r="K361" i="2" s="1"/>
  <c r="H367" i="2"/>
  <c r="I367" i="2" s="1"/>
  <c r="J367" i="2"/>
  <c r="K367" i="2" s="1"/>
  <c r="H380" i="2"/>
  <c r="I380" i="2" s="1"/>
  <c r="J380" i="2"/>
  <c r="K380" i="2" s="1"/>
  <c r="H417" i="2"/>
  <c r="I417" i="2" s="1"/>
  <c r="J417" i="2"/>
  <c r="K417" i="2" s="1"/>
  <c r="H536" i="2"/>
  <c r="I536" i="2" s="1"/>
  <c r="J536" i="2"/>
  <c r="K536" i="2" s="1"/>
  <c r="H534" i="2"/>
  <c r="I534" i="2" s="1"/>
  <c r="J534" i="2"/>
  <c r="K534" i="2" s="1"/>
  <c r="H598" i="2"/>
  <c r="I598" i="2" s="1"/>
  <c r="J598" i="2"/>
  <c r="K598" i="2" s="1"/>
  <c r="H694" i="2"/>
  <c r="I694" i="2" s="1"/>
  <c r="J694" i="2"/>
  <c r="K694" i="2" s="1"/>
  <c r="H770" i="2"/>
  <c r="I770" i="2" s="1"/>
  <c r="J770" i="2"/>
  <c r="K770" i="2" s="1"/>
  <c r="H943" i="2"/>
  <c r="I943" i="2" s="1"/>
  <c r="J943" i="2"/>
  <c r="K943" i="2" s="1"/>
  <c r="H1019" i="2"/>
  <c r="I1019" i="2" s="1"/>
  <c r="J1019" i="2"/>
  <c r="K1019" i="2" s="1"/>
  <c r="H1097" i="2"/>
  <c r="I1097" i="2" s="1"/>
  <c r="J1097" i="2"/>
  <c r="K1097" i="2" s="1"/>
  <c r="H1155" i="2"/>
  <c r="I1155" i="2" s="1"/>
  <c r="J1155" i="2"/>
  <c r="K1155" i="2" s="1"/>
  <c r="H1226" i="2"/>
  <c r="I1226" i="2" s="1"/>
  <c r="J1226" i="2"/>
  <c r="K1226" i="2" s="1"/>
  <c r="H1277" i="2"/>
  <c r="I1277" i="2" s="1"/>
  <c r="J1277" i="2"/>
  <c r="K1277" i="2" s="1"/>
  <c r="J995" i="2"/>
  <c r="K995" i="2" s="1"/>
  <c r="H995" i="2"/>
  <c r="I995" i="2" s="1"/>
  <c r="H1103" i="2"/>
  <c r="I1103" i="2" s="1"/>
  <c r="J1103" i="2"/>
  <c r="K1103" i="2" s="1"/>
  <c r="J1158" i="2"/>
  <c r="K1158" i="2" s="1"/>
  <c r="H1158" i="2"/>
  <c r="I1158" i="2" s="1"/>
  <c r="H1258" i="2"/>
  <c r="I1258" i="2" s="1"/>
  <c r="J1258" i="2"/>
  <c r="K1258" i="2" s="1"/>
  <c r="H1302" i="2"/>
  <c r="I1302" i="2" s="1"/>
  <c r="J1302" i="2"/>
  <c r="K1302" i="2" s="1"/>
  <c r="H968" i="2"/>
  <c r="I968" i="2" s="1"/>
  <c r="J968" i="2"/>
  <c r="K968" i="2" s="1"/>
  <c r="H245" i="2"/>
  <c r="I245" i="2" s="1"/>
  <c r="J245" i="2"/>
  <c r="K245" i="2" s="1"/>
  <c r="H383" i="2"/>
  <c r="I383" i="2" s="1"/>
  <c r="J383" i="2"/>
  <c r="K383" i="2" s="1"/>
  <c r="H422" i="2"/>
  <c r="I422" i="2" s="1"/>
  <c r="J422" i="2"/>
  <c r="K422" i="2" s="1"/>
  <c r="H540" i="2"/>
  <c r="I540" i="2" s="1"/>
  <c r="J540" i="2"/>
  <c r="K540" i="2" s="1"/>
  <c r="H638" i="2"/>
  <c r="I638" i="2" s="1"/>
  <c r="J638" i="2"/>
  <c r="K638" i="2" s="1"/>
  <c r="H726" i="2"/>
  <c r="I726" i="2" s="1"/>
  <c r="J726" i="2"/>
  <c r="K726" i="2" s="1"/>
  <c r="H913" i="2"/>
  <c r="I913" i="2" s="1"/>
  <c r="J913" i="2"/>
  <c r="K913" i="2" s="1"/>
  <c r="J909" i="2"/>
  <c r="K909" i="2" s="1"/>
  <c r="H909" i="2"/>
  <c r="I909" i="2" s="1"/>
  <c r="H626" i="2"/>
  <c r="I626" i="2" s="1"/>
  <c r="J626" i="2"/>
  <c r="K626" i="2" s="1"/>
  <c r="H1212" i="2"/>
  <c r="I1212" i="2" s="1"/>
  <c r="J1212" i="2"/>
  <c r="K1212" i="2" s="1"/>
  <c r="H261" i="2"/>
  <c r="I261" i="2" s="1"/>
  <c r="J261" i="2"/>
  <c r="K261" i="2" s="1"/>
  <c r="J388" i="2"/>
  <c r="K388" i="2" s="1"/>
  <c r="H388" i="2"/>
  <c r="I388" i="2" s="1"/>
  <c r="H546" i="2"/>
  <c r="I546" i="2" s="1"/>
  <c r="J546" i="2"/>
  <c r="K546" i="2" s="1"/>
  <c r="H641" i="2"/>
  <c r="I641" i="2" s="1"/>
  <c r="J641" i="2"/>
  <c r="K641" i="2" s="1"/>
  <c r="H737" i="2"/>
  <c r="I737" i="2" s="1"/>
  <c r="J737" i="2"/>
  <c r="K737" i="2" s="1"/>
  <c r="H820" i="2"/>
  <c r="I820" i="2" s="1"/>
  <c r="J820" i="2"/>
  <c r="K820" i="2" s="1"/>
  <c r="H952" i="2"/>
  <c r="I952" i="2" s="1"/>
  <c r="J952" i="2"/>
  <c r="K952" i="2" s="1"/>
  <c r="H1000" i="2"/>
  <c r="I1000" i="2" s="1"/>
  <c r="J1000" i="2"/>
  <c r="K1000" i="2" s="1"/>
  <c r="H1068" i="2"/>
  <c r="I1068" i="2" s="1"/>
  <c r="J1068" i="2"/>
  <c r="K1068" i="2" s="1"/>
  <c r="H1160" i="2"/>
  <c r="I1160" i="2" s="1"/>
  <c r="J1160" i="2"/>
  <c r="K1160" i="2" s="1"/>
  <c r="H761" i="2"/>
  <c r="I761" i="2" s="1"/>
  <c r="J761" i="2"/>
  <c r="K761" i="2" s="1"/>
  <c r="H873" i="2"/>
  <c r="I873" i="2" s="1"/>
  <c r="J873" i="2"/>
  <c r="K873" i="2" s="1"/>
  <c r="H869" i="2"/>
  <c r="I869" i="2" s="1"/>
  <c r="J869" i="2"/>
  <c r="K869" i="2" s="1"/>
  <c r="J975" i="2"/>
  <c r="K975" i="2" s="1"/>
  <c r="H975" i="2"/>
  <c r="I975" i="2" s="1"/>
  <c r="H1086" i="2"/>
  <c r="I1086" i="2" s="1"/>
  <c r="J1086" i="2"/>
  <c r="K1086" i="2" s="1"/>
  <c r="J1200" i="2"/>
  <c r="K1200" i="2" s="1"/>
  <c r="H1200" i="2"/>
  <c r="I1200" i="2" s="1"/>
  <c r="H1309" i="2"/>
  <c r="I1309" i="2" s="1"/>
  <c r="J1309" i="2"/>
  <c r="K1309" i="2" s="1"/>
  <c r="H648" i="2"/>
  <c r="I648" i="2" s="1"/>
  <c r="J648" i="2"/>
  <c r="K648" i="2" s="1"/>
  <c r="H281" i="2"/>
  <c r="I281" i="2" s="1"/>
  <c r="J281" i="2"/>
  <c r="K281" i="2" s="1"/>
  <c r="H279" i="2"/>
  <c r="I279" i="2" s="1"/>
  <c r="J279" i="2"/>
  <c r="K279" i="2" s="1"/>
  <c r="H284" i="2"/>
  <c r="I284" i="2" s="1"/>
  <c r="J284" i="2"/>
  <c r="K284" i="2" s="1"/>
  <c r="J442" i="2"/>
  <c r="K442" i="2" s="1"/>
  <c r="H442" i="2"/>
  <c r="I442" i="2" s="1"/>
  <c r="H548" i="2"/>
  <c r="I548" i="2" s="1"/>
  <c r="J548" i="2"/>
  <c r="K548" i="2" s="1"/>
  <c r="H607" i="2"/>
  <c r="I607" i="2" s="1"/>
  <c r="J607" i="2"/>
  <c r="K607" i="2" s="1"/>
  <c r="H650" i="2"/>
  <c r="I650" i="2" s="1"/>
  <c r="J650" i="2"/>
  <c r="K650" i="2" s="1"/>
  <c r="H710" i="2"/>
  <c r="I710" i="2" s="1"/>
  <c r="J710" i="2"/>
  <c r="K710" i="2" s="1"/>
  <c r="J746" i="2"/>
  <c r="K746" i="2" s="1"/>
  <c r="H746" i="2"/>
  <c r="I746" i="2" s="1"/>
  <c r="H748" i="2"/>
  <c r="I748" i="2" s="1"/>
  <c r="J748" i="2"/>
  <c r="K748" i="2" s="1"/>
  <c r="J779" i="2"/>
  <c r="K779" i="2" s="1"/>
  <c r="H779" i="2"/>
  <c r="I779" i="2" s="1"/>
  <c r="H836" i="2"/>
  <c r="I836" i="2" s="1"/>
  <c r="J836" i="2"/>
  <c r="K836" i="2" s="1"/>
  <c r="H885" i="2"/>
  <c r="I885" i="2" s="1"/>
  <c r="J885" i="2"/>
  <c r="K885" i="2" s="1"/>
  <c r="H960" i="2"/>
  <c r="I960" i="2" s="1"/>
  <c r="J960" i="2"/>
  <c r="K960" i="2" s="1"/>
  <c r="H1004" i="2"/>
  <c r="I1004" i="2" s="1"/>
  <c r="J1004" i="2"/>
  <c r="K1004" i="2" s="1"/>
  <c r="H1052" i="2"/>
  <c r="I1052" i="2" s="1"/>
  <c r="J1052" i="2"/>
  <c r="K1052" i="2" s="1"/>
  <c r="H1113" i="2"/>
  <c r="I1113" i="2" s="1"/>
  <c r="J1113" i="2"/>
  <c r="K1113" i="2" s="1"/>
  <c r="H1168" i="2"/>
  <c r="I1168" i="2" s="1"/>
  <c r="J1168" i="2"/>
  <c r="K1168" i="2" s="1"/>
  <c r="H1231" i="2"/>
  <c r="I1231" i="2" s="1"/>
  <c r="J1231" i="2"/>
  <c r="K1231" i="2" s="1"/>
  <c r="J1333" i="2"/>
  <c r="K1333" i="2" s="1"/>
  <c r="H1333" i="2"/>
  <c r="I1333" i="2" s="1"/>
  <c r="H118" i="2"/>
  <c r="I118" i="2" s="1"/>
  <c r="J118" i="2"/>
  <c r="K118" i="2" s="1"/>
  <c r="H148" i="2"/>
  <c r="I148" i="2" s="1"/>
  <c r="J148" i="2"/>
  <c r="K148" i="2" s="1"/>
  <c r="H146" i="2"/>
  <c r="I146" i="2" s="1"/>
  <c r="J146" i="2"/>
  <c r="K146" i="2" s="1"/>
  <c r="H121" i="2"/>
  <c r="I121" i="2" s="1"/>
  <c r="J121" i="2"/>
  <c r="K121" i="2" s="1"/>
  <c r="H135" i="2"/>
  <c r="I135" i="2" s="1"/>
  <c r="J135" i="2"/>
  <c r="K135" i="2" s="1"/>
  <c r="H315" i="2"/>
  <c r="I315" i="2" s="1"/>
  <c r="J315" i="2"/>
  <c r="K315" i="2" s="1"/>
  <c r="H496" i="2"/>
  <c r="I496" i="2" s="1"/>
  <c r="J496" i="2"/>
  <c r="K496" i="2" s="1"/>
  <c r="J495" i="2"/>
  <c r="K495" i="2" s="1"/>
  <c r="H495" i="2"/>
  <c r="I495" i="2" s="1"/>
  <c r="H500" i="2"/>
  <c r="I500" i="2" s="1"/>
  <c r="J500" i="2"/>
  <c r="K500" i="2" s="1"/>
  <c r="H570" i="2"/>
  <c r="I570" i="2" s="1"/>
  <c r="J570" i="2"/>
  <c r="K570" i="2" s="1"/>
  <c r="H572" i="2"/>
  <c r="I572" i="2" s="1"/>
  <c r="J572" i="2"/>
  <c r="K572" i="2" s="1"/>
  <c r="H674" i="2"/>
  <c r="I674" i="2" s="1"/>
  <c r="J674" i="2"/>
  <c r="K674" i="2" s="1"/>
  <c r="H675" i="2"/>
  <c r="I675" i="2" s="1"/>
  <c r="J675" i="2"/>
  <c r="K675" i="2" s="1"/>
  <c r="H716" i="2"/>
  <c r="I716" i="2" s="1"/>
  <c r="J716" i="2"/>
  <c r="K716" i="2" s="1"/>
  <c r="H803" i="2"/>
  <c r="I803" i="2" s="1"/>
  <c r="J803" i="2"/>
  <c r="K803" i="2" s="1"/>
  <c r="H853" i="2"/>
  <c r="I853" i="2" s="1"/>
  <c r="J853" i="2"/>
  <c r="K853" i="2" s="1"/>
  <c r="H935" i="2"/>
  <c r="I935" i="2" s="1"/>
  <c r="J935" i="2"/>
  <c r="K935" i="2" s="1"/>
  <c r="H1011" i="2"/>
  <c r="I1011" i="2" s="1"/>
  <c r="J1011" i="2"/>
  <c r="K1011" i="2" s="1"/>
  <c r="J1146" i="2"/>
  <c r="K1146" i="2" s="1"/>
  <c r="H1146" i="2"/>
  <c r="I1146" i="2" s="1"/>
  <c r="H1217" i="2"/>
  <c r="I1217" i="2" s="1"/>
  <c r="J1217" i="2"/>
  <c r="K1217" i="2" s="1"/>
  <c r="H1363" i="2"/>
  <c r="I1363" i="2" s="1"/>
  <c r="J1363" i="2"/>
  <c r="K1363" i="2" s="1"/>
  <c r="H516" i="2"/>
  <c r="I516" i="2" s="1"/>
  <c r="J516" i="2"/>
  <c r="K516" i="2" s="1"/>
  <c r="H679" i="2"/>
  <c r="I679" i="2" s="1"/>
  <c r="J679" i="2"/>
  <c r="K679" i="2" s="1"/>
  <c r="J806" i="2"/>
  <c r="K806" i="2" s="1"/>
  <c r="H806" i="2"/>
  <c r="I806" i="2" s="1"/>
  <c r="H939" i="2"/>
  <c r="I939" i="2" s="1"/>
  <c r="J939" i="2"/>
  <c r="K939" i="2" s="1"/>
  <c r="H1271" i="2"/>
  <c r="I1271" i="2" s="1"/>
  <c r="J1271" i="2"/>
  <c r="K1271" i="2" s="1"/>
  <c r="J1185" i="2"/>
  <c r="K1185" i="2" s="1"/>
  <c r="H1185" i="2"/>
  <c r="I1185" i="2" s="1"/>
  <c r="H86" i="2"/>
  <c r="I86" i="2" s="1"/>
  <c r="J86" i="2"/>
  <c r="K86" i="2" s="1"/>
  <c r="H99" i="2"/>
  <c r="I99" i="2" s="1"/>
  <c r="J99" i="2"/>
  <c r="K99" i="2" s="1"/>
  <c r="H113" i="2"/>
  <c r="I113" i="2" s="1"/>
  <c r="J113" i="2"/>
  <c r="K113" i="2" s="1"/>
  <c r="H88" i="2"/>
  <c r="I88" i="2" s="1"/>
  <c r="J88" i="2"/>
  <c r="K88" i="2" s="1"/>
  <c r="H298" i="2"/>
  <c r="I298" i="2" s="1"/>
  <c r="J298" i="2"/>
  <c r="K298" i="2" s="1"/>
  <c r="H310" i="2"/>
  <c r="I310" i="2" s="1"/>
  <c r="J310" i="2"/>
  <c r="K310" i="2" s="1"/>
  <c r="H292" i="2"/>
  <c r="I292" i="2" s="1"/>
  <c r="J292" i="2"/>
  <c r="K292" i="2" s="1"/>
  <c r="H449" i="2"/>
  <c r="I449" i="2" s="1"/>
  <c r="J449" i="2"/>
  <c r="K449" i="2" s="1"/>
  <c r="H443" i="2"/>
  <c r="I443" i="2" s="1"/>
  <c r="J443" i="2"/>
  <c r="K443" i="2" s="1"/>
  <c r="H470" i="2"/>
  <c r="I470" i="2" s="1"/>
  <c r="J470" i="2"/>
  <c r="K470" i="2" s="1"/>
  <c r="H554" i="2"/>
  <c r="I554" i="2" s="1"/>
  <c r="J554" i="2"/>
  <c r="K554" i="2" s="1"/>
  <c r="H557" i="2"/>
  <c r="I557" i="2" s="1"/>
  <c r="J557" i="2"/>
  <c r="K557" i="2" s="1"/>
  <c r="H657" i="2"/>
  <c r="I657" i="2" s="1"/>
  <c r="J657" i="2"/>
  <c r="K657" i="2" s="1"/>
  <c r="H660" i="2"/>
  <c r="I660" i="2" s="1"/>
  <c r="J660" i="2"/>
  <c r="K660" i="2" s="1"/>
  <c r="H792" i="2"/>
  <c r="I792" i="2" s="1"/>
  <c r="J792" i="2"/>
  <c r="K792" i="2" s="1"/>
  <c r="J798" i="2"/>
  <c r="K798" i="2" s="1"/>
  <c r="H798" i="2"/>
  <c r="I798" i="2" s="1"/>
  <c r="H842" i="2"/>
  <c r="I842" i="2" s="1"/>
  <c r="J842" i="2"/>
  <c r="K842" i="2" s="1"/>
  <c r="H895" i="2"/>
  <c r="I895" i="2" s="1"/>
  <c r="J895" i="2"/>
  <c r="K895" i="2" s="1"/>
  <c r="H961" i="2"/>
  <c r="I961" i="2" s="1"/>
  <c r="J961" i="2"/>
  <c r="K961" i="2" s="1"/>
  <c r="H1059" i="2"/>
  <c r="I1059" i="2" s="1"/>
  <c r="J1059" i="2"/>
  <c r="K1059" i="2" s="1"/>
  <c r="J1142" i="2"/>
  <c r="K1142" i="2" s="1"/>
  <c r="H1142" i="2"/>
  <c r="I1142" i="2" s="1"/>
  <c r="H1248" i="2"/>
  <c r="I1248" i="2" s="1"/>
  <c r="J1248" i="2"/>
  <c r="K1248" i="2" s="1"/>
  <c r="H1347" i="2"/>
  <c r="I1347" i="2" s="1"/>
  <c r="J1347" i="2"/>
  <c r="K1347" i="2" s="1"/>
  <c r="J54" i="2"/>
  <c r="K54" i="2" s="1"/>
  <c r="H54" i="2"/>
  <c r="I54" i="2" s="1"/>
  <c r="J45" i="2"/>
  <c r="K45" i="2" s="1"/>
  <c r="H45" i="2"/>
  <c r="I45" i="2" s="1"/>
  <c r="H20" i="2"/>
  <c r="I20" i="2" s="1"/>
  <c r="J20" i="2"/>
  <c r="K20" i="2" s="1"/>
  <c r="H51" i="2"/>
  <c r="I51" i="2" s="1"/>
  <c r="J51" i="2"/>
  <c r="K51" i="2" s="1"/>
  <c r="H66" i="2"/>
  <c r="I66" i="2" s="1"/>
  <c r="J66" i="2"/>
  <c r="K66" i="2" s="1"/>
  <c r="J73" i="2"/>
  <c r="K73" i="2" s="1"/>
  <c r="H73" i="2"/>
  <c r="I73" i="2" s="1"/>
  <c r="H9" i="2"/>
  <c r="I9" i="2" s="1"/>
  <c r="J9" i="2"/>
  <c r="K9" i="2" s="1"/>
  <c r="H16" i="2"/>
  <c r="I16" i="2" s="1"/>
  <c r="J16" i="2"/>
  <c r="K16" i="2" s="1"/>
  <c r="H23" i="2"/>
  <c r="I23" i="2" s="1"/>
  <c r="J23" i="2"/>
  <c r="K23" i="2" s="1"/>
  <c r="J1359" i="2"/>
  <c r="K1359" i="2" s="1"/>
  <c r="H1359" i="2"/>
  <c r="I1359" i="2" s="1"/>
  <c r="J157" i="2"/>
  <c r="K157" i="2" s="1"/>
  <c r="H157" i="2"/>
  <c r="I157" i="2" s="1"/>
  <c r="J1194" i="2"/>
  <c r="K1194" i="2" s="1"/>
  <c r="H1194" i="2"/>
  <c r="I1194" i="2" s="1"/>
  <c r="H1219" i="2"/>
  <c r="I1219" i="2" s="1"/>
  <c r="J1219" i="2"/>
  <c r="K1219" i="2" s="1"/>
  <c r="H1284" i="2"/>
  <c r="I1284" i="2" s="1"/>
  <c r="J1284" i="2"/>
  <c r="K1284" i="2" s="1"/>
  <c r="H369" i="2"/>
  <c r="I369" i="2" s="1"/>
  <c r="J369" i="2"/>
  <c r="K369" i="2" s="1"/>
  <c r="H880" i="2"/>
  <c r="I880" i="2" s="1"/>
  <c r="J880" i="2"/>
  <c r="K880" i="2" s="1"/>
  <c r="H584" i="2"/>
  <c r="I584" i="2" s="1"/>
  <c r="J584" i="2"/>
  <c r="K584" i="2" s="1"/>
  <c r="J902" i="2"/>
  <c r="K902" i="2" s="1"/>
  <c r="H902" i="2"/>
  <c r="I902" i="2" s="1"/>
  <c r="H1320" i="2"/>
  <c r="I1320" i="2" s="1"/>
  <c r="J1320" i="2"/>
  <c r="K1320" i="2" s="1"/>
  <c r="H1211" i="2"/>
  <c r="I1211" i="2" s="1"/>
  <c r="J1211" i="2"/>
  <c r="K1211" i="2" s="1"/>
  <c r="H1340" i="2"/>
  <c r="I1340" i="2" s="1"/>
  <c r="J1340" i="2"/>
  <c r="K1340" i="2" s="1"/>
  <c r="H1259" i="2"/>
  <c r="I1259" i="2" s="1"/>
  <c r="J1259" i="2"/>
  <c r="K1259" i="2" s="1"/>
  <c r="J1009" i="2"/>
  <c r="K1009" i="2" s="1"/>
  <c r="H1009" i="2"/>
  <c r="I1009" i="2" s="1"/>
  <c r="H1381" i="2"/>
  <c r="I1381" i="2" s="1"/>
  <c r="J1381" i="2"/>
  <c r="K1381" i="2" s="1"/>
  <c r="J243" i="2"/>
  <c r="K243" i="2" s="1"/>
  <c r="H243" i="2"/>
  <c r="I243" i="2" s="1"/>
  <c r="H230" i="2"/>
  <c r="I230" i="2" s="1"/>
  <c r="J230" i="2"/>
  <c r="K230" i="2" s="1"/>
  <c r="H224" i="2"/>
  <c r="I224" i="2" s="1"/>
  <c r="J224" i="2"/>
  <c r="K224" i="2" s="1"/>
  <c r="H373" i="2"/>
  <c r="I373" i="2" s="1"/>
  <c r="J373" i="2"/>
  <c r="K373" i="2" s="1"/>
  <c r="H994" i="2"/>
  <c r="I994" i="2" s="1"/>
  <c r="J994" i="2"/>
  <c r="K994" i="2" s="1"/>
  <c r="H712" i="2"/>
  <c r="I712" i="2" s="1"/>
  <c r="J712" i="2"/>
  <c r="K712" i="2" s="1"/>
  <c r="H634" i="2"/>
  <c r="I634" i="2" s="1"/>
  <c r="J634" i="2"/>
  <c r="K634" i="2" s="1"/>
  <c r="H258" i="2"/>
  <c r="I258" i="2" s="1"/>
  <c r="J258" i="2"/>
  <c r="K258" i="2" s="1"/>
  <c r="H923" i="2"/>
  <c r="I923" i="2" s="1"/>
  <c r="J923" i="2"/>
  <c r="K923" i="2" s="1"/>
  <c r="H182" i="2"/>
  <c r="I182" i="2" s="1"/>
  <c r="J182" i="2"/>
  <c r="K182" i="2" s="1"/>
  <c r="H195" i="2"/>
  <c r="I195" i="2" s="1"/>
  <c r="J195" i="2"/>
  <c r="K195" i="2" s="1"/>
  <c r="H232" i="2"/>
  <c r="I232" i="2" s="1"/>
  <c r="J232" i="2"/>
  <c r="K232" i="2" s="1"/>
  <c r="H349" i="2"/>
  <c r="I349" i="2" s="1"/>
  <c r="J349" i="2"/>
  <c r="K349" i="2" s="1"/>
  <c r="H331" i="2"/>
  <c r="I331" i="2" s="1"/>
  <c r="J331" i="2"/>
  <c r="K331" i="2" s="1"/>
  <c r="J877" i="2"/>
  <c r="K877" i="2" s="1"/>
  <c r="H877" i="2"/>
  <c r="I877" i="2" s="1"/>
  <c r="J1204" i="2"/>
  <c r="K1204" i="2" s="1"/>
  <c r="H1204" i="2"/>
  <c r="I1204" i="2" s="1"/>
  <c r="H159" i="2"/>
  <c r="I159" i="2" s="1"/>
  <c r="J159" i="2"/>
  <c r="K159" i="2" s="1"/>
  <c r="H187" i="2"/>
  <c r="I187" i="2" s="1"/>
  <c r="J187" i="2"/>
  <c r="K187" i="2" s="1"/>
  <c r="H520" i="2"/>
  <c r="I520" i="2" s="1"/>
  <c r="J520" i="2"/>
  <c r="K520" i="2" s="1"/>
  <c r="J219" i="2"/>
  <c r="K219" i="2" s="1"/>
  <c r="H219" i="2"/>
  <c r="I219" i="2" s="1"/>
  <c r="H200" i="2"/>
  <c r="I200" i="2" s="1"/>
  <c r="J200" i="2"/>
  <c r="K200" i="2" s="1"/>
  <c r="H341" i="2"/>
  <c r="I341" i="2" s="1"/>
  <c r="J341" i="2"/>
  <c r="K341" i="2" s="1"/>
  <c r="H461" i="2"/>
  <c r="I461" i="2" s="1"/>
  <c r="J461" i="2"/>
  <c r="K461" i="2" s="1"/>
  <c r="H583" i="2"/>
  <c r="I583" i="2" s="1"/>
  <c r="J583" i="2"/>
  <c r="K583" i="2" s="1"/>
  <c r="H983" i="2"/>
  <c r="I983" i="2" s="1"/>
  <c r="J983" i="2"/>
  <c r="K983" i="2" s="1"/>
  <c r="H1206" i="2"/>
  <c r="I1206" i="2" s="1"/>
  <c r="J1206" i="2"/>
  <c r="K1206" i="2" s="1"/>
  <c r="J458" i="2"/>
  <c r="K458" i="2" s="1"/>
  <c r="H458" i="2"/>
  <c r="I458" i="2" s="1"/>
  <c r="H197" i="2"/>
  <c r="I197" i="2" s="1"/>
  <c r="J197" i="2"/>
  <c r="K197" i="2" s="1"/>
  <c r="H179" i="2"/>
  <c r="I179" i="2" s="1"/>
  <c r="J179" i="2"/>
  <c r="K179" i="2" s="1"/>
  <c r="H162" i="2"/>
  <c r="I162" i="2" s="1"/>
  <c r="J162" i="2"/>
  <c r="K162" i="2" s="1"/>
  <c r="H184" i="2"/>
  <c r="I184" i="2" s="1"/>
  <c r="J184" i="2"/>
  <c r="K184" i="2" s="1"/>
  <c r="H403" i="2"/>
  <c r="I403" i="2" s="1"/>
  <c r="J403" i="2"/>
  <c r="K403" i="2" s="1"/>
  <c r="H321" i="2"/>
  <c r="I321" i="2" s="1"/>
  <c r="J321" i="2"/>
  <c r="K321" i="2" s="1"/>
  <c r="H602" i="2"/>
  <c r="I602" i="2" s="1"/>
  <c r="J602" i="2"/>
  <c r="K602" i="2" s="1"/>
  <c r="J1165" i="2"/>
  <c r="K1165" i="2" s="1"/>
  <c r="H1165" i="2"/>
  <c r="I1165" i="2" s="1"/>
  <c r="J236" i="2"/>
  <c r="K236" i="2" s="1"/>
  <c r="H236" i="2"/>
  <c r="I236" i="2" s="1"/>
  <c r="H204" i="2"/>
  <c r="I204" i="2" s="1"/>
  <c r="J204" i="2"/>
  <c r="K204" i="2" s="1"/>
  <c r="J229" i="2"/>
  <c r="K229" i="2" s="1"/>
  <c r="H229" i="2"/>
  <c r="I229" i="2" s="1"/>
  <c r="J211" i="2"/>
  <c r="K211" i="2" s="1"/>
  <c r="H211" i="2"/>
  <c r="I211" i="2" s="1"/>
  <c r="J225" i="2"/>
  <c r="K225" i="2" s="1"/>
  <c r="H225" i="2"/>
  <c r="I225" i="2" s="1"/>
  <c r="H345" i="2"/>
  <c r="I345" i="2" s="1"/>
  <c r="J345" i="2"/>
  <c r="K345" i="2" s="1"/>
  <c r="H335" i="2"/>
  <c r="I335" i="2" s="1"/>
  <c r="J335" i="2"/>
  <c r="K335" i="2" s="1"/>
  <c r="H333" i="2"/>
  <c r="I333" i="2" s="1"/>
  <c r="J333" i="2"/>
  <c r="K333" i="2" s="1"/>
  <c r="H408" i="2"/>
  <c r="I408" i="2" s="1"/>
  <c r="J408" i="2"/>
  <c r="K408" i="2" s="1"/>
  <c r="H460" i="2"/>
  <c r="I460" i="2" s="1"/>
  <c r="J460" i="2"/>
  <c r="K460" i="2" s="1"/>
  <c r="J590" i="2"/>
  <c r="K590" i="2" s="1"/>
  <c r="H590" i="2"/>
  <c r="I590" i="2" s="1"/>
  <c r="H724" i="2"/>
  <c r="I724" i="2" s="1"/>
  <c r="J724" i="2"/>
  <c r="K724" i="2" s="1"/>
  <c r="H942" i="2"/>
  <c r="I942" i="2" s="1"/>
  <c r="J942" i="2"/>
  <c r="K942" i="2" s="1"/>
  <c r="J982" i="2"/>
  <c r="K982" i="2" s="1"/>
  <c r="H982" i="2"/>
  <c r="I982" i="2" s="1"/>
  <c r="H1034" i="2"/>
  <c r="I1034" i="2" s="1"/>
  <c r="J1034" i="2"/>
  <c r="K1034" i="2" s="1"/>
  <c r="H1127" i="2"/>
  <c r="I1127" i="2" s="1"/>
  <c r="J1127" i="2"/>
  <c r="K1127" i="2" s="1"/>
  <c r="H1223" i="2"/>
  <c r="I1223" i="2" s="1"/>
  <c r="J1223" i="2"/>
  <c r="K1223" i="2" s="1"/>
  <c r="H608" i="2"/>
  <c r="I608" i="2" s="1"/>
  <c r="J608" i="2"/>
  <c r="K608" i="2" s="1"/>
  <c r="J1236" i="2"/>
  <c r="K1236" i="2" s="1"/>
  <c r="H1236" i="2"/>
  <c r="I1236" i="2" s="1"/>
  <c r="H378" i="2"/>
  <c r="I378" i="2" s="1"/>
  <c r="J378" i="2"/>
  <c r="K378" i="2" s="1"/>
  <c r="H359" i="2"/>
  <c r="I359" i="2" s="1"/>
  <c r="J359" i="2"/>
  <c r="K359" i="2" s="1"/>
  <c r="H372" i="2"/>
  <c r="I372" i="2" s="1"/>
  <c r="J372" i="2"/>
  <c r="K372" i="2" s="1"/>
  <c r="H415" i="2"/>
  <c r="I415" i="2" s="1"/>
  <c r="J415" i="2"/>
  <c r="K415" i="2" s="1"/>
  <c r="H530" i="2"/>
  <c r="I530" i="2" s="1"/>
  <c r="J530" i="2"/>
  <c r="K530" i="2" s="1"/>
  <c r="J526" i="2"/>
  <c r="K526" i="2" s="1"/>
  <c r="H526" i="2"/>
  <c r="I526" i="2" s="1"/>
  <c r="H597" i="2"/>
  <c r="I597" i="2" s="1"/>
  <c r="J597" i="2"/>
  <c r="K597" i="2" s="1"/>
  <c r="H686" i="2"/>
  <c r="I686" i="2" s="1"/>
  <c r="J686" i="2"/>
  <c r="K686" i="2" s="1"/>
  <c r="H769" i="2"/>
  <c r="I769" i="2" s="1"/>
  <c r="J769" i="2"/>
  <c r="K769" i="2" s="1"/>
  <c r="H985" i="2"/>
  <c r="I985" i="2" s="1"/>
  <c r="J985" i="2"/>
  <c r="K985" i="2" s="1"/>
  <c r="H1039" i="2"/>
  <c r="I1039" i="2" s="1"/>
  <c r="J1039" i="2"/>
  <c r="K1039" i="2" s="1"/>
  <c r="H1096" i="2"/>
  <c r="I1096" i="2" s="1"/>
  <c r="J1096" i="2"/>
  <c r="K1096" i="2" s="1"/>
  <c r="J1154" i="2"/>
  <c r="K1154" i="2" s="1"/>
  <c r="H1154" i="2"/>
  <c r="I1154" i="2" s="1"/>
  <c r="H1225" i="2"/>
  <c r="I1225" i="2" s="1"/>
  <c r="J1225" i="2"/>
  <c r="K1225" i="2" s="1"/>
  <c r="J1301" i="2"/>
  <c r="K1301" i="2" s="1"/>
  <c r="H1301" i="2"/>
  <c r="I1301" i="2" s="1"/>
  <c r="H1047" i="2"/>
  <c r="I1047" i="2" s="1"/>
  <c r="J1047" i="2"/>
  <c r="K1047" i="2" s="1"/>
  <c r="J1101" i="2"/>
  <c r="K1101" i="2" s="1"/>
  <c r="H1101" i="2"/>
  <c r="I1101" i="2" s="1"/>
  <c r="H1187" i="2"/>
  <c r="I1187" i="2" s="1"/>
  <c r="J1187" i="2"/>
  <c r="K1187" i="2" s="1"/>
  <c r="J1264" i="2"/>
  <c r="K1264" i="2" s="1"/>
  <c r="H1264" i="2"/>
  <c r="I1264" i="2" s="1"/>
  <c r="H1313" i="2"/>
  <c r="I1313" i="2" s="1"/>
  <c r="J1313" i="2"/>
  <c r="K1313" i="2" s="1"/>
  <c r="H1138" i="2"/>
  <c r="I1138" i="2" s="1"/>
  <c r="J1138" i="2"/>
  <c r="K1138" i="2" s="1"/>
  <c r="J257" i="2"/>
  <c r="K257" i="2" s="1"/>
  <c r="H257" i="2"/>
  <c r="I257" i="2" s="1"/>
  <c r="H253" i="2"/>
  <c r="I253" i="2" s="1"/>
  <c r="J253" i="2"/>
  <c r="K253" i="2" s="1"/>
  <c r="H382" i="2"/>
  <c r="I382" i="2" s="1"/>
  <c r="J382" i="2"/>
  <c r="K382" i="2" s="1"/>
  <c r="H429" i="2"/>
  <c r="I429" i="2" s="1"/>
  <c r="J429" i="2"/>
  <c r="K429" i="2" s="1"/>
  <c r="H539" i="2"/>
  <c r="I539" i="2" s="1"/>
  <c r="J539" i="2"/>
  <c r="K539" i="2" s="1"/>
  <c r="H637" i="2"/>
  <c r="I637" i="2" s="1"/>
  <c r="J637" i="2"/>
  <c r="K637" i="2" s="1"/>
  <c r="H733" i="2"/>
  <c r="I733" i="2" s="1"/>
  <c r="J733" i="2"/>
  <c r="K733" i="2" s="1"/>
  <c r="H912" i="2"/>
  <c r="I912" i="2" s="1"/>
  <c r="J912" i="2"/>
  <c r="K912" i="2" s="1"/>
  <c r="H916" i="2"/>
  <c r="I916" i="2" s="1"/>
  <c r="J916" i="2"/>
  <c r="K916" i="2" s="1"/>
  <c r="H713" i="2"/>
  <c r="I713" i="2" s="1"/>
  <c r="J713" i="2"/>
  <c r="K713" i="2" s="1"/>
  <c r="H1244" i="2"/>
  <c r="I1244" i="2" s="1"/>
  <c r="J1244" i="2"/>
  <c r="K1244" i="2" s="1"/>
  <c r="H268" i="2"/>
  <c r="I268" i="2" s="1"/>
  <c r="J268" i="2"/>
  <c r="K268" i="2" s="1"/>
  <c r="H387" i="2"/>
  <c r="I387" i="2" s="1"/>
  <c r="J387" i="2"/>
  <c r="K387" i="2" s="1"/>
  <c r="H545" i="2"/>
  <c r="I545" i="2" s="1"/>
  <c r="J545" i="2"/>
  <c r="K545" i="2" s="1"/>
  <c r="H640" i="2"/>
  <c r="I640" i="2" s="1"/>
  <c r="J640" i="2"/>
  <c r="K640" i="2" s="1"/>
  <c r="H735" i="2"/>
  <c r="I735" i="2" s="1"/>
  <c r="J735" i="2"/>
  <c r="K735" i="2" s="1"/>
  <c r="J884" i="2"/>
  <c r="K884" i="2" s="1"/>
  <c r="H884" i="2"/>
  <c r="I884" i="2" s="1"/>
  <c r="H951" i="2"/>
  <c r="I951" i="2" s="1"/>
  <c r="J951" i="2"/>
  <c r="K951" i="2" s="1"/>
  <c r="H999" i="2"/>
  <c r="I999" i="2" s="1"/>
  <c r="J999" i="2"/>
  <c r="K999" i="2" s="1"/>
  <c r="J1067" i="2"/>
  <c r="K1067" i="2" s="1"/>
  <c r="H1067" i="2"/>
  <c r="I1067" i="2" s="1"/>
  <c r="H1189" i="2"/>
  <c r="I1189" i="2" s="1"/>
  <c r="J1189" i="2"/>
  <c r="K1189" i="2" s="1"/>
  <c r="H760" i="2"/>
  <c r="I760" i="2" s="1"/>
  <c r="J760" i="2"/>
  <c r="K760" i="2" s="1"/>
  <c r="J872" i="2"/>
  <c r="K872" i="2" s="1"/>
  <c r="H872" i="2"/>
  <c r="I872" i="2" s="1"/>
  <c r="H861" i="2"/>
  <c r="I861" i="2" s="1"/>
  <c r="J861" i="2"/>
  <c r="K861" i="2" s="1"/>
  <c r="J974" i="2"/>
  <c r="K974" i="2" s="1"/>
  <c r="H974" i="2"/>
  <c r="I974" i="2" s="1"/>
  <c r="H1085" i="2"/>
  <c r="I1085" i="2" s="1"/>
  <c r="J1085" i="2"/>
  <c r="K1085" i="2" s="1"/>
  <c r="H1199" i="2"/>
  <c r="I1199" i="2" s="1"/>
  <c r="J1199" i="2"/>
  <c r="K1199" i="2" s="1"/>
  <c r="J1319" i="2"/>
  <c r="K1319" i="2" s="1"/>
  <c r="H1319" i="2"/>
  <c r="I1319" i="2" s="1"/>
  <c r="H817" i="2"/>
  <c r="I817" i="2" s="1"/>
  <c r="J817" i="2"/>
  <c r="K817" i="2" s="1"/>
  <c r="J280" i="2"/>
  <c r="K280" i="2" s="1"/>
  <c r="H280" i="2"/>
  <c r="I280" i="2" s="1"/>
  <c r="J271" i="2"/>
  <c r="K271" i="2" s="1"/>
  <c r="H271" i="2"/>
  <c r="I271" i="2" s="1"/>
  <c r="H276" i="2"/>
  <c r="I276" i="2" s="1"/>
  <c r="J276" i="2"/>
  <c r="K276" i="2" s="1"/>
  <c r="H441" i="2"/>
  <c r="I441" i="2" s="1"/>
  <c r="J441" i="2"/>
  <c r="K441" i="2" s="1"/>
  <c r="H547" i="2"/>
  <c r="I547" i="2" s="1"/>
  <c r="J547" i="2"/>
  <c r="K547" i="2" s="1"/>
  <c r="H614" i="2"/>
  <c r="I614" i="2" s="1"/>
  <c r="J614" i="2"/>
  <c r="K614" i="2" s="1"/>
  <c r="H647" i="2"/>
  <c r="I647" i="2" s="1"/>
  <c r="J647" i="2"/>
  <c r="K647" i="2" s="1"/>
  <c r="H702" i="2"/>
  <c r="I702" i="2" s="1"/>
  <c r="J702" i="2"/>
  <c r="K702" i="2" s="1"/>
  <c r="H745" i="2"/>
  <c r="I745" i="2" s="1"/>
  <c r="J745" i="2"/>
  <c r="K745" i="2" s="1"/>
  <c r="H740" i="2"/>
  <c r="I740" i="2" s="1"/>
  <c r="J740" i="2"/>
  <c r="K740" i="2" s="1"/>
  <c r="H834" i="2"/>
  <c r="I834" i="2" s="1"/>
  <c r="J834" i="2"/>
  <c r="K834" i="2" s="1"/>
  <c r="J828" i="2"/>
  <c r="K828" i="2" s="1"/>
  <c r="H828" i="2"/>
  <c r="I828" i="2" s="1"/>
  <c r="H930" i="2"/>
  <c r="I930" i="2" s="1"/>
  <c r="J930" i="2"/>
  <c r="K930" i="2" s="1"/>
  <c r="H959" i="2"/>
  <c r="I959" i="2" s="1"/>
  <c r="J959" i="2"/>
  <c r="K959" i="2" s="1"/>
  <c r="J1003" i="2"/>
  <c r="K1003" i="2" s="1"/>
  <c r="H1003" i="2"/>
  <c r="I1003" i="2" s="1"/>
  <c r="H1051" i="2"/>
  <c r="I1051" i="2" s="1"/>
  <c r="J1051" i="2"/>
  <c r="K1051" i="2" s="1"/>
  <c r="H1112" i="2"/>
  <c r="I1112" i="2" s="1"/>
  <c r="J1112" i="2"/>
  <c r="K1112" i="2" s="1"/>
  <c r="H1166" i="2"/>
  <c r="I1166" i="2" s="1"/>
  <c r="J1166" i="2"/>
  <c r="K1166" i="2" s="1"/>
  <c r="H1247" i="2"/>
  <c r="I1247" i="2" s="1"/>
  <c r="J1247" i="2"/>
  <c r="K1247" i="2" s="1"/>
  <c r="H1341" i="2"/>
  <c r="I1341" i="2" s="1"/>
  <c r="J1341" i="2"/>
  <c r="K1341" i="2" s="1"/>
  <c r="H117" i="2"/>
  <c r="I117" i="2" s="1"/>
  <c r="J117" i="2"/>
  <c r="K117" i="2" s="1"/>
  <c r="H125" i="2"/>
  <c r="I125" i="2" s="1"/>
  <c r="J125" i="2"/>
  <c r="K125" i="2" s="1"/>
  <c r="H138" i="2"/>
  <c r="I138" i="2" s="1"/>
  <c r="J138" i="2"/>
  <c r="K138" i="2" s="1"/>
  <c r="H152" i="2"/>
  <c r="I152" i="2" s="1"/>
  <c r="J152" i="2"/>
  <c r="K152" i="2" s="1"/>
  <c r="H127" i="2"/>
  <c r="I127" i="2" s="1"/>
  <c r="J127" i="2"/>
  <c r="K127" i="2" s="1"/>
  <c r="H402" i="2"/>
  <c r="I402" i="2" s="1"/>
  <c r="J402" i="2"/>
  <c r="K402" i="2" s="1"/>
  <c r="J490" i="2"/>
  <c r="K490" i="2" s="1"/>
  <c r="H490" i="2"/>
  <c r="I490" i="2" s="1"/>
  <c r="H487" i="2"/>
  <c r="I487" i="2" s="1"/>
  <c r="J487" i="2"/>
  <c r="K487" i="2" s="1"/>
  <c r="H492" i="2"/>
  <c r="I492" i="2" s="1"/>
  <c r="J492" i="2"/>
  <c r="K492" i="2" s="1"/>
  <c r="H569" i="2"/>
  <c r="I569" i="2" s="1"/>
  <c r="J569" i="2"/>
  <c r="K569" i="2" s="1"/>
  <c r="J579" i="2"/>
  <c r="K579" i="2" s="1"/>
  <c r="H579" i="2"/>
  <c r="I579" i="2" s="1"/>
  <c r="H673" i="2"/>
  <c r="I673" i="2" s="1"/>
  <c r="J673" i="2"/>
  <c r="K673" i="2" s="1"/>
  <c r="J667" i="2"/>
  <c r="K667" i="2" s="1"/>
  <c r="H667" i="2"/>
  <c r="I667" i="2" s="1"/>
  <c r="H715" i="2"/>
  <c r="I715" i="2" s="1"/>
  <c r="J715" i="2"/>
  <c r="K715" i="2" s="1"/>
  <c r="J850" i="2"/>
  <c r="K850" i="2" s="1"/>
  <c r="H850" i="2"/>
  <c r="I850" i="2" s="1"/>
  <c r="J852" i="2"/>
  <c r="K852" i="2" s="1"/>
  <c r="H852" i="2"/>
  <c r="I852" i="2" s="1"/>
  <c r="H934" i="2"/>
  <c r="I934" i="2" s="1"/>
  <c r="J934" i="2"/>
  <c r="K934" i="2" s="1"/>
  <c r="H1031" i="2"/>
  <c r="I1031" i="2" s="1"/>
  <c r="J1031" i="2"/>
  <c r="K1031" i="2" s="1"/>
  <c r="H1145" i="2"/>
  <c r="I1145" i="2" s="1"/>
  <c r="J1145" i="2"/>
  <c r="K1145" i="2" s="1"/>
  <c r="H1216" i="2"/>
  <c r="I1216" i="2" s="1"/>
  <c r="J1216" i="2"/>
  <c r="K1216" i="2" s="1"/>
  <c r="J514" i="2"/>
  <c r="K514" i="2" s="1"/>
  <c r="H514" i="2"/>
  <c r="I514" i="2" s="1"/>
  <c r="H508" i="2"/>
  <c r="I508" i="2" s="1"/>
  <c r="J508" i="2"/>
  <c r="K508" i="2" s="1"/>
  <c r="H678" i="2"/>
  <c r="I678" i="2" s="1"/>
  <c r="J678" i="2"/>
  <c r="K678" i="2" s="1"/>
  <c r="J813" i="2"/>
  <c r="K813" i="2" s="1"/>
  <c r="H813" i="2"/>
  <c r="I813" i="2" s="1"/>
  <c r="J1014" i="2"/>
  <c r="K1014" i="2" s="1"/>
  <c r="H1014" i="2"/>
  <c r="I1014" i="2" s="1"/>
  <c r="H1336" i="2"/>
  <c r="I1336" i="2" s="1"/>
  <c r="J1336" i="2"/>
  <c r="K1336" i="2" s="1"/>
  <c r="J1220" i="2"/>
  <c r="K1220" i="2" s="1"/>
  <c r="H1220" i="2"/>
  <c r="I1220" i="2" s="1"/>
  <c r="J108" i="2"/>
  <c r="K108" i="2" s="1"/>
  <c r="H108" i="2"/>
  <c r="I108" i="2" s="1"/>
  <c r="H91" i="2"/>
  <c r="I91" i="2" s="1"/>
  <c r="J91" i="2"/>
  <c r="K91" i="2" s="1"/>
  <c r="J105" i="2"/>
  <c r="K105" i="2" s="1"/>
  <c r="H105" i="2"/>
  <c r="I105" i="2" s="1"/>
  <c r="H80" i="2"/>
  <c r="I80" i="2" s="1"/>
  <c r="J80" i="2"/>
  <c r="K80" i="2" s="1"/>
  <c r="H297" i="2"/>
  <c r="I297" i="2" s="1"/>
  <c r="J297" i="2"/>
  <c r="K297" i="2" s="1"/>
  <c r="H302" i="2"/>
  <c r="I302" i="2" s="1"/>
  <c r="J302" i="2"/>
  <c r="K302" i="2" s="1"/>
  <c r="J307" i="2"/>
  <c r="K307" i="2" s="1"/>
  <c r="H307" i="2"/>
  <c r="I307" i="2" s="1"/>
  <c r="H448" i="2"/>
  <c r="I448" i="2" s="1"/>
  <c r="J448" i="2"/>
  <c r="K448" i="2" s="1"/>
  <c r="H473" i="2"/>
  <c r="I473" i="2" s="1"/>
  <c r="J473" i="2"/>
  <c r="K473" i="2" s="1"/>
  <c r="H477" i="2"/>
  <c r="I477" i="2" s="1"/>
  <c r="J477" i="2"/>
  <c r="K477" i="2" s="1"/>
  <c r="H553" i="2"/>
  <c r="I553" i="2" s="1"/>
  <c r="J553" i="2"/>
  <c r="K553" i="2" s="1"/>
  <c r="H564" i="2"/>
  <c r="I564" i="2" s="1"/>
  <c r="J564" i="2"/>
  <c r="K564" i="2" s="1"/>
  <c r="J656" i="2"/>
  <c r="K656" i="2" s="1"/>
  <c r="H656" i="2"/>
  <c r="I656" i="2" s="1"/>
  <c r="H652" i="2"/>
  <c r="I652" i="2" s="1"/>
  <c r="J652" i="2"/>
  <c r="K652" i="2" s="1"/>
  <c r="H786" i="2"/>
  <c r="I786" i="2" s="1"/>
  <c r="J786" i="2"/>
  <c r="K786" i="2" s="1"/>
  <c r="H790" i="2"/>
  <c r="I790" i="2" s="1"/>
  <c r="J790" i="2"/>
  <c r="K790" i="2" s="1"/>
  <c r="H839" i="2"/>
  <c r="I839" i="2" s="1"/>
  <c r="J839" i="2"/>
  <c r="K839" i="2" s="1"/>
  <c r="H894" i="2"/>
  <c r="I894" i="2" s="1"/>
  <c r="J894" i="2"/>
  <c r="K894" i="2" s="1"/>
  <c r="J964" i="2"/>
  <c r="K964" i="2" s="1"/>
  <c r="H964" i="2"/>
  <c r="I964" i="2" s="1"/>
  <c r="J1078" i="2"/>
  <c r="K1078" i="2" s="1"/>
  <c r="H1078" i="2"/>
  <c r="I1078" i="2" s="1"/>
  <c r="J1170" i="2"/>
  <c r="K1170" i="2" s="1"/>
  <c r="H1170" i="2"/>
  <c r="I1170" i="2" s="1"/>
  <c r="H1296" i="2"/>
  <c r="I1296" i="2" s="1"/>
  <c r="J1296" i="2"/>
  <c r="K1296" i="2" s="1"/>
  <c r="H30" i="2"/>
  <c r="I30" i="2" s="1"/>
  <c r="J30" i="2"/>
  <c r="K30" i="2" s="1"/>
  <c r="H6" i="2"/>
  <c r="I6" i="2" s="1"/>
  <c r="J6" i="2"/>
  <c r="K6" i="2" s="1"/>
  <c r="H22" i="2"/>
  <c r="I22" i="2" s="1"/>
  <c r="J22" i="2"/>
  <c r="K22" i="2" s="1"/>
  <c r="H78" i="2"/>
  <c r="I78" i="2" s="1"/>
  <c r="J78" i="2"/>
  <c r="K78" i="2" s="1"/>
  <c r="H43" i="2"/>
  <c r="I43" i="2" s="1"/>
  <c r="J43" i="2"/>
  <c r="K43" i="2" s="1"/>
  <c r="H58" i="2"/>
  <c r="I58" i="2" s="1"/>
  <c r="J58" i="2"/>
  <c r="K58" i="2" s="1"/>
  <c r="H65" i="2"/>
  <c r="I65" i="2" s="1"/>
  <c r="J65" i="2"/>
  <c r="K65" i="2" s="1"/>
  <c r="J72" i="2"/>
  <c r="K72" i="2" s="1"/>
  <c r="H72" i="2"/>
  <c r="I72" i="2" s="1"/>
  <c r="H8" i="2"/>
  <c r="I8" i="2" s="1"/>
  <c r="J8" i="2"/>
  <c r="K8" i="2" s="1"/>
  <c r="H15" i="2"/>
  <c r="I15" i="2" s="1"/>
  <c r="J15" i="2"/>
  <c r="K15" i="2" s="1"/>
  <c r="H1367" i="2"/>
  <c r="I1367" i="2" s="1"/>
  <c r="J1367" i="2"/>
  <c r="K1367" i="2" s="1"/>
  <c r="J416" i="2"/>
  <c r="K416" i="2" s="1"/>
  <c r="H416" i="2"/>
  <c r="I416" i="2" s="1"/>
  <c r="J393" i="2"/>
  <c r="K393" i="2" s="1"/>
  <c r="H393" i="2"/>
  <c r="I393" i="2" s="1"/>
  <c r="H1252" i="2"/>
  <c r="I1252" i="2" s="1"/>
  <c r="J1252" i="2"/>
  <c r="K1252" i="2" s="1"/>
  <c r="H497" i="2"/>
  <c r="I497" i="2" s="1"/>
  <c r="J497" i="2"/>
  <c r="K497" i="2" s="1"/>
  <c r="J986" i="2"/>
  <c r="K986" i="2" s="1"/>
  <c r="H986" i="2"/>
  <c r="I986" i="2" s="1"/>
  <c r="H904" i="2"/>
  <c r="I904" i="2" s="1"/>
  <c r="J904" i="2"/>
  <c r="K904" i="2" s="1"/>
  <c r="H1203" i="2"/>
  <c r="I1203" i="2" s="1"/>
  <c r="J1203" i="2"/>
  <c r="K1203" i="2" s="1"/>
  <c r="H1064" i="2"/>
  <c r="I1064" i="2" s="1"/>
  <c r="J1064" i="2"/>
  <c r="K1064" i="2" s="1"/>
  <c r="H1329" i="2"/>
  <c r="I1329" i="2" s="1"/>
  <c r="J1329" i="2"/>
  <c r="K1329" i="2" s="1"/>
  <c r="J1230" i="2"/>
  <c r="K1230" i="2" s="1"/>
  <c r="H1230" i="2"/>
  <c r="I1230" i="2" s="1"/>
  <c r="H1348" i="2"/>
  <c r="I1348" i="2" s="1"/>
  <c r="J1348" i="2"/>
  <c r="K1348" i="2" s="1"/>
  <c r="H1109" i="2"/>
  <c r="I1109" i="2" s="1"/>
  <c r="J1109" i="2"/>
  <c r="K1109" i="2" s="1"/>
  <c r="H1307" i="2"/>
  <c r="I1307" i="2" s="1"/>
  <c r="J1307" i="2"/>
  <c r="K1307" i="2" s="1"/>
  <c r="J1418" i="2"/>
  <c r="K1418" i="2" s="1"/>
  <c r="H1418" i="2"/>
  <c r="I1418" i="2" s="1"/>
  <c r="H2" i="2"/>
  <c r="I2" i="2" s="1"/>
  <c r="J2" i="2"/>
  <c r="K2" i="2" s="1"/>
  <c r="K404" i="3"/>
  <c r="N3" i="3"/>
  <c r="N404" i="3" s="1"/>
</calcChain>
</file>

<file path=xl/sharedStrings.xml><?xml version="1.0" encoding="utf-8"?>
<sst xmlns="http://schemas.openxmlformats.org/spreadsheetml/2006/main" count="13599" uniqueCount="1452">
  <si>
    <t>PMN</t>
  </si>
  <si>
    <t>Roaming Partner</t>
  </si>
  <si>
    <t>Country</t>
  </si>
  <si>
    <t>Customer</t>
  </si>
  <si>
    <t>Record Type</t>
  </si>
  <si>
    <t>SubRecord Type</t>
  </si>
  <si>
    <t>Number of calls</t>
  </si>
  <si>
    <t>Duration (Minutes)</t>
  </si>
  <si>
    <t>Total Volume (MB)</t>
  </si>
  <si>
    <t>Charge</t>
  </si>
  <si>
    <t>ALBEM</t>
  </si>
  <si>
    <t>Eagle Mobile</t>
  </si>
  <si>
    <t>Albania</t>
  </si>
  <si>
    <t>Monogoto</t>
  </si>
  <si>
    <t>GPRS</t>
  </si>
  <si>
    <t>All teleservices</t>
  </si>
  <si>
    <t>ALBVF</t>
  </si>
  <si>
    <t>Vodafone Albania Sh.A</t>
  </si>
  <si>
    <t>ARETC</t>
  </si>
  <si>
    <t>Etisalat</t>
  </si>
  <si>
    <t>United Arab Emirates</t>
  </si>
  <si>
    <t>ARGCM</t>
  </si>
  <si>
    <t>CTI Móvil</t>
  </si>
  <si>
    <t>Argentina</t>
  </si>
  <si>
    <t>ARGTM</t>
  </si>
  <si>
    <t>Telefonica Moviles</t>
  </si>
  <si>
    <t>ARGTP</t>
  </si>
  <si>
    <t>Telecom Personal S.A.</t>
  </si>
  <si>
    <t>AUSTA</t>
  </si>
  <si>
    <t>Telstra</t>
  </si>
  <si>
    <t>Australia</t>
  </si>
  <si>
    <t>AUSVF</t>
  </si>
  <si>
    <t>Vodafone Pacific Limited</t>
  </si>
  <si>
    <t>AUTCA</t>
  </si>
  <si>
    <t>One Gmbh</t>
  </si>
  <si>
    <t>Austria</t>
  </si>
  <si>
    <t>AUTPT</t>
  </si>
  <si>
    <t>MobilKom Austria AG</t>
  </si>
  <si>
    <t>BDITL</t>
  </si>
  <si>
    <t>Telecel Burundi</t>
  </si>
  <si>
    <t>Burundi</t>
  </si>
  <si>
    <t>BELKO</t>
  </si>
  <si>
    <t>Base NV/SA</t>
  </si>
  <si>
    <t>Belgium</t>
  </si>
  <si>
    <t>BELMO</t>
  </si>
  <si>
    <t>Mobistar S.A</t>
  </si>
  <si>
    <t>BELTB</t>
  </si>
  <si>
    <t>Belgacom Mobile N.V.</t>
  </si>
  <si>
    <t>BGDBL</t>
  </si>
  <si>
    <t>Banglalink</t>
  </si>
  <si>
    <t>Bangladesh</t>
  </si>
  <si>
    <t>BGDGP</t>
  </si>
  <si>
    <t>GrameenPhone Ltd</t>
  </si>
  <si>
    <t>BGR01</t>
  </si>
  <si>
    <t>MobilTel EAD</t>
  </si>
  <si>
    <t>Bulgaria</t>
  </si>
  <si>
    <t>BGRCM</t>
  </si>
  <si>
    <t>Cosmo Bulgaria Mobile EAD</t>
  </si>
  <si>
    <t>BGRVA</t>
  </si>
  <si>
    <t>BTC Mobile EOOD</t>
  </si>
  <si>
    <t>BHSBH</t>
  </si>
  <si>
    <t>BTC - The Bahamas Telecom Company</t>
  </si>
  <si>
    <t>Bahamas</t>
  </si>
  <si>
    <t>BHSNC</t>
  </si>
  <si>
    <t>NewCo</t>
  </si>
  <si>
    <t>BIHER</t>
  </si>
  <si>
    <t>Eronet Mobile Communications Ltd</t>
  </si>
  <si>
    <t>Bosnia And Herzegovina</t>
  </si>
  <si>
    <t>BIHMS</t>
  </si>
  <si>
    <t>RS Telecommunications JSC Banja Luka</t>
  </si>
  <si>
    <t>BIHPT</t>
  </si>
  <si>
    <t>BH Telecom, Join Stock Company</t>
  </si>
  <si>
    <t>BLR02</t>
  </si>
  <si>
    <t>JLLC Mobile Systems</t>
  </si>
  <si>
    <t>Belarus</t>
  </si>
  <si>
    <t>BOLNT</t>
  </si>
  <si>
    <t>NuevaTel</t>
  </si>
  <si>
    <t>Bolivia</t>
  </si>
  <si>
    <t>BOLTE</t>
  </si>
  <si>
    <t>Tigo Bolivia</t>
  </si>
  <si>
    <t>BRACL</t>
  </si>
  <si>
    <t>ATL – Algar Telecom Leste</t>
  </si>
  <si>
    <t>Brazil</t>
  </si>
  <si>
    <t>BRACS</t>
  </si>
  <si>
    <t>Tim Brazil (Centro Sul)</t>
  </si>
  <si>
    <t>BRARN</t>
  </si>
  <si>
    <t>Tim Brazil (Rio Norte)</t>
  </si>
  <si>
    <t>BRAV2</t>
  </si>
  <si>
    <t>Vivo</t>
  </si>
  <si>
    <t>BWABC</t>
  </si>
  <si>
    <t>BeMobile</t>
  </si>
  <si>
    <t>Botswana</t>
  </si>
  <si>
    <t>CANBM</t>
  </si>
  <si>
    <t>Bell Canada</t>
  </si>
  <si>
    <t>Canada</t>
  </si>
  <si>
    <t>CANRW</t>
  </si>
  <si>
    <t>Rogers Wireless Inc</t>
  </si>
  <si>
    <t>CANTS</t>
  </si>
  <si>
    <t>Telus Canada</t>
  </si>
  <si>
    <t>CHEC1</t>
  </si>
  <si>
    <t>Swisscom Mobile Ltd</t>
  </si>
  <si>
    <t>Switzerland</t>
  </si>
  <si>
    <t>CHEDX</t>
  </si>
  <si>
    <t>TDC Switzerland AG</t>
  </si>
  <si>
    <t>CHEOR</t>
  </si>
  <si>
    <t>Orange Communications S.A.</t>
  </si>
  <si>
    <t>CHLMV</t>
  </si>
  <si>
    <t>Entel Telefonia Movil S.A.</t>
  </si>
  <si>
    <t>Chile</t>
  </si>
  <si>
    <t>CHLSM</t>
  </si>
  <si>
    <t>Claro</t>
  </si>
  <si>
    <t>CHLTM</t>
  </si>
  <si>
    <t>Telefonica Chile</t>
  </si>
  <si>
    <t>CHNCT</t>
  </si>
  <si>
    <t>China Mobile</t>
  </si>
  <si>
    <t>China</t>
  </si>
  <si>
    <t>CHNCU</t>
  </si>
  <si>
    <t>China Unicom</t>
  </si>
  <si>
    <t>CIV02</t>
  </si>
  <si>
    <t>Atlantique Telecom</t>
  </si>
  <si>
    <t>Côte D'ivoire</t>
  </si>
  <si>
    <t>CIVTL</t>
  </si>
  <si>
    <t>MTN Cote dIvoire</t>
  </si>
  <si>
    <t>CMRMT</t>
  </si>
  <si>
    <t>MTN Cameroon</t>
  </si>
  <si>
    <t>Cameroon</t>
  </si>
  <si>
    <t>CODCT</t>
  </si>
  <si>
    <t>Celtel Congo RDC</t>
  </si>
  <si>
    <t>Congo</t>
  </si>
  <si>
    <t>CODOR</t>
  </si>
  <si>
    <t>CCT</t>
  </si>
  <si>
    <t>Democratic Republic of the Congo</t>
  </si>
  <si>
    <t>COGLB</t>
  </si>
  <si>
    <t>Libertis Telecom</t>
  </si>
  <si>
    <t>COLCM</t>
  </si>
  <si>
    <t>Comunicación Celular Comcel S.A</t>
  </si>
  <si>
    <t>Colombia</t>
  </si>
  <si>
    <t>COLCO</t>
  </si>
  <si>
    <t>Colombia Móvil S.A. E.S.P</t>
  </si>
  <si>
    <t>COLTM</t>
  </si>
  <si>
    <t>telefonica Moviles</t>
  </si>
  <si>
    <t>CRICL</t>
  </si>
  <si>
    <t xml:space="preserve">CLARO Costa Rica </t>
  </si>
  <si>
    <t>Costa Rica</t>
  </si>
  <si>
    <t>CRICR</t>
  </si>
  <si>
    <t>I.C.E Costa Rica</t>
  </si>
  <si>
    <t>CRITC</t>
  </si>
  <si>
    <t>Telefonica</t>
  </si>
  <si>
    <t>CYPCT</t>
  </si>
  <si>
    <t>CytaMobile - Vodafone</t>
  </si>
  <si>
    <t>Cyprus</t>
  </si>
  <si>
    <t>CZECM</t>
  </si>
  <si>
    <t>Oskar Mobil a.s.</t>
  </si>
  <si>
    <t>Czech Republic</t>
  </si>
  <si>
    <t>CZEET</t>
  </si>
  <si>
    <t>Telefónica O2 Czech Republic</t>
  </si>
  <si>
    <t>DEUD2</t>
  </si>
  <si>
    <t>D2 Vodafone Mobilfunk GmbH</t>
  </si>
  <si>
    <t>Germany</t>
  </si>
  <si>
    <t>DEUE2</t>
  </si>
  <si>
    <t>O2 GmbH &amp; Co. OHG</t>
  </si>
  <si>
    <t>DNKDM</t>
  </si>
  <si>
    <t>Sonofon</t>
  </si>
  <si>
    <t>Denmark</t>
  </si>
  <si>
    <t>DNKHU</t>
  </si>
  <si>
    <t>3 Denmark</t>
  </si>
  <si>
    <t>DNKIA</t>
  </si>
  <si>
    <t>Telia Mobile Denmark</t>
  </si>
  <si>
    <t>DNKTD</t>
  </si>
  <si>
    <t>TDC Mobil A/S</t>
  </si>
  <si>
    <t>DOM01</t>
  </si>
  <si>
    <t>Orange Dominicana SA</t>
  </si>
  <si>
    <t>Dominica</t>
  </si>
  <si>
    <t>DOMAC</t>
  </si>
  <si>
    <t>Trilogy Dominicana</t>
  </si>
  <si>
    <t>DOMCL</t>
  </si>
  <si>
    <t>DZAOT</t>
  </si>
  <si>
    <t>Orascom</t>
  </si>
  <si>
    <t>Algeria</t>
  </si>
  <si>
    <t>ECUOT</t>
  </si>
  <si>
    <t>Ecuador</t>
  </si>
  <si>
    <t>ECUPG</t>
  </si>
  <si>
    <t>Consorcio Ecuatoriano de Telecomunicaciones S.A.</t>
  </si>
  <si>
    <t>ESPAT</t>
  </si>
  <si>
    <t>Vodafone Espana SA</t>
  </si>
  <si>
    <t>Spain</t>
  </si>
  <si>
    <t>ESPRT</t>
  </si>
  <si>
    <t>France Telecom España, S.A.</t>
  </si>
  <si>
    <t>ESPTE</t>
  </si>
  <si>
    <t>Telefonica Moviles Espana S.A.</t>
  </si>
  <si>
    <t>ESPXF</t>
  </si>
  <si>
    <t>Xfera Moviles S.A.</t>
  </si>
  <si>
    <t>FIN2G</t>
  </si>
  <si>
    <t>Finnet Networks Ltd</t>
  </si>
  <si>
    <t>Finland</t>
  </si>
  <si>
    <t>FINRL</t>
  </si>
  <si>
    <t>Elisa Corporation</t>
  </si>
  <si>
    <t>FINTF</t>
  </si>
  <si>
    <t>Sonera Mobile Networks Ltd</t>
  </si>
  <si>
    <t>FRAF1</t>
  </si>
  <si>
    <t>Orange France</t>
  </si>
  <si>
    <t>France</t>
  </si>
  <si>
    <t>FRAF2</t>
  </si>
  <si>
    <t>SFR</t>
  </si>
  <si>
    <t>FRAF3</t>
  </si>
  <si>
    <t>Bouygues Telecom</t>
  </si>
  <si>
    <t>FRAF4</t>
  </si>
  <si>
    <t>Digicel Antilles Française Guyane</t>
  </si>
  <si>
    <t>French Guiana</t>
  </si>
  <si>
    <t>FRAFM</t>
  </si>
  <si>
    <t>Free Mobile</t>
  </si>
  <si>
    <t>GABCT</t>
  </si>
  <si>
    <t>Celtel Gabon SA</t>
  </si>
  <si>
    <t>Gabon</t>
  </si>
  <si>
    <t>GBRCN</t>
  </si>
  <si>
    <t>O2 UK Ltd</t>
  </si>
  <si>
    <t>United Kingdom</t>
  </si>
  <si>
    <t>GBRGT</t>
  </si>
  <si>
    <t>Cable &amp; Wireless Guernsey Limited</t>
  </si>
  <si>
    <t>Guernsey</t>
  </si>
  <si>
    <t>GBRHU</t>
  </si>
  <si>
    <t>Hutchison 3G Ltd</t>
  </si>
  <si>
    <t>GBRJT</t>
  </si>
  <si>
    <t>Jersey Telecoms</t>
  </si>
  <si>
    <t>GBRME</t>
  </si>
  <si>
    <t>T-Mobile Ltd</t>
  </si>
  <si>
    <t>GBRMT</t>
  </si>
  <si>
    <t>Manx Telecom</t>
  </si>
  <si>
    <t>GBRVF</t>
  </si>
  <si>
    <t>Vodafone Ltd</t>
  </si>
  <si>
    <t>GINAG</t>
  </si>
  <si>
    <t>MTN Guinea</t>
  </si>
  <si>
    <t>Guinea</t>
  </si>
  <si>
    <t>GMBAC</t>
  </si>
  <si>
    <t>Africell (Gambia) Ltd</t>
  </si>
  <si>
    <t>Gambia</t>
  </si>
  <si>
    <t>GMBQC</t>
  </si>
  <si>
    <t>Qcell</t>
  </si>
  <si>
    <t>GNBSB</t>
  </si>
  <si>
    <t>MTN Guinea Bissau</t>
  </si>
  <si>
    <t>Guinea Bissau</t>
  </si>
  <si>
    <t>GNQHT</t>
  </si>
  <si>
    <t>GreenCom</t>
  </si>
  <si>
    <t>Equatorial Guinea</t>
  </si>
  <si>
    <t>GRCPF</t>
  </si>
  <si>
    <t>Vodafone-Panafon Hellenic</t>
  </si>
  <si>
    <t>Greece</t>
  </si>
  <si>
    <t>GRCSH</t>
  </si>
  <si>
    <t>TIM Hellas Telecommunications S.A.</t>
  </si>
  <si>
    <t>GTMCM</t>
  </si>
  <si>
    <t>Comunicaciones Celulares S.A.</t>
  </si>
  <si>
    <t>Guatemala</t>
  </si>
  <si>
    <t>GTMSC</t>
  </si>
  <si>
    <t>Sercom - CLARO</t>
  </si>
  <si>
    <t>GUYUM</t>
  </si>
  <si>
    <t>Digicel</t>
  </si>
  <si>
    <t>Guyana</t>
  </si>
  <si>
    <t>HKGTC</t>
  </si>
  <si>
    <t>Hong Kong CSL Ltd</t>
  </si>
  <si>
    <t>Hong Kong</t>
  </si>
  <si>
    <t>HRVT2</t>
  </si>
  <si>
    <t>Tele2 Croatia</t>
  </si>
  <si>
    <t>Croatia</t>
  </si>
  <si>
    <t>HRVVI</t>
  </si>
  <si>
    <t>Vip-Net GSM d.o.o.</t>
  </si>
  <si>
    <t>HUNH1</t>
  </si>
  <si>
    <t>Pannon GSM Telecoms Plc</t>
  </si>
  <si>
    <t>Hungary</t>
  </si>
  <si>
    <t>HUNVR</t>
  </si>
  <si>
    <t>Vodafone Hungary Ltd</t>
  </si>
  <si>
    <t>INDA3</t>
  </si>
  <si>
    <t>Bharti Airtel Limited - Gujrath</t>
  </si>
  <si>
    <t>India</t>
  </si>
  <si>
    <t>INDAT</t>
  </si>
  <si>
    <t>Bharti Televentures Ltd (Dehli)</t>
  </si>
  <si>
    <t>INDF1</t>
  </si>
  <si>
    <t>Fascel Limited (Hutch-Gujarat)</t>
  </si>
  <si>
    <t>IRLEC</t>
  </si>
  <si>
    <t>Vodafone Ireland Ltd</t>
  </si>
  <si>
    <t>Ireland</t>
  </si>
  <si>
    <t>IRLH3</t>
  </si>
  <si>
    <t>H3G Ireland</t>
  </si>
  <si>
    <t>IRLME</t>
  </si>
  <si>
    <t>Meteor Mobile Communications</t>
  </si>
  <si>
    <t>ISLPS</t>
  </si>
  <si>
    <t>Siminn</t>
  </si>
  <si>
    <t>Iceland</t>
  </si>
  <si>
    <t>ISLTL</t>
  </si>
  <si>
    <t>Og Fjarskipti (TAL)</t>
  </si>
  <si>
    <t>ISR01</t>
  </si>
  <si>
    <t>Partner Communications Company Ltd</t>
  </si>
  <si>
    <t>Israel</t>
  </si>
  <si>
    <t>ISRMS</t>
  </si>
  <si>
    <t>Hot Mobile</t>
  </si>
  <si>
    <t>ISRPL</t>
  </si>
  <si>
    <t>Pelephone</t>
  </si>
  <si>
    <t>ITAFM</t>
  </si>
  <si>
    <t>Iliad Italy</t>
  </si>
  <si>
    <t>Italy</t>
  </si>
  <si>
    <t>ITAOM</t>
  </si>
  <si>
    <t>Vodafone Omnitel N.V</t>
  </si>
  <si>
    <t>ITASI</t>
  </si>
  <si>
    <t>Telecom Italia S.p.A.</t>
  </si>
  <si>
    <t>ITAWI</t>
  </si>
  <si>
    <t>Wind Telecomunicazioni SpA</t>
  </si>
  <si>
    <t>JAMDC</t>
  </si>
  <si>
    <t>Mossel (Jamaica) Ltd</t>
  </si>
  <si>
    <t>Jamaica</t>
  </si>
  <si>
    <t>JORFL</t>
  </si>
  <si>
    <t>Jordan M.T.S Co. Ltd</t>
  </si>
  <si>
    <t>Jordan</t>
  </si>
  <si>
    <t>JORUM</t>
  </si>
  <si>
    <t>Umniah Mobile Company</t>
  </si>
  <si>
    <t>JPNJP</t>
  </si>
  <si>
    <t>Softbank Mobile Corp.</t>
  </si>
  <si>
    <t>Japan</t>
  </si>
  <si>
    <t>KENKC</t>
  </si>
  <si>
    <t>Celtel Kenya Limited.</t>
  </si>
  <si>
    <t>Kenya</t>
  </si>
  <si>
    <t>KENSA</t>
  </si>
  <si>
    <t>Safaricom Ltd</t>
  </si>
  <si>
    <t>KENTK</t>
  </si>
  <si>
    <t>Telkom Kenya</t>
  </si>
  <si>
    <t>KORKF</t>
  </si>
  <si>
    <t>KT Freetel Co., Ltd.(KTF)</t>
  </si>
  <si>
    <t>Korea, Republic Of</t>
  </si>
  <si>
    <t>KORSK</t>
  </si>
  <si>
    <t>SK Telecom</t>
  </si>
  <si>
    <t>LBNLC</t>
  </si>
  <si>
    <t>MTC-Lebanon</t>
  </si>
  <si>
    <t>Lebanon</t>
  </si>
  <si>
    <t>LCACW</t>
  </si>
  <si>
    <t>Cable &amp; Wireless West Indies</t>
  </si>
  <si>
    <t>Saint Lucia</t>
  </si>
  <si>
    <t>LKA71</t>
  </si>
  <si>
    <t>Mobitel Private Limited</t>
  </si>
  <si>
    <t>Sri Lanka</t>
  </si>
  <si>
    <t>LKADG</t>
  </si>
  <si>
    <t>Dialog Telekom Limited</t>
  </si>
  <si>
    <t>LKAHT</t>
  </si>
  <si>
    <t>Hutchison</t>
  </si>
  <si>
    <t>LTU03</t>
  </si>
  <si>
    <t>UAB Tele2</t>
  </si>
  <si>
    <t>Lithuania</t>
  </si>
  <si>
    <t>LTUMT</t>
  </si>
  <si>
    <t>UAB Bite GSM</t>
  </si>
  <si>
    <t>LTUOM</t>
  </si>
  <si>
    <t>Omnitel (Lithuania)</t>
  </si>
  <si>
    <t>LUXPT</t>
  </si>
  <si>
    <t>Postes &amp; Telecommunications</t>
  </si>
  <si>
    <t>Luxembourg</t>
  </si>
  <si>
    <t>LUXTG</t>
  </si>
  <si>
    <t>Tango S.A.</t>
  </si>
  <si>
    <t>LUXVM</t>
  </si>
  <si>
    <t>Orange Luxembourg</t>
  </si>
  <si>
    <t>MARM1</t>
  </si>
  <si>
    <t>Maroc Telecom</t>
  </si>
  <si>
    <t>Morocco</t>
  </si>
  <si>
    <t>MARMT</t>
  </si>
  <si>
    <t>Médi Telecom S.A.</t>
  </si>
  <si>
    <t>MEXIU</t>
  </si>
  <si>
    <t>Iusacell</t>
  </si>
  <si>
    <t>Mexico</t>
  </si>
  <si>
    <t>MEXMS</t>
  </si>
  <si>
    <t>Pegaso PCS, S.A. de C.V.</t>
  </si>
  <si>
    <t>MEXTL</t>
  </si>
  <si>
    <t>Telcell</t>
  </si>
  <si>
    <t>MKDMM</t>
  </si>
  <si>
    <t>T-Mobile Macedonia</t>
  </si>
  <si>
    <t>Macedonia, The Former Yugoslav Republic Of</t>
  </si>
  <si>
    <t>MLI02</t>
  </si>
  <si>
    <t>IKATEL SA</t>
  </si>
  <si>
    <t>Mali</t>
  </si>
  <si>
    <t>MNEMT</t>
  </si>
  <si>
    <t>Mtel</t>
  </si>
  <si>
    <t>Montenegro</t>
  </si>
  <si>
    <t>MNEPM</t>
  </si>
  <si>
    <t>Telenor Montenegro</t>
  </si>
  <si>
    <t>MOZ01</t>
  </si>
  <si>
    <t>Moçambique Celular Sarl</t>
  </si>
  <si>
    <t>Mozambique</t>
  </si>
  <si>
    <t>MRTCH</t>
  </si>
  <si>
    <t>Chinguitel Mauritania</t>
  </si>
  <si>
    <t>Mauritania</t>
  </si>
  <si>
    <t>MRTMM</t>
  </si>
  <si>
    <t>Mauritel Mobiles</t>
  </si>
  <si>
    <t>MRTMT</t>
  </si>
  <si>
    <t>Mattel</t>
  </si>
  <si>
    <t>MWICT</t>
  </si>
  <si>
    <t>CelTel Limited</t>
  </si>
  <si>
    <t>Malawi</t>
  </si>
  <si>
    <t>NAM03</t>
  </si>
  <si>
    <t>Cell One Namibia</t>
  </si>
  <si>
    <t>Namibia</t>
  </si>
  <si>
    <t>NGAEM</t>
  </si>
  <si>
    <t>Etisalat Nigeria</t>
  </si>
  <si>
    <t>Nigeria</t>
  </si>
  <si>
    <t>NGAET</t>
  </si>
  <si>
    <t>Econet Wireless Nigeria (VMobile)</t>
  </si>
  <si>
    <t>NGAMN</t>
  </si>
  <si>
    <t>MTN Nigeria Communicationa Limited</t>
  </si>
  <si>
    <t>NICMS</t>
  </si>
  <si>
    <t>Telefonia Celular de Nicaragua S.A.</t>
  </si>
  <si>
    <t>Nicaragua</t>
  </si>
  <si>
    <t>NLDLT</t>
  </si>
  <si>
    <t>Vodafone Libertel N.V.</t>
  </si>
  <si>
    <t>Netherlands</t>
  </si>
  <si>
    <t>NLDPT</t>
  </si>
  <si>
    <t>KPN Mobile The Netherlands B.V</t>
  </si>
  <si>
    <t>NORNC</t>
  </si>
  <si>
    <t>NetCom A.S</t>
  </si>
  <si>
    <t>Norway</t>
  </si>
  <si>
    <t>NORTM</t>
  </si>
  <si>
    <t>Telenor Mobil AS</t>
  </si>
  <si>
    <t>NZLBS</t>
  </si>
  <si>
    <t>Vodafone New Zealand Limited</t>
  </si>
  <si>
    <t>New Zealand</t>
  </si>
  <si>
    <t>NZLNH</t>
  </si>
  <si>
    <t>New Zealand communication</t>
  </si>
  <si>
    <t>NZLTM</t>
  </si>
  <si>
    <t>Telecom NZ</t>
  </si>
  <si>
    <t>OMNGT</t>
  </si>
  <si>
    <t>Oman Telecommunications</t>
  </si>
  <si>
    <t>Oman</t>
  </si>
  <si>
    <t>OMNNT</t>
  </si>
  <si>
    <t>Omani Qatari Telecommunication Company S.A.O.C.</t>
  </si>
  <si>
    <t>PANCL</t>
  </si>
  <si>
    <t>Claro Panama</t>
  </si>
  <si>
    <t>Panama</t>
  </si>
  <si>
    <t>PANCW</t>
  </si>
  <si>
    <t>Cable &amp; Wireless Panama</t>
  </si>
  <si>
    <t>PANDC</t>
  </si>
  <si>
    <t>Digicel Panama</t>
  </si>
  <si>
    <t>PANMS</t>
  </si>
  <si>
    <t>Telefonica Moviles Panama</t>
  </si>
  <si>
    <t>PERMO</t>
  </si>
  <si>
    <t>Telefonica Moviles Peru</t>
  </si>
  <si>
    <t>Peru</t>
  </si>
  <si>
    <t>PERTM</t>
  </si>
  <si>
    <t>AMÉRICA MÓVIL PERÚ SAC-Claro</t>
  </si>
  <si>
    <t>PHLGT</t>
  </si>
  <si>
    <t>Globe Telecom, GMCR Inc.</t>
  </si>
  <si>
    <t>Philippines</t>
  </si>
  <si>
    <t>PHLSR</t>
  </si>
  <si>
    <t>Smart Communications Inc</t>
  </si>
  <si>
    <t>POL03</t>
  </si>
  <si>
    <t>PTK Centertel Sp. z o.o.</t>
  </si>
  <si>
    <t>Poland</t>
  </si>
  <si>
    <t>POLKM</t>
  </si>
  <si>
    <t>Polkomtel S.A.</t>
  </si>
  <si>
    <t>POLP4</t>
  </si>
  <si>
    <t>P4 Sp.Zo.o</t>
  </si>
  <si>
    <t>PRICL</t>
  </si>
  <si>
    <t>Claro Puerto Rico</t>
  </si>
  <si>
    <t>Puerto Rico</t>
  </si>
  <si>
    <t>PRTOP</t>
  </si>
  <si>
    <t>Optimus Telecomunicacoes S.A.</t>
  </si>
  <si>
    <t>Portugal</t>
  </si>
  <si>
    <t>PRTTL</t>
  </si>
  <si>
    <t>Vodafone Portugal - Comunicações Pessoais S.A.</t>
  </si>
  <si>
    <t>PRTTM</t>
  </si>
  <si>
    <t>Telecomunicacoes Moveis Nacionais S.A.</t>
  </si>
  <si>
    <t>PSEJE</t>
  </si>
  <si>
    <t>Palestine Telecoms Co Plc</t>
  </si>
  <si>
    <t>Palestinian Territory, Occupied</t>
  </si>
  <si>
    <t>PSEWM</t>
  </si>
  <si>
    <t>Watanyia</t>
  </si>
  <si>
    <t>QATB1</t>
  </si>
  <si>
    <t>Vodafone Qatar</t>
  </si>
  <si>
    <t>Qatar</t>
  </si>
  <si>
    <t>QATQT</t>
  </si>
  <si>
    <t>Q-Tel</t>
  </si>
  <si>
    <t>ROMMF</t>
  </si>
  <si>
    <t>Mobifon S.A./ Vodafone</t>
  </si>
  <si>
    <t>Romania</t>
  </si>
  <si>
    <t>ROMMR</t>
  </si>
  <si>
    <t>Orange Romania S.A.</t>
  </si>
  <si>
    <t>RWAMN</t>
  </si>
  <si>
    <t>Rwandacell S à.r.l</t>
  </si>
  <si>
    <t>Russian Federation</t>
  </si>
  <si>
    <t>RWATG</t>
  </si>
  <si>
    <t>Tigo</t>
  </si>
  <si>
    <t>Rwandese Republic</t>
  </si>
  <si>
    <t>SAUET</t>
  </si>
  <si>
    <t>Etihad Etisalat Company</t>
  </si>
  <si>
    <t>Saudi Arabia</t>
  </si>
  <si>
    <t>SAUZN</t>
  </si>
  <si>
    <t>Zain MTC</t>
  </si>
  <si>
    <t>SENSG</t>
  </si>
  <si>
    <t>Sentel GSM</t>
  </si>
  <si>
    <t>Senegal</t>
  </si>
  <si>
    <t>SGPM1</t>
  </si>
  <si>
    <t>Mobile One Ldt</t>
  </si>
  <si>
    <t>Singapore</t>
  </si>
  <si>
    <t>SLVDC</t>
  </si>
  <si>
    <t>El Salvador</t>
  </si>
  <si>
    <t>SLVTM</t>
  </si>
  <si>
    <t>Telemovil Salvador S.A.</t>
  </si>
  <si>
    <t>SRBNO</t>
  </si>
  <si>
    <t>VIP Mobile</t>
  </si>
  <si>
    <t>Serbia</t>
  </si>
  <si>
    <t>SSDMN</t>
  </si>
  <si>
    <t>MTN</t>
  </si>
  <si>
    <t>St Marteen</t>
  </si>
  <si>
    <t>SURDC</t>
  </si>
  <si>
    <t>Digicel Suriname</t>
  </si>
  <si>
    <t>Suriname</t>
  </si>
  <si>
    <t>SVKGT</t>
  </si>
  <si>
    <t>Orange Slovensko a.s.</t>
  </si>
  <si>
    <t>Slovenia</t>
  </si>
  <si>
    <t>SVKO2</t>
  </si>
  <si>
    <t>O2 Slovakia</t>
  </si>
  <si>
    <t>Slovakia</t>
  </si>
  <si>
    <t>SVNMT</t>
  </si>
  <si>
    <t>Mobitel d.d</t>
  </si>
  <si>
    <t>SVNSM</t>
  </si>
  <si>
    <t>Si.Mobil d.d</t>
  </si>
  <si>
    <t>SVNVG</t>
  </si>
  <si>
    <t>Western Wireless International d.o.o.</t>
  </si>
  <si>
    <t>TCDML</t>
  </si>
  <si>
    <t>Millicom Chad</t>
  </si>
  <si>
    <t>Chad</t>
  </si>
  <si>
    <t>TGOTC</t>
  </si>
  <si>
    <t>Togo Cellulaire</t>
  </si>
  <si>
    <t>Togo</t>
  </si>
  <si>
    <t>THADT</t>
  </si>
  <si>
    <t>DTAC</t>
  </si>
  <si>
    <t>Thailand</t>
  </si>
  <si>
    <t>THAWN</t>
  </si>
  <si>
    <t>AIS</t>
  </si>
  <si>
    <t>TTODL</t>
  </si>
  <si>
    <t>Digicel Trinidad and Tobago</t>
  </si>
  <si>
    <t>Trinidad And Tobago</t>
  </si>
  <si>
    <t>TURIS</t>
  </si>
  <si>
    <t>AVEA Iletisim Hizmetleri A.S.</t>
  </si>
  <si>
    <t>Turkey</t>
  </si>
  <si>
    <t>TURTC</t>
  </si>
  <si>
    <t>Turkcell</t>
  </si>
  <si>
    <t>TURTS</t>
  </si>
  <si>
    <t>VODAFONE TELEKOMÜNIKASYON A.S.</t>
  </si>
  <si>
    <t>TWNPC</t>
  </si>
  <si>
    <t>Taiwan Mobile</t>
  </si>
  <si>
    <t>Taiwan, Province Of China</t>
  </si>
  <si>
    <t>TZACT</t>
  </si>
  <si>
    <t>Celtel</t>
  </si>
  <si>
    <t>Tanzania, United Republic Of</t>
  </si>
  <si>
    <t>TZAMB</t>
  </si>
  <si>
    <t>MIC Tanzania Ltd</t>
  </si>
  <si>
    <t>UGACE</t>
  </si>
  <si>
    <t>Celtel Uganda</t>
  </si>
  <si>
    <t>Uganda</t>
  </si>
  <si>
    <t>UGAMN</t>
  </si>
  <si>
    <t>MTN-Uganda</t>
  </si>
  <si>
    <t>USACG</t>
  </si>
  <si>
    <t>Cingular Wireless (Genesis Network)</t>
  </si>
  <si>
    <t>United States</t>
  </si>
  <si>
    <t>USAW6</t>
  </si>
  <si>
    <t>USA T Mobile</t>
  </si>
  <si>
    <t>VGBCC</t>
  </si>
  <si>
    <t>Caribbean Cellular Telephone Ltd</t>
  </si>
  <si>
    <t>Virgin Islands, British</t>
  </si>
  <si>
    <t>VGBCW</t>
  </si>
  <si>
    <t>Cable &amp; Wireless</t>
  </si>
  <si>
    <t>YUGMT</t>
  </si>
  <si>
    <t>Telenor d.o.o</t>
  </si>
  <si>
    <t>Yugoslavia</t>
  </si>
  <si>
    <t>ZAFMN</t>
  </si>
  <si>
    <t>MTN South Africa</t>
  </si>
  <si>
    <t>South Africa</t>
  </si>
  <si>
    <t>ZAFVC</t>
  </si>
  <si>
    <t>Vodacom Pty Ltd</t>
  </si>
  <si>
    <t>ZMB02</t>
  </si>
  <si>
    <t>MTN Zambia Limited</t>
  </si>
  <si>
    <t>Zambia</t>
  </si>
  <si>
    <t>ZMBCZ</t>
  </si>
  <si>
    <t>Zamtel</t>
  </si>
  <si>
    <t>ZWEN1</t>
  </si>
  <si>
    <t>NetOne</t>
  </si>
  <si>
    <t>Zimbabwe</t>
  </si>
  <si>
    <t>ZWEN3</t>
  </si>
  <si>
    <t>Telecel Zimbabwe Ltd</t>
  </si>
  <si>
    <t>Price per mb</t>
  </si>
  <si>
    <t>Network name</t>
  </si>
  <si>
    <t>CustomerName: Descending</t>
  </si>
  <si>
    <t>Active SIM amount</t>
  </si>
  <si>
    <t>Sum of Usage</t>
  </si>
  <si>
    <t>PARTNER COMMUNICATIONS COMPANY LTD.</t>
  </si>
  <si>
    <t>Tondo Smart</t>
  </si>
  <si>
    <t>Lenovo Connect</t>
  </si>
  <si>
    <t>Union motors</t>
  </si>
  <si>
    <t>hoopo Systems</t>
  </si>
  <si>
    <t>Cellocator - Power Fleet</t>
  </si>
  <si>
    <t>Nayax (mPOC)</t>
  </si>
  <si>
    <t>Aviv POS</t>
  </si>
  <si>
    <t>Youtiligent</t>
  </si>
  <si>
    <t>Bakarim7-Global</t>
  </si>
  <si>
    <t>Satec</t>
  </si>
  <si>
    <t>Andromeda Sparks</t>
  </si>
  <si>
    <t>Kavim Israel</t>
  </si>
  <si>
    <t>IUCO ltd</t>
  </si>
  <si>
    <t>Blitz Motors LTD</t>
  </si>
  <si>
    <t>Herd Moonitor LTD</t>
  </si>
  <si>
    <t>Treetoscope</t>
  </si>
  <si>
    <t>OriginGPS</t>
  </si>
  <si>
    <t>Mono_dev</t>
  </si>
  <si>
    <t>AquaSmart</t>
  </si>
  <si>
    <t>Traffilog_UK</t>
  </si>
  <si>
    <t>EDT</t>
  </si>
  <si>
    <t>AG</t>
  </si>
  <si>
    <t>Collective Intelligence Group</t>
  </si>
  <si>
    <t>Mono_support</t>
  </si>
  <si>
    <t xml:space="preserve">Zemach </t>
  </si>
  <si>
    <t>JpU ISRAEL</t>
  </si>
  <si>
    <t>monogoto staging</t>
  </si>
  <si>
    <t>Etrog Systems (mPOC)</t>
  </si>
  <si>
    <t>Unibeam</t>
  </si>
  <si>
    <t>Wirail SRL</t>
  </si>
  <si>
    <t>BAC Credomatic</t>
  </si>
  <si>
    <t>Cloud Wise</t>
  </si>
  <si>
    <t>Dutch IoT Solutions B.V.</t>
  </si>
  <si>
    <t>EWAVE</t>
  </si>
  <si>
    <t>GPS for Driver</t>
  </si>
  <si>
    <t>Kaufmann</t>
  </si>
  <si>
    <t>Pointer Telocation</t>
  </si>
  <si>
    <t>Powered By Elevation</t>
  </si>
  <si>
    <t>PrivatePublic Demo</t>
  </si>
  <si>
    <t>RadGreen</t>
  </si>
  <si>
    <t>Tvilight Gateways</t>
  </si>
  <si>
    <t>Amdocs_IL</t>
  </si>
  <si>
    <t>Avantsec</t>
  </si>
  <si>
    <t>Car key Masters</t>
  </si>
  <si>
    <t>Fix</t>
  </si>
  <si>
    <t>Gizmosoft Design</t>
  </si>
  <si>
    <t>Hostabee</t>
  </si>
  <si>
    <t>LX Group</t>
  </si>
  <si>
    <t>Mopeka Products LLC</t>
  </si>
  <si>
    <t>Novations AGL inc</t>
  </si>
  <si>
    <t>Rayzone</t>
  </si>
  <si>
    <t>Sentry Tracking Solutions</t>
  </si>
  <si>
    <t>Sharp Rock Technologies</t>
  </si>
  <si>
    <t>Sportstiming ApS</t>
  </si>
  <si>
    <t>TOUGARIS DRIVE</t>
  </si>
  <si>
    <t>University of Victoria</t>
  </si>
  <si>
    <t>ZAINN d.o.o</t>
  </si>
  <si>
    <t>PELEPHONE COMMUNICATION LTD.</t>
  </si>
  <si>
    <t>Hot Mobile - Israel</t>
  </si>
  <si>
    <t>T-Mobile USA, Inc USAW6</t>
  </si>
  <si>
    <t>Kellymatics Ltd</t>
  </si>
  <si>
    <t>LakelandComm</t>
  </si>
  <si>
    <t>Truckx</t>
  </si>
  <si>
    <t>MCI_USA</t>
  </si>
  <si>
    <t>BlueStreak IoT</t>
  </si>
  <si>
    <t>Hicare.net</t>
  </si>
  <si>
    <t>CropVue</t>
  </si>
  <si>
    <t>Hyfe AI</t>
  </si>
  <si>
    <t>Transportation Group</t>
  </si>
  <si>
    <t>Auto Track RD</t>
  </si>
  <si>
    <t>JALUD Embedded s.r.o.</t>
  </si>
  <si>
    <t>Truly Nolen International</t>
  </si>
  <si>
    <t>Independence Hydrogen Inc.</t>
  </si>
  <si>
    <t>DIMO</t>
  </si>
  <si>
    <t>Ecoppia</t>
  </si>
  <si>
    <t>Sodaq</t>
  </si>
  <si>
    <t>Sostark</t>
  </si>
  <si>
    <t>Telrad Demo</t>
  </si>
  <si>
    <t>ATT USA Primary Network</t>
  </si>
  <si>
    <t>ArduSimple</t>
  </si>
  <si>
    <t>CHINA UNICOM</t>
  </si>
  <si>
    <t>WATANIYA PALESTINE MOBILE</t>
  </si>
  <si>
    <t>Jawwal PSEJE</t>
  </si>
  <si>
    <t>VODAFONE LTD United Kingdom</t>
  </si>
  <si>
    <t>Contel</t>
  </si>
  <si>
    <t>ConnectedYou</t>
  </si>
  <si>
    <t>Zelp Ltd</t>
  </si>
  <si>
    <t>RaceOnline</t>
  </si>
  <si>
    <t>Propipe Ltd</t>
  </si>
  <si>
    <t>Aspetika</t>
  </si>
  <si>
    <t>Loopshore</t>
  </si>
  <si>
    <t>Vidalink</t>
  </si>
  <si>
    <t>Telefonica UK Ltd</t>
  </si>
  <si>
    <t>CHINA MOBILE</t>
  </si>
  <si>
    <t>Tvilight</t>
  </si>
  <si>
    <t>MTN Zambia</t>
  </si>
  <si>
    <t>Track and Trace</t>
  </si>
  <si>
    <t>BITLOCK PTY LTD</t>
  </si>
  <si>
    <t>Aurora Tech Ltd</t>
  </si>
  <si>
    <t>Navitrac LTD</t>
  </si>
  <si>
    <t>KPN B.V.</t>
  </si>
  <si>
    <t>Hublogiq</t>
  </si>
  <si>
    <t>Mobilitysensing</t>
  </si>
  <si>
    <t>Deel Fiets</t>
  </si>
  <si>
    <t>RMBG BV</t>
  </si>
  <si>
    <t>Stark Enterprises B.V</t>
  </si>
  <si>
    <t>Aquablu</t>
  </si>
  <si>
    <t>Canefield Solutions</t>
  </si>
  <si>
    <t>IoTidea</t>
  </si>
  <si>
    <t>Green Energy Options</t>
  </si>
  <si>
    <t>Jellyfish communities</t>
  </si>
  <si>
    <t>IoT Solution Partner</t>
  </si>
  <si>
    <t>VODAFONE LIBERTEL B.V.</t>
  </si>
  <si>
    <t>Smart Track Africa</t>
  </si>
  <si>
    <t>Weedago b.v</t>
  </si>
  <si>
    <t>actinius</t>
  </si>
  <si>
    <t>TELEFÓNICA MÓVIL DE CHILE S.A.</t>
  </si>
  <si>
    <t>IoT Data &amp; Equipment SPA</t>
  </si>
  <si>
    <t>NORTH CENTER GPS</t>
  </si>
  <si>
    <t>CLARO CHILE SA</t>
  </si>
  <si>
    <t>Entel PCS Telecomunicaciones S.A. CHLMV</t>
  </si>
  <si>
    <t>VODAFONE Greece</t>
  </si>
  <si>
    <t>Solo Security Systems</t>
  </si>
  <si>
    <t>WIND HELLAS TELECOMMUNICATIONS S.A.</t>
  </si>
  <si>
    <t>Instituto Costarricense de Electricidad - ICE CRICR</t>
  </si>
  <si>
    <t>ENERSYS</t>
  </si>
  <si>
    <t>Oasis sprl</t>
  </si>
  <si>
    <t>Helios Towers</t>
  </si>
  <si>
    <t>Techtrace Company Ltd</t>
  </si>
  <si>
    <t>CELTEL Congo, Dem. Rep.</t>
  </si>
  <si>
    <t>COLOMBIA TELECOMUNICACIONES S.A. ESP</t>
  </si>
  <si>
    <t>Secom Gps</t>
  </si>
  <si>
    <t>MotoSmart</t>
  </si>
  <si>
    <t>SPIN Technologies México S.A. de C.V.</t>
  </si>
  <si>
    <t>Insitel</t>
  </si>
  <si>
    <t>ClCircular</t>
  </si>
  <si>
    <t>AIRTEL Tanzania</t>
  </si>
  <si>
    <t>SwahiliSoft Technologies LTD</t>
  </si>
  <si>
    <t>Comunicacion Celular SA Comcel SA</t>
  </si>
  <si>
    <t>TELEFÓNICA DE COSTA RICA TC, S.A.</t>
  </si>
  <si>
    <t>MTN CAMEROON</t>
  </si>
  <si>
    <t>CANOPE SARL</t>
  </si>
  <si>
    <t>Gilat</t>
  </si>
  <si>
    <t>ZAMTEL</t>
  </si>
  <si>
    <t>CLARO CR Telecomunicaciones, S.A</t>
  </si>
  <si>
    <t>Vodacom Congo</t>
  </si>
  <si>
    <t>grameenphone</t>
  </si>
  <si>
    <t>Banglalink Digital Communications Ltd.</t>
  </si>
  <si>
    <t>RADIOMÓVIL DIPSA, S.A. DE C.V.</t>
  </si>
  <si>
    <t>BICIELECTRICAS SAPI</t>
  </si>
  <si>
    <t>OZON.MOBI</t>
  </si>
  <si>
    <t>NXTLAB S.A DE C.V</t>
  </si>
  <si>
    <t>dev_unos</t>
  </si>
  <si>
    <t>VODAFONE GMBH</t>
  </si>
  <si>
    <t>Arvento Production</t>
  </si>
  <si>
    <t>WIND TRE S.P.A. (ITAWI)</t>
  </si>
  <si>
    <t>N-and Italia Srl</t>
  </si>
  <si>
    <t>ConnectedYou New Partner</t>
  </si>
  <si>
    <t>EE Limited GBRME</t>
  </si>
  <si>
    <t>O2</t>
  </si>
  <si>
    <t>AIRTEL GABON</t>
  </si>
  <si>
    <t>SAT Guinea</t>
  </si>
  <si>
    <t>SoftBank - Japan</t>
  </si>
  <si>
    <t>Net*One Cellular</t>
  </si>
  <si>
    <t>PROXIMUS PLC</t>
  </si>
  <si>
    <t>VODAFONE ITALIA S.P.A</t>
  </si>
  <si>
    <t>Shiratech Solutions</t>
  </si>
  <si>
    <t>AREEBA/MTN-GUINEA</t>
  </si>
  <si>
    <t>MOBISTAR</t>
  </si>
  <si>
    <t>MEDITEL</t>
  </si>
  <si>
    <t>ELEXPERT</t>
  </si>
  <si>
    <t>Itissalat Al-Maghrib S.A. MARM1</t>
  </si>
  <si>
    <t>Sentel GSM S.A. SENSG</t>
  </si>
  <si>
    <t>ORANGE  France</t>
  </si>
  <si>
    <t>Earthcom</t>
  </si>
  <si>
    <t>Mobile Interim Company 2 (MIC2) LBNLC</t>
  </si>
  <si>
    <t>EE (ORANGE)</t>
  </si>
  <si>
    <t>BOTSWANA TELECOMMUNICATIONS CORPORATION</t>
  </si>
  <si>
    <t>VODACOM (PTY) LTD.</t>
  </si>
  <si>
    <t>Mobile Telephone Networks (PTY) LTD</t>
  </si>
  <si>
    <t>U-MOBILE (CELLULAR) INC</t>
  </si>
  <si>
    <t>Premiere Industrial Solutions</t>
  </si>
  <si>
    <t>TIM Italy</t>
  </si>
  <si>
    <t>TANGO SA</t>
  </si>
  <si>
    <t>SOCIÉTÉ FRANÇAISE DU RADIOTÉLÉPHONE S.A.</t>
  </si>
  <si>
    <t>BOUYGUES TÉLÉCOM</t>
  </si>
  <si>
    <t>Orange Communications Luxembourg S.A.</t>
  </si>
  <si>
    <t>mCel, Mocambique Celular</t>
  </si>
  <si>
    <t>Hutchison 3G UK Limited GBRHU</t>
  </si>
  <si>
    <t>MOVITEL</t>
  </si>
  <si>
    <t>Africell DRC</t>
  </si>
  <si>
    <t>TELENET GROUP BVBA/SPRL</t>
  </si>
  <si>
    <t>U-Com Burundi S.A. BDITL</t>
  </si>
  <si>
    <t>ORANGE Poland</t>
  </si>
  <si>
    <t>Highspeedservice</t>
  </si>
  <si>
    <t>HT ERONET</t>
  </si>
  <si>
    <t>TELECEL ZIMBABWE (PVT) LTD</t>
  </si>
  <si>
    <t>RS Telecommunications  JSC Banja Luka BIHMS</t>
  </si>
  <si>
    <t>POLKOMTEL SP. Z O.O.</t>
  </si>
  <si>
    <t>RWANDACEL</t>
  </si>
  <si>
    <t>ROGERS</t>
  </si>
  <si>
    <t>Emirates Telecom Corp-ETISALAT ARETC</t>
  </si>
  <si>
    <t>WJ Middle East</t>
  </si>
  <si>
    <t>COLOMBIA MOVIL S.A.</t>
  </si>
  <si>
    <t>P4 SP. Z O.O.</t>
  </si>
  <si>
    <t>TIGO</t>
  </si>
  <si>
    <t>Safaricom PLC KENSA</t>
  </si>
  <si>
    <t>Altice</t>
  </si>
  <si>
    <t>Vodafone India Limited INDBM</t>
  </si>
  <si>
    <t>TELENOR Hungary</t>
  </si>
  <si>
    <t>TELEFÓNICA MÓVILES ESPAÑA S.A.</t>
  </si>
  <si>
    <t>BRIOAGRO TECH</t>
  </si>
  <si>
    <t>DIGITAL DATA FARM, SL</t>
  </si>
  <si>
    <t>Future Fibers</t>
  </si>
  <si>
    <t>Global Radio Systems</t>
  </si>
  <si>
    <t>VIPNET D.O.O.</t>
  </si>
  <si>
    <t>Bell Mobility Inc. CANBM</t>
  </si>
  <si>
    <t>BH TELECOM JSC SARAJEVO</t>
  </si>
  <si>
    <t>Claro Dominicana</t>
  </si>
  <si>
    <t>TELENOR NORGE AS</t>
  </si>
  <si>
    <t>TELUS COMMUNICATIONS INC.</t>
  </si>
  <si>
    <t>TS NORGE</t>
  </si>
  <si>
    <t>A1 TELEKOM AUSTRIA AG</t>
  </si>
  <si>
    <t>Vodafone España, S.A.U. ESPAT</t>
  </si>
  <si>
    <t>BHARTI AIRTEL RWANDA HOLDINGS B.V.</t>
  </si>
  <si>
    <t>TELE2 D.O.O ZA TELEKOMUNIKACIJSKE USLUGE</t>
  </si>
  <si>
    <t>Airtel Gujarat</t>
  </si>
  <si>
    <t>MTN CONGO BRAZZAVILLE</t>
  </si>
  <si>
    <t>Zain JO</t>
  </si>
  <si>
    <t>VODAFONE HUNGARY MOBILE TELECOMMUNICATIONS COMPANY LIMITED</t>
  </si>
  <si>
    <t>Intelliport Solutions</t>
  </si>
  <si>
    <t>ILIAD Italy</t>
  </si>
  <si>
    <t>Airtel Malawi</t>
  </si>
  <si>
    <t>Telekom Slovenije d.d. SVNMT</t>
  </si>
  <si>
    <t>Leo NA</t>
  </si>
  <si>
    <t>Orange Espagne, S.A., sociedad unipersonal</t>
  </si>
  <si>
    <t>T-MOBILE NL</t>
  </si>
  <si>
    <t>HUTCHISON 3G</t>
  </si>
  <si>
    <t>A1 SLOVENIJA, D.D.</t>
  </si>
  <si>
    <t>AIRTEL NETWORKS KENYA LIMITED</t>
  </si>
  <si>
    <t>Telemach d.o.o. SVNVG</t>
  </si>
  <si>
    <t>CCt/Orange Congo</t>
  </si>
  <si>
    <t>Digicel (Jamaica) Limited JAMDC</t>
  </si>
  <si>
    <t>Far EasTone</t>
  </si>
  <si>
    <t>CBRS Private LTE 315010</t>
  </si>
  <si>
    <t>KT Corporation</t>
  </si>
  <si>
    <t>TELKOM KENYA LIMITED</t>
  </si>
  <si>
    <t>SK Telecom Co., Ltd. KORSK</t>
  </si>
  <si>
    <t>AT&amp;T Comercializacion Movil, S. de R.L. de C.V. MEXIU</t>
  </si>
  <si>
    <t>AT&amp;amp;T Comercializacion Movil, S. de R.L. de C.V. MEXIU</t>
  </si>
  <si>
    <t>TELEFONICA</t>
  </si>
  <si>
    <t>AIRTEL Nigeria</t>
  </si>
  <si>
    <t>NAT TECHNOLOGIES NIGERIA</t>
  </si>
  <si>
    <t>COSMOTE MOBILE TELECOMMUNICATIONS S.A.</t>
  </si>
  <si>
    <t>Telstra Corporation Limited AUSTA</t>
  </si>
  <si>
    <t>Telenor d.o.o. YUGMT</t>
  </si>
  <si>
    <t>AIRTEL UGANDA LIMITED</t>
  </si>
  <si>
    <t>MTN Uganda Ltd UGAMN</t>
  </si>
  <si>
    <t>Orange Mali SA</t>
  </si>
  <si>
    <t>QCell GMBQC</t>
  </si>
  <si>
    <t>ELISA CORPORATION</t>
  </si>
  <si>
    <t>MTN Nigeria</t>
  </si>
  <si>
    <t>Tunisian Mauritanian Company of Telecommunications (MATTEL)</t>
  </si>
  <si>
    <t>Africell Gambia Limited</t>
  </si>
  <si>
    <t>NOS Comunicações S.A.</t>
  </si>
  <si>
    <t>Rui Gonçalo Lagoa Roque São José</t>
  </si>
  <si>
    <t>TELENOR A/S</t>
  </si>
  <si>
    <t>A1 SRB</t>
  </si>
  <si>
    <t>EMERGING MARKETS TELECOMMUNICATION SERVICES LTD</t>
  </si>
  <si>
    <t>TELIA</t>
  </si>
  <si>
    <t>Taiwan Mobile Co.Ltd TWNPC</t>
  </si>
  <si>
    <t>CHUNGHWA TELECOM</t>
  </si>
  <si>
    <t>Cable &amp;amp; Wireless Barbados</t>
  </si>
  <si>
    <t>Caribbean Cellular Telephone</t>
  </si>
  <si>
    <t>Cable &amp; Wireless British Virgin Islands (BVI)</t>
  </si>
  <si>
    <t>Cable &amp;amp; Wireless British Virgin Islands (BVI)</t>
  </si>
  <si>
    <t>DNA PLC</t>
  </si>
  <si>
    <t>Sunrise Communications AG CHEDX</t>
  </si>
  <si>
    <t>TELEKOM DEUTSCHLAND GMBH</t>
  </si>
  <si>
    <t>TELIASON</t>
  </si>
  <si>
    <t>VODAFONE PORTUGAL - COMUNICAÇÕES PESSOAIS, S.A.</t>
  </si>
  <si>
    <t>Amberjack</t>
  </si>
  <si>
    <t>THREE IRELAND (HUTCHISON) LIMITED</t>
  </si>
  <si>
    <t>VODAFONE TELEKOMUNIKASYON A.S</t>
  </si>
  <si>
    <t>Fiber connect</t>
  </si>
  <si>
    <t>PlusTech</t>
  </si>
  <si>
    <t>TDC Denmark</t>
  </si>
  <si>
    <t>Cable &amp; Wireless Barbados</t>
  </si>
  <si>
    <t>MTC Saudi Arabia (Zain) SAUZN</t>
  </si>
  <si>
    <t>ORANGE Slovakia</t>
  </si>
  <si>
    <t>O2 CZECH REPUBLIC A.S.</t>
  </si>
  <si>
    <t>VODAFONE HUTCHISON AUSTRALIA PTY LIMITED</t>
  </si>
  <si>
    <t>Chinguitel</t>
  </si>
  <si>
    <t>H3G  Ireland</t>
  </si>
  <si>
    <t>OTECEL SOCIEDAD ANÓNIMA</t>
  </si>
  <si>
    <t>TIGO BOLIVIA</t>
  </si>
  <si>
    <t>AVEA</t>
  </si>
  <si>
    <t>Green Com S.A</t>
  </si>
  <si>
    <t>Meteor Mobile Communications Limited IRLME</t>
  </si>
  <si>
    <t>Atlantic wireless</t>
  </si>
  <si>
    <t>Xfera Móviles, S.A. ESPXF</t>
  </si>
  <si>
    <t>Aliv</t>
  </si>
  <si>
    <t>FREE MOBILE</t>
  </si>
  <si>
    <t>GLOBE TELECOM, INC.</t>
  </si>
  <si>
    <t>HI3G DENMARK APS</t>
  </si>
  <si>
    <t>MEO - SERVIÇOS DE COMUNICAÇÕES E MULTIMÉDIA SA</t>
  </si>
  <si>
    <t>POST</t>
  </si>
  <si>
    <t>SPARK NEW ZEALAND</t>
  </si>
  <si>
    <t>TELECOMUNICACIONES DE GUATEMALA, S.A. (TELGUA)</t>
  </si>
  <si>
    <t>VODAFONE CZECH REPUBLIC A.S.</t>
  </si>
  <si>
    <t>VODAFONE IRELAND LIMITED</t>
  </si>
  <si>
    <t>VODAFONE NEW ZEALAND LTD</t>
  </si>
  <si>
    <t>TELEFÓNICA MÓVILES PANAMÁ, S.A.</t>
  </si>
  <si>
    <t>Turkcell Iletisim Hizmetleri A.S.</t>
  </si>
  <si>
    <t>A1 BULGARIA EAD</t>
  </si>
  <si>
    <t>BTC</t>
  </si>
  <si>
    <t>Conecel S.A. (Consorcio Ecuatoriano de Telecomunicaciones S.A.) ECUPG</t>
  </si>
  <si>
    <t>S.C. VODAFONE ROMANIA S.A.</t>
  </si>
  <si>
    <t>TELENOR BULGARIA EAD</t>
  </si>
  <si>
    <t>América Móvil Perú, S.A.C. PERTM</t>
  </si>
  <si>
    <t>Digicel Trinidad and Tobago Ltd TTODL</t>
  </si>
  <si>
    <t>Etihad Etisalat Company SAUET</t>
  </si>
  <si>
    <t>MAGYAR TELEKOM NYRT.</t>
  </si>
  <si>
    <t>Orange Romania</t>
  </si>
  <si>
    <t>SWISSCOM Switzerland</t>
  </si>
  <si>
    <t>Sure (Guernsey/Jersey/Isle of Man) Limited</t>
  </si>
  <si>
    <t>Manx Timing Solutions</t>
  </si>
  <si>
    <t>TELEFÓNICA MÓVILES ARGENTINA S.A.</t>
  </si>
  <si>
    <t>Umniah</t>
  </si>
  <si>
    <t>BULGARIAN TELECOMMUNICATIONS COMPANY EAD</t>
  </si>
  <si>
    <t>CABLE &amp;amp; WIRELESS PANAMÁ, S.A.</t>
  </si>
  <si>
    <t>CLARO Puerto Rico</t>
  </si>
  <si>
    <t>Nuevatel PCS de Bolivia S.A. BOLNT</t>
  </si>
  <si>
    <t>Oman Telecommunications Company S.A.O.G. OMNGT</t>
  </si>
  <si>
    <t>Omani Qatari Telecommunication Company SAOG OMNNT</t>
  </si>
  <si>
    <t>Ooredoo  Qatar</t>
  </si>
  <si>
    <t>UNITEL LLC Mongolia - MNGMN</t>
  </si>
  <si>
    <t>Vodafone Qatar Q.S.C. QATB1</t>
  </si>
  <si>
    <t>ADVANCED WIRELESS NETWORK COMPANY LIMITED</t>
  </si>
  <si>
    <t>AMX ARGENTINA S.A.</t>
  </si>
  <si>
    <t>Claro Panamá, S.A. PANCL</t>
  </si>
  <si>
    <t>Digicel (Panama) S.A. PANDC</t>
  </si>
  <si>
    <t>TELEFÓNIA CELULAR DE NICARAGUA S.A.</t>
  </si>
  <si>
    <t>Telecom Personal S.A. ARGTP</t>
  </si>
  <si>
    <t>UAB TELE2</t>
  </si>
  <si>
    <t>Tutorial customer</t>
  </si>
  <si>
    <t>Bite Lithuania</t>
  </si>
  <si>
    <t>CABLE &amp; WIRELESS PANAMÁ, S.A.</t>
  </si>
  <si>
    <t>JT (Jersey) Limited</t>
  </si>
  <si>
    <t>MTN South Sudan</t>
  </si>
  <si>
    <t>O2 SLOVAKIA, S.R.O.</t>
  </si>
  <si>
    <t>SALT MOBILE SA</t>
  </si>
  <si>
    <t>Société Réunionnaise du Radiotéléphone FRARE</t>
  </si>
  <si>
    <t>Vodafone Egypt</t>
  </si>
  <si>
    <t>movistar</t>
  </si>
  <si>
    <t>AS Eesti Telekom  EMT EE</t>
  </si>
  <si>
    <t>Netbits</t>
  </si>
  <si>
    <t>Atlantique Telecom, Côte d’Ivoire</t>
  </si>
  <si>
    <t>CLARO S.A</t>
  </si>
  <si>
    <t>Cable &amp;amp; Wireless St Lucia</t>
  </si>
  <si>
    <t>DTAC TRINET CO., LTD.</t>
  </si>
  <si>
    <t>Dialog</t>
  </si>
  <si>
    <t>Digicel Company</t>
  </si>
  <si>
    <t>Etisalat - Misr</t>
  </si>
  <si>
    <t xml:space="preserve">Irancell Telecommunications Service Company </t>
  </si>
  <si>
    <t>MN MobiCom</t>
  </si>
  <si>
    <t>MTN CAMEROON LTD (MOBILE TELEPHONE NETWORKS)</t>
  </si>
  <si>
    <t>OMNITEL</t>
  </si>
  <si>
    <t>Robi Axiata Limited</t>
  </si>
  <si>
    <t>SingTel Mobile Singapore Pte. Ltd. SGPST</t>
  </si>
  <si>
    <t>TELEFÓNICA MÓVILES GUATEMALA, S.A.</t>
  </si>
  <si>
    <t>TELENOR D.O.O. PODGORICA</t>
  </si>
  <si>
    <t>TELKOMSEL</t>
  </si>
  <si>
    <t>TIM CELULAR S.A.  Brazil - BRACS</t>
  </si>
  <si>
    <t>Telemovil El Salvador, S.A.</t>
  </si>
  <si>
    <t>Two Degrees Networks Limited NZLNH</t>
  </si>
  <si>
    <t>VIVA Bahrain</t>
  </si>
  <si>
    <t>VIVO S.A. BRAV3</t>
  </si>
  <si>
    <t>VODACOM TANZANIA</t>
  </si>
  <si>
    <t>AIRTEL Chad</t>
  </si>
  <si>
    <t>INSER SA</t>
  </si>
  <si>
    <t>ALBtelecom</t>
  </si>
  <si>
    <t>Airtel Delhi</t>
  </si>
  <si>
    <t>Bahrain Telecommunications Company (B.S.C.) BHRBT</t>
  </si>
  <si>
    <t>CBRS Private LTE</t>
  </si>
  <si>
    <t>Lindsay Broadband Inc</t>
  </si>
  <si>
    <t>CBRS Private LTE 42599</t>
  </si>
  <si>
    <t>CLARO NICARAGUA</t>
  </si>
  <si>
    <t>COMCEL GUATEMALA</t>
  </si>
  <si>
    <t>CVMóvel, SA</t>
  </si>
  <si>
    <t>CYPRUS TELECOMMUNICATIONS AUTHORITY</t>
  </si>
  <si>
    <t>Cable &amp; Wireless St Lucia</t>
  </si>
  <si>
    <t>Cable &amp;amp; Wireless Dominica</t>
  </si>
  <si>
    <t>Cable &amp;amp; Wireless St. Vincent &amp;amp; the Grenadines</t>
  </si>
  <si>
    <t>DIGICEL</t>
  </si>
  <si>
    <t>DIGICEL ANTILLES FRANCAISES GUYANE</t>
  </si>
  <si>
    <t>DIGICEL SURINAME N.V.</t>
  </si>
  <si>
    <t>DJEZZY</t>
  </si>
  <si>
    <t>Egyptian Company for Mobile Services (ECMS) MobiNil (Orange) (EGYAR)</t>
  </si>
  <si>
    <t>Etisalat  Sri Lanka</t>
  </si>
  <si>
    <t>HONG KONG TELECOMMUNICATIONS (HKT) LIMITED - HKGTC</t>
  </si>
  <si>
    <t>HUTCHISON TELECOMMUNICATIONS LANKA (PVT) LTD</t>
  </si>
  <si>
    <t>Halotel</t>
  </si>
  <si>
    <t>KAR-TEL LLP</t>
  </si>
  <si>
    <t>KYIVSTAR, PRIVATE JOINT STOCK COMPANY</t>
  </si>
  <si>
    <t>M1 Limited</t>
  </si>
  <si>
    <t>MAKEDONSKI TELEKOM AD - SKOPJE</t>
  </si>
  <si>
    <t>MOBITEL (PVT) LIMITED</t>
  </si>
  <si>
    <t>MONACOTEL</t>
  </si>
  <si>
    <t>MTEL D.O.O. PODGORICA</t>
  </si>
  <si>
    <t>MTN COTE D'IVOIRE</t>
  </si>
  <si>
    <t>MTN CYPSC</t>
  </si>
  <si>
    <t>MTS BY</t>
  </si>
  <si>
    <t>Mobilis - Algeria Telecom Mobile</t>
  </si>
  <si>
    <t>S.C. RCS &amp; RDS S.A. ROM05</t>
  </si>
  <si>
    <t>S.C. RCS &amp;amp; RDS S.A. ROM05</t>
  </si>
  <si>
    <t>SETAR</t>
  </si>
  <si>
    <t>Smart Communications, Inc.</t>
  </si>
  <si>
    <t>Starhub - Singapore</t>
  </si>
  <si>
    <t>SÍMINN H.F.</t>
  </si>
  <si>
    <t>TELE2 EESTI AKTSIASELTS</t>
  </si>
  <si>
    <t>TELEFÓNICA VENEZOLANA, C.A.</t>
  </si>
  <si>
    <t>TIM CELULAR S.A. Brazil - BRARN</t>
  </si>
  <si>
    <t>TogoCell</t>
  </si>
  <si>
    <t>UNITEL T+ Cape Verde</t>
  </si>
  <si>
    <t>UTS (Setel)</t>
  </si>
  <si>
    <t>VIVO S.A. BRAV2</t>
  </si>
  <si>
    <t>VODAFONE - ALBANIA</t>
  </si>
  <si>
    <t>Vodafona Iceland and Hey Faroe Islands</t>
  </si>
  <si>
    <t>Zain Bahrain B.S.C BHRMV</t>
  </si>
  <si>
    <t>MB</t>
  </si>
  <si>
    <t>GB</t>
  </si>
  <si>
    <t>Kibana</t>
  </si>
  <si>
    <t>TADIG</t>
  </si>
  <si>
    <t>Tele 2</t>
  </si>
  <si>
    <t xml:space="preserve"> Cost per MB</t>
  </si>
  <si>
    <t>Total Charge</t>
  </si>
  <si>
    <t>Row Labels</t>
  </si>
  <si>
    <t>(blank)</t>
  </si>
  <si>
    <t>Grand Total</t>
  </si>
  <si>
    <t>Sum of Total Charge</t>
  </si>
  <si>
    <t>Diff cost</t>
  </si>
  <si>
    <t>cost per MB</t>
  </si>
  <si>
    <t>KI vs TELE2 -COST</t>
  </si>
  <si>
    <t>KI vs TELE2 - USAGE</t>
  </si>
  <si>
    <t>Sum of MB</t>
  </si>
  <si>
    <t>ANTTC</t>
  </si>
  <si>
    <t>TelCell</t>
  </si>
  <si>
    <t>Netherlands Antilles</t>
  </si>
  <si>
    <t>ANTUT</t>
  </si>
  <si>
    <t>UTS Carribbean</t>
  </si>
  <si>
    <t>Saint Kitts And Nevis</t>
  </si>
  <si>
    <t>AUTMM</t>
  </si>
  <si>
    <t>T Mobile Austria GmbH</t>
  </si>
  <si>
    <t>BHRMV</t>
  </si>
  <si>
    <t>MTC-Vodafone</t>
  </si>
  <si>
    <t>Bahrain</t>
  </si>
  <si>
    <t>BHRST</t>
  </si>
  <si>
    <t>Viva Bahrain</t>
  </si>
  <si>
    <t>BRAV3</t>
  </si>
  <si>
    <t>CODVC</t>
  </si>
  <si>
    <t>DEUD1</t>
  </si>
  <si>
    <t>T-Mobile Deutschland GmbH</t>
  </si>
  <si>
    <t>ESTEM</t>
  </si>
  <si>
    <t>AS Emt</t>
  </si>
  <si>
    <t>Estonia</t>
  </si>
  <si>
    <t>GHAGT</t>
  </si>
  <si>
    <t>Ghana Telecom</t>
  </si>
  <si>
    <t>Ghana</t>
  </si>
  <si>
    <t>GIBGT</t>
  </si>
  <si>
    <t>Gibtelecom</t>
  </si>
  <si>
    <t>Gibraltar</t>
  </si>
  <si>
    <t>GRCCO</t>
  </si>
  <si>
    <t>Cosmote</t>
  </si>
  <si>
    <t>IDNTS</t>
  </si>
  <si>
    <t>PT Telekomunikasi Selular (Telkomsel)</t>
  </si>
  <si>
    <t>Indonesia</t>
  </si>
  <si>
    <t>INDA2</t>
  </si>
  <si>
    <t>Bharti Airtel Limited - Maharashtra</t>
  </si>
  <si>
    <t>LVABT</t>
  </si>
  <si>
    <t>Bite Latvia</t>
  </si>
  <si>
    <t>Latvia</t>
  </si>
  <si>
    <t>MYSBC</t>
  </si>
  <si>
    <t>Malaysian Mobile Services Sdn Bhd</t>
  </si>
  <si>
    <t>Malaysia</t>
  </si>
  <si>
    <t>SGPST</t>
  </si>
  <si>
    <t>Singapore Telecom</t>
  </si>
  <si>
    <t>THACA</t>
  </si>
  <si>
    <t>Real Future Thailand</t>
  </si>
  <si>
    <t>TWNFE</t>
  </si>
  <si>
    <t>FarEasTone Telecom</t>
  </si>
  <si>
    <t>TWNLD</t>
  </si>
  <si>
    <t>Chunghwa Telecom</t>
  </si>
  <si>
    <t>VENMS</t>
  </si>
  <si>
    <t>Telecel C.A Venezuela</t>
  </si>
  <si>
    <t>Venezuela</t>
  </si>
  <si>
    <t>GBROR</t>
  </si>
  <si>
    <t>ZAFMM</t>
  </si>
  <si>
    <t>MOZVT</t>
  </si>
  <si>
    <t>CODAC</t>
  </si>
  <si>
    <t>RWAAR</t>
  </si>
  <si>
    <t>NLDPN</t>
  </si>
  <si>
    <t>LTE01</t>
  </si>
  <si>
    <t>BRBCW</t>
  </si>
  <si>
    <t>IRLDF</t>
  </si>
  <si>
    <t>HUNH2</t>
  </si>
  <si>
    <t>MNGMN</t>
  </si>
  <si>
    <t>FRARE</t>
  </si>
  <si>
    <t>EGYVF</t>
  </si>
  <si>
    <t>VGBDC</t>
  </si>
  <si>
    <t>EGYEM</t>
  </si>
  <si>
    <t>IRNMI</t>
  </si>
  <si>
    <t>MNGMC</t>
  </si>
  <si>
    <t>BGDAK</t>
  </si>
  <si>
    <t>GTMTG</t>
  </si>
  <si>
    <t>TZAVC</t>
  </si>
  <si>
    <t>TCDCT</t>
  </si>
  <si>
    <t>BHRBT</t>
  </si>
  <si>
    <t>LTE99</t>
  </si>
  <si>
    <t>NICSC</t>
  </si>
  <si>
    <t>CPVCV</t>
  </si>
  <si>
    <t>DMACW</t>
  </si>
  <si>
    <t>VCTCW</t>
  </si>
  <si>
    <t>ABWDC</t>
  </si>
  <si>
    <t>EGYAR</t>
  </si>
  <si>
    <t>LKACT</t>
  </si>
  <si>
    <t>TZAVG</t>
  </si>
  <si>
    <t>KAZKT</t>
  </si>
  <si>
    <t>UKRKS</t>
  </si>
  <si>
    <t>MCOK8</t>
  </si>
  <si>
    <t>CYPSC</t>
  </si>
  <si>
    <t>DZAA1</t>
  </si>
  <si>
    <t>ROM05</t>
  </si>
  <si>
    <t>ABWSE</t>
  </si>
  <si>
    <t>SGPSH</t>
  </si>
  <si>
    <t>ESTRB</t>
  </si>
  <si>
    <t>CPVTM</t>
  </si>
  <si>
    <t>Econet Wireless (Private) Limited ZWEET</t>
  </si>
  <si>
    <t xml:space="preserve">Celcom Axiata </t>
  </si>
  <si>
    <t>Maxis Broadband Sdn. Bhd. MYSBC</t>
  </si>
  <si>
    <t>Digi</t>
  </si>
  <si>
    <t>SPACETEL</t>
  </si>
  <si>
    <t>PT. HUTCHISON 3 INDONESIA</t>
  </si>
  <si>
    <t>GIBTELECOM LIMITED</t>
  </si>
  <si>
    <t>PT. INDOSAT, Tbk</t>
  </si>
  <si>
    <t>PT. XL AXIATA TBK</t>
  </si>
  <si>
    <t>TELE2 AB  Sweden</t>
  </si>
  <si>
    <t>AM WIRELESS URUGUAY S.A.</t>
  </si>
  <si>
    <t>Airtel Maharashtra</t>
  </si>
  <si>
    <t>Airtel Punjab</t>
  </si>
  <si>
    <t>CBRS Private LTE 314390</t>
  </si>
  <si>
    <t>Idea Cellular Limited INDBO</t>
  </si>
  <si>
    <t>MOBILE TELECOM-SERVICE LLP</t>
  </si>
  <si>
    <t>Millicom Ghana</t>
  </si>
  <si>
    <t>T-MOBILE AUSTRIA GMBH</t>
  </si>
  <si>
    <t>TELIA SONERA</t>
  </si>
  <si>
    <t>True Move H Universal Communication Company Limited</t>
  </si>
  <si>
    <t>VODAFONE GHANA</t>
  </si>
  <si>
    <t>VinaPhone</t>
  </si>
  <si>
    <t>Vini</t>
  </si>
  <si>
    <t>ZWEET</t>
  </si>
  <si>
    <t>MYSCC</t>
  </si>
  <si>
    <t>MYSMT</t>
  </si>
  <si>
    <t>YEMSP</t>
  </si>
  <si>
    <t>IDN89</t>
  </si>
  <si>
    <t>IDNSL</t>
  </si>
  <si>
    <t>IDNEX</t>
  </si>
  <si>
    <t>SWEIQ</t>
  </si>
  <si>
    <t>URYAM</t>
  </si>
  <si>
    <t>INDA9</t>
  </si>
  <si>
    <t>INDBO</t>
  </si>
  <si>
    <t>KAZ77</t>
  </si>
  <si>
    <t>GHAMT</t>
  </si>
  <si>
    <t>SWETR</t>
  </si>
  <si>
    <t>VNMVI</t>
  </si>
  <si>
    <t>FRATK</t>
  </si>
  <si>
    <t>Impulse Programmatics LTD Global</t>
  </si>
  <si>
    <t>SensorIoT</t>
  </si>
  <si>
    <t>Pasqualini Solution</t>
  </si>
  <si>
    <t>Zembia SpA</t>
  </si>
  <si>
    <t>DINTELO LTD</t>
  </si>
  <si>
    <t>Phantom Systems</t>
  </si>
  <si>
    <t>Neoradix SmartGreen</t>
  </si>
  <si>
    <t>Afcon</t>
  </si>
  <si>
    <t>BAC GUATEMALA</t>
  </si>
  <si>
    <t>Fredon</t>
  </si>
  <si>
    <t>Atlas</t>
  </si>
  <si>
    <t>SupPlant</t>
  </si>
  <si>
    <t>TSW Alpha</t>
  </si>
  <si>
    <t>RAKwireless</t>
  </si>
  <si>
    <t>Bekonix</t>
  </si>
  <si>
    <t>InfiniDome</t>
  </si>
  <si>
    <t>NFC</t>
  </si>
  <si>
    <t>Setar Aruba</t>
  </si>
  <si>
    <t>Aruba</t>
  </si>
  <si>
    <t>AIACW</t>
  </si>
  <si>
    <t>Anguilla</t>
  </si>
  <si>
    <t>ANTCT</t>
  </si>
  <si>
    <t>Digicel Curaçao &amp; Bonaire</t>
  </si>
  <si>
    <t>Batelco</t>
  </si>
  <si>
    <t>HKGPP</t>
  </si>
  <si>
    <t>China Resources Peoples Telephone Company Limited</t>
  </si>
  <si>
    <t>Hutchinson</t>
  </si>
  <si>
    <t>Excelcom</t>
  </si>
  <si>
    <t>SH Indosat</t>
  </si>
  <si>
    <t>K0001</t>
  </si>
  <si>
    <t>IPKO</t>
  </si>
  <si>
    <t>Kosovo, Republic of</t>
  </si>
  <si>
    <t>LVABC</t>
  </si>
  <si>
    <t>Sia Tele2</t>
  </si>
  <si>
    <t>UKRAS</t>
  </si>
  <si>
    <t>Astelit LLC</t>
  </si>
  <si>
    <t>Ukraine</t>
  </si>
  <si>
    <t>Kyivstar Gsm</t>
  </si>
  <si>
    <t>UKRUM</t>
  </si>
  <si>
    <t>Ukrainian Mobile Communications</t>
  </si>
  <si>
    <t>Claro Uruguay</t>
  </si>
  <si>
    <t>Uruguay</t>
  </si>
  <si>
    <t>Vodafone India Limited INDF1</t>
  </si>
  <si>
    <t>CHINA MOBILE HONG KONG COMPANY LIMITED</t>
  </si>
  <si>
    <t>TELENOR SVERIGE AB</t>
  </si>
  <si>
    <t>HUTCHISON TELECOMMUNICATIONS HONG KONG HOLDINGS LIMITED</t>
  </si>
  <si>
    <t>Idea Cellular Limited INDSP</t>
  </si>
  <si>
    <t>SmarTone Mobile Communications Limited HKGSM</t>
  </si>
  <si>
    <t>Airtel Haryana</t>
  </si>
  <si>
    <t>Airtel Mumbai</t>
  </si>
  <si>
    <t>CAT Telecom PLC</t>
  </si>
  <si>
    <t>Cable and Wireless Anguilla</t>
  </si>
  <si>
    <t>Curaçao Telecom N.V. ANTCT</t>
  </si>
  <si>
    <t>DIGICEL PNG</t>
  </si>
  <si>
    <t>GEOCELL LTD</t>
  </si>
  <si>
    <t>LIFECELL LLC</t>
  </si>
  <si>
    <t>Magticom</t>
  </si>
  <si>
    <t>PRJSC VF UKRAINE</t>
  </si>
  <si>
    <t>Scancom</t>
  </si>
  <si>
    <t>TELE2 SIA</t>
  </si>
  <si>
    <t>VEON GEORGIA LLC</t>
  </si>
  <si>
    <t>Vodafone Cellular Limited - INDE1</t>
  </si>
  <si>
    <t>SWEEP</t>
  </si>
  <si>
    <t>HKGH3</t>
  </si>
  <si>
    <t>INDSP</t>
  </si>
  <si>
    <t>HKGSM</t>
  </si>
  <si>
    <t>INDA5</t>
  </si>
  <si>
    <t>INDA1</t>
  </si>
  <si>
    <t>THACT</t>
  </si>
  <si>
    <t>PNGDP</t>
  </si>
  <si>
    <t>GEOGC</t>
  </si>
  <si>
    <t>GEOMA</t>
  </si>
  <si>
    <t>GHASC</t>
  </si>
  <si>
    <t>GEOMT</t>
  </si>
  <si>
    <t>INDE1</t>
  </si>
  <si>
    <t>SYLVANIA COLOMBIA S.A.</t>
  </si>
  <si>
    <t>Hyrde</t>
  </si>
  <si>
    <t xml:space="preserve">Cellomatics IoT </t>
  </si>
  <si>
    <t>RapidAIM</t>
  </si>
  <si>
    <t>Envirobrands Ltd</t>
  </si>
  <si>
    <t>Diff data (mb)</t>
  </si>
  <si>
    <t>ALBAM</t>
  </si>
  <si>
    <t>Albanian Mobile Communications</t>
  </si>
  <si>
    <t>ANDMA</t>
  </si>
  <si>
    <t>STA</t>
  </si>
  <si>
    <t>Andorra</t>
  </si>
  <si>
    <t>BRASP</t>
  </si>
  <si>
    <t>Tim Brazil (Sao Paulo)</t>
  </si>
  <si>
    <t>BRAV1</t>
  </si>
  <si>
    <t>Vodacom Congo (RDC) sprl</t>
  </si>
  <si>
    <t>Tele2 Eesti AS</t>
  </si>
  <si>
    <t>MagtiCom Ltd</t>
  </si>
  <si>
    <t>Georgia</t>
  </si>
  <si>
    <t>LVALM</t>
  </si>
  <si>
    <t>Latvian Mobile Telephone Co</t>
  </si>
  <si>
    <t>MCOM2</t>
  </si>
  <si>
    <t>Monaco Telecom</t>
  </si>
  <si>
    <t>Monaco</t>
  </si>
  <si>
    <t>MKDNO</t>
  </si>
  <si>
    <t>Dooel</t>
  </si>
  <si>
    <t>Thailand True Move</t>
  </si>
  <si>
    <t>CELLCOM ISRAEL LTD.</t>
  </si>
  <si>
    <t>ELISA EESTI AS</t>
  </si>
  <si>
    <t>PRIMETEL PLC</t>
  </si>
  <si>
    <t>VIVO S.A. BRAV1</t>
  </si>
  <si>
    <t>VODAFONE  Macedonia</t>
  </si>
  <si>
    <t>AMX PARAGUAY S.A.</t>
  </si>
  <si>
    <t>Andorra Telecom, S.A.U. ANDMA</t>
  </si>
  <si>
    <t>CBRS Private LTE 99974</t>
  </si>
  <si>
    <t xml:space="preserve">Cable &amp;amp; Wireless Antigua and Barbuda </t>
  </si>
  <si>
    <t>LATVIJAS MOBILAIS TELEFONS</t>
  </si>
  <si>
    <t>TIM CELULAR S.A. Brazil - BRASP</t>
  </si>
  <si>
    <t>Telekom Albania Sh.A.</t>
  </si>
  <si>
    <t>Telenor Maritime</t>
  </si>
  <si>
    <t>UNITEL LLC  Uzbekistan</t>
  </si>
  <si>
    <t>VimpelCom PJSC</t>
  </si>
  <si>
    <t>one.Vip DOO Skopje MKDCC</t>
  </si>
  <si>
    <t>ISRCL</t>
  </si>
  <si>
    <t>ESTRE</t>
  </si>
  <si>
    <t>CYPPT</t>
  </si>
  <si>
    <t>PRYHT</t>
  </si>
  <si>
    <t>LTE74</t>
  </si>
  <si>
    <t>ATGCW</t>
  </si>
  <si>
    <t>NORMC</t>
  </si>
  <si>
    <t>UZBDU</t>
  </si>
  <si>
    <t>RUSBD</t>
  </si>
  <si>
    <t>MKDCC</t>
  </si>
  <si>
    <t>Sustainder B.V</t>
  </si>
  <si>
    <t>Well Services Group</t>
  </si>
  <si>
    <t>Communitake Technologies Ltd.</t>
  </si>
  <si>
    <t>TUANIX</t>
  </si>
  <si>
    <t>BeeHero</t>
  </si>
  <si>
    <t>Fuji Corporation</t>
  </si>
  <si>
    <t>MICROSIDE</t>
  </si>
  <si>
    <t>Refine Technologies</t>
  </si>
  <si>
    <t>Rimac Technology d.o.o</t>
  </si>
  <si>
    <t xml:space="preserve">Dangot </t>
  </si>
  <si>
    <t xml:space="preserve">Hitachi Energy </t>
  </si>
  <si>
    <t>ICL</t>
  </si>
  <si>
    <t>TytoCare</t>
  </si>
  <si>
    <t>dev_website</t>
  </si>
  <si>
    <t>BMUBD</t>
  </si>
  <si>
    <t>Digital</t>
  </si>
  <si>
    <t>Bermuda</t>
  </si>
  <si>
    <t>Dominican Republic</t>
  </si>
  <si>
    <t>Elisa Mobiilsideteenused AS</t>
  </si>
  <si>
    <t>HND02</t>
  </si>
  <si>
    <t>Telefónica Celular Celtel S.A</t>
  </si>
  <si>
    <t>Honduras</t>
  </si>
  <si>
    <t>KHMGM</t>
  </si>
  <si>
    <t>CamGSM</t>
  </si>
  <si>
    <t>Cambodia</t>
  </si>
  <si>
    <t>KHMSM</t>
  </si>
  <si>
    <t>Smart Axiata Co</t>
  </si>
  <si>
    <t>KHMVC</t>
  </si>
  <si>
    <t>Metfone Cambodia</t>
  </si>
  <si>
    <t>KNACW</t>
  </si>
  <si>
    <t>LIEMK</t>
  </si>
  <si>
    <t>Telecom Liechtenstein</t>
  </si>
  <si>
    <t>Liechtenstein</t>
  </si>
  <si>
    <t>MDAMC</t>
  </si>
  <si>
    <t>MoldCell</t>
  </si>
  <si>
    <t>Moldova, Republic Of</t>
  </si>
  <si>
    <t>MDAUN</t>
  </si>
  <si>
    <t>Moldtelecom</t>
  </si>
  <si>
    <t>MSRCW</t>
  </si>
  <si>
    <t>Montserrat</t>
  </si>
  <si>
    <t>StarHub Mobile Pte Ltd</t>
  </si>
  <si>
    <t>TCACW</t>
  </si>
  <si>
    <t>Turks And Caicos Islands</t>
  </si>
  <si>
    <t>Saint Vincent And The Grenadines</t>
  </si>
  <si>
    <t>ORANGE CAMEROON</t>
  </si>
  <si>
    <t>HELLO / Smart Axiata</t>
  </si>
  <si>
    <t>VIETTEL (CAMBODIA) PTE., LTD. METFONE</t>
  </si>
  <si>
    <t>CamGSM Co.Ltd</t>
  </si>
  <si>
    <t>Celtel TIGO (Millicom)</t>
  </si>
  <si>
    <t>Cable &amp; Wireless Dominica</t>
  </si>
  <si>
    <t xml:space="preserve">Cable &amp; Wireless St Kitts &amp; Nevis </t>
  </si>
  <si>
    <t>Cable &amp; Wireless St. Vincent &amp; the Grenadines</t>
  </si>
  <si>
    <t xml:space="preserve">Cable &amp; Wireless Turks and Caicos (TCI) </t>
  </si>
  <si>
    <t>Cable &amp;amp; Wireless Montserrat</t>
  </si>
  <si>
    <t xml:space="preserve">Cable &amp;amp; Wireless St Kitts &amp;amp; Nevis </t>
  </si>
  <si>
    <t xml:space="preserve">Cable &amp;amp; Wireless Turks and Caicos (TCI) </t>
  </si>
  <si>
    <t>GO p.l.c. MLTGO</t>
  </si>
  <si>
    <t>MOLDCELL S.A</t>
  </si>
  <si>
    <t>Melita Mobile</t>
  </si>
  <si>
    <t>Moldtelecom S.A.</t>
  </si>
  <si>
    <t>ONE</t>
  </si>
  <si>
    <t>TELECOM LIECHTENSTEIN AG</t>
  </si>
  <si>
    <t>US Cellular</t>
  </si>
  <si>
    <t>VODAFONE INDIA LIMITED</t>
  </si>
  <si>
    <t>VODAFONE MALTA LIMITED</t>
  </si>
  <si>
    <t>Verizon Wireless USAVZ</t>
  </si>
  <si>
    <t>CMR02</t>
  </si>
  <si>
    <t>MLTGO</t>
  </si>
  <si>
    <t>USAVZ</t>
  </si>
  <si>
    <t>MLTMM</t>
  </si>
  <si>
    <t>USAED</t>
  </si>
  <si>
    <t>INDHM</t>
  </si>
  <si>
    <t>MLTTL</t>
  </si>
  <si>
    <t>Robotronix Europe</t>
  </si>
  <si>
    <t>Cytranet</t>
  </si>
  <si>
    <t>Online Electronics Limited</t>
  </si>
  <si>
    <t>Midda SPA</t>
  </si>
  <si>
    <t>Blue White Robotics</t>
  </si>
  <si>
    <t>Enigmatos</t>
  </si>
  <si>
    <t>Bransys</t>
  </si>
  <si>
    <t>Daniel Account</t>
  </si>
  <si>
    <t>MIH</t>
  </si>
  <si>
    <t>MySentinel Ltd NZ</t>
  </si>
  <si>
    <t>NECOTECH</t>
  </si>
  <si>
    <t>Vaniman Manufacturing Inc.</t>
  </si>
  <si>
    <t>Yarbo</t>
  </si>
  <si>
    <t>CalAlta Calgary</t>
  </si>
  <si>
    <t>Connected Sensors</t>
  </si>
  <si>
    <t>Cyber SIM</t>
  </si>
  <si>
    <t>Demo Ple</t>
  </si>
  <si>
    <t>ES-SYSTEM sp. z o.o.</t>
  </si>
  <si>
    <t>Fusion Auto Installations</t>
  </si>
  <si>
    <t>PeopleTrust Roma</t>
  </si>
  <si>
    <t>Pracownia Systemów Teleinformatycznych</t>
  </si>
  <si>
    <t>Project Blackpool</t>
  </si>
  <si>
    <t>Vitis Vending</t>
  </si>
  <si>
    <t>barim.co.il</t>
  </si>
  <si>
    <t>dev_Pearl design inc</t>
  </si>
  <si>
    <t>Robigo Report _ IoT_Combined Traffic Repors_No of  Roamers per Customer</t>
  </si>
  <si>
    <t>No Of Roamers</t>
  </si>
  <si>
    <t>High Cost Partner</t>
  </si>
  <si>
    <t>Price per IMSI EUR/month</t>
  </si>
  <si>
    <t>Charge per IMSI</t>
  </si>
  <si>
    <t>YES</t>
  </si>
  <si>
    <t>Active sim fee</t>
  </si>
  <si>
    <t>Active sim cost</t>
  </si>
  <si>
    <t>Sum of Active sim cost</t>
  </si>
  <si>
    <t>Areeba Ltd</t>
  </si>
  <si>
    <t>ATM Mobiles</t>
  </si>
  <si>
    <t>INDJB</t>
  </si>
  <si>
    <t>Bharti Televentures Ltd (Karnataka)</t>
  </si>
  <si>
    <t>Mobisle Communications Limited</t>
  </si>
  <si>
    <t>Malta</t>
  </si>
  <si>
    <t>HUTCHISON TELEPHONE (MACAU) COMPANY LIMITED</t>
  </si>
  <si>
    <t>VIETTEL CORPORATION  Vietnam</t>
  </si>
  <si>
    <t>Airtel Karnataka</t>
  </si>
  <si>
    <t>Orange Moldova S.A.</t>
  </si>
  <si>
    <t>Brinks_Israel</t>
  </si>
  <si>
    <t>Qualtracks</t>
  </si>
  <si>
    <t>Eran_T_Lab_Test 1</t>
  </si>
  <si>
    <t>Skylo</t>
  </si>
  <si>
    <t>TOP I VISION</t>
  </si>
  <si>
    <t>Eldon Installation</t>
  </si>
  <si>
    <t>Freeboard Technology</t>
  </si>
  <si>
    <t>Skyline Robotics</t>
  </si>
  <si>
    <t>8mesh</t>
  </si>
  <si>
    <t>Facebook US</t>
  </si>
  <si>
    <t>Grupo Konectiva</t>
  </si>
  <si>
    <t>MobileWare</t>
  </si>
  <si>
    <t>AJAX</t>
  </si>
  <si>
    <t>Logística Aplicada Tugas</t>
  </si>
  <si>
    <t xml:space="preserve">Twiga Tracking </t>
  </si>
  <si>
    <t>701X</t>
  </si>
  <si>
    <t>A.L.I.E.Y.N. MOBILITY</t>
  </si>
  <si>
    <t>B2C Backup Package</t>
  </si>
  <si>
    <t>BEEPINGS</t>
  </si>
  <si>
    <t>Cinnovate (Pty) Ltda</t>
  </si>
  <si>
    <t>Doron Honigsberg</t>
  </si>
  <si>
    <t>Economad</t>
  </si>
  <si>
    <t>GemOne</t>
  </si>
  <si>
    <t>Haim Derazon</t>
  </si>
  <si>
    <t>Kickstart Ventures</t>
  </si>
  <si>
    <t>MTM CORPORATION</t>
  </si>
  <si>
    <t>MURASOFT TECNOLOGIA LTDA</t>
  </si>
  <si>
    <t>MuRata</t>
  </si>
  <si>
    <t>Nordic Semiconductor ASA</t>
  </si>
  <si>
    <t>Ondigo</t>
  </si>
  <si>
    <t>One Layer</t>
  </si>
  <si>
    <t>Paloalto</t>
  </si>
  <si>
    <t>Percepto</t>
  </si>
  <si>
    <t>Pointer Israel</t>
  </si>
  <si>
    <t>Pointer Mexico</t>
  </si>
  <si>
    <t>Stern Eng</t>
  </si>
  <si>
    <t>Swansea University</t>
  </si>
  <si>
    <t>TULU</t>
  </si>
  <si>
    <t>Titoma</t>
  </si>
  <si>
    <t>Xponential Technologies cia ltda</t>
  </si>
  <si>
    <t>Zenus Inc</t>
  </si>
  <si>
    <t>e-Lon</t>
  </si>
  <si>
    <t>MACHT</t>
  </si>
  <si>
    <t>MDAVX</t>
  </si>
  <si>
    <t>VNMVT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</si>
</sst>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1041D]0.000;\(0.000\)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0" borderId="0"/>
  </cellStyleXfs>
  <cellXfs count="37">
    <xf numFmtId="0" fontId="0" fillId="0" borderId="0" xfId="0"/>
    <xf numFmtId="0" fontId="4" fillId="2" borderId="0" xfId="2" applyNumberFormat="1" applyFont="1" applyBorder="1" applyAlignment="1">
      <alignment horizontal="left" vertical="top" wrapText="1" readingOrder="1"/>
    </xf>
    <xf numFmtId="0" fontId="4" fillId="2" borderId="0" xfId="2" applyNumberFormat="1" applyFont="1" applyBorder="1" applyAlignment="1">
      <alignment vertical="top" wrapText="1" readingOrder="1"/>
    </xf>
    <xf numFmtId="0" fontId="4" fillId="2" borderId="0" xfId="2" applyNumberFormat="1" applyFont="1" applyBorder="1" applyAlignment="1">
      <alignment horizontal="right" vertical="top" wrapText="1" readingOrder="1"/>
    </xf>
    <xf numFmtId="0" fontId="5" fillId="0" borderId="0" xfId="0" applyFont="1" applyAlignment="1">
      <alignment horizontal="left" vertical="top" readingOrder="1"/>
    </xf>
    <xf numFmtId="0" fontId="5" fillId="0" borderId="0" xfId="0" applyFont="1" applyAlignment="1">
      <alignment horizontal="right" vertical="top" readingOrder="1"/>
    </xf>
    <xf numFmtId="164" fontId="5" fillId="0" borderId="0" xfId="0" applyNumberFormat="1" applyFont="1" applyAlignment="1">
      <alignment horizontal="right" vertical="top" readingOrder="1"/>
    </xf>
    <xf numFmtId="0" fontId="5" fillId="3" borderId="0" xfId="0" applyFont="1" applyFill="1"/>
    <xf numFmtId="0" fontId="6" fillId="0" borderId="0" xfId="0" applyFont="1"/>
    <xf numFmtId="0" fontId="6" fillId="3" borderId="0" xfId="0" applyFont="1" applyFill="1"/>
    <xf numFmtId="165" fontId="0" fillId="0" borderId="0" xfId="1" applyNumberFormat="1" applyFont="1"/>
    <xf numFmtId="0" fontId="2" fillId="0" borderId="1" xfId="0" applyFont="1" applyBorder="1"/>
    <xf numFmtId="165" fontId="0" fillId="0" borderId="0" xfId="0" applyNumberFormat="1"/>
    <xf numFmtId="0" fontId="2" fillId="4" borderId="1" xfId="0" applyFont="1" applyFill="1" applyBorder="1"/>
    <xf numFmtId="165" fontId="2" fillId="4" borderId="1" xfId="1" applyNumberFormat="1" applyFont="1" applyFill="1" applyBorder="1"/>
    <xf numFmtId="0" fontId="0" fillId="5" borderId="0" xfId="0" applyFill="1"/>
    <xf numFmtId="165" fontId="4" fillId="2" borderId="0" xfId="1" applyNumberFormat="1" applyFont="1" applyFill="1" applyBorder="1" applyAlignment="1">
      <alignment horizontal="right" vertical="top" wrapText="1" readingOrder="1"/>
    </xf>
    <xf numFmtId="0" fontId="0" fillId="0" borderId="0" xfId="0" pivotButton="1"/>
    <xf numFmtId="0" fontId="0" fillId="0" borderId="0" xfId="0" applyAlignment="1">
      <alignment horizontal="left"/>
    </xf>
    <xf numFmtId="0" fontId="0" fillId="6" borderId="0" xfId="0" applyFill="1"/>
    <xf numFmtId="165" fontId="0" fillId="6" borderId="0" xfId="1" applyNumberFormat="1" applyFont="1" applyFill="1"/>
    <xf numFmtId="165" fontId="2" fillId="0" borderId="2" xfId="1" applyNumberFormat="1" applyFont="1" applyBorder="1"/>
    <xf numFmtId="43" fontId="0" fillId="0" borderId="0" xfId="1" applyFont="1"/>
    <xf numFmtId="43" fontId="0" fillId="0" borderId="0" xfId="0" applyNumberFormat="1"/>
    <xf numFmtId="43" fontId="4" fillId="2" borderId="0" xfId="1" applyFont="1" applyFill="1" applyBorder="1" applyAlignment="1">
      <alignment horizontal="right" vertical="top" wrapText="1" readingOrder="1"/>
    </xf>
    <xf numFmtId="43" fontId="5" fillId="0" borderId="0" xfId="1" applyFont="1" applyAlignment="1">
      <alignment horizontal="right" vertical="top" readingOrder="1"/>
    </xf>
    <xf numFmtId="43" fontId="6" fillId="0" borderId="0" xfId="1" applyFont="1"/>
    <xf numFmtId="43" fontId="2" fillId="0" borderId="1" xfId="1" applyFont="1" applyBorder="1"/>
    <xf numFmtId="0" fontId="2" fillId="0" borderId="0" xfId="0" applyFont="1"/>
    <xf numFmtId="165" fontId="0" fillId="7" borderId="0" xfId="0" applyNumberFormat="1" applyFill="1"/>
    <xf numFmtId="0" fontId="6" fillId="0" borderId="0" xfId="3" applyFont="1"/>
    <xf numFmtId="0" fontId="7" fillId="0" borderId="0" xfId="0" applyFont="1"/>
    <xf numFmtId="0" fontId="8" fillId="0" borderId="0" xfId="3" applyFont="1" applyAlignment="1">
      <alignment vertical="top" readingOrder="1"/>
    </xf>
    <xf numFmtId="0" fontId="8" fillId="3" borderId="0" xfId="3" applyFont="1" applyFill="1" applyAlignment="1">
      <alignment vertical="top" wrapText="1" readingOrder="1"/>
    </xf>
    <xf numFmtId="0" fontId="6" fillId="3" borderId="0" xfId="3" applyFont="1" applyFill="1"/>
    <xf numFmtId="0" fontId="2" fillId="4" borderId="0" xfId="0" applyFont="1" applyFill="1" applyAlignment="1">
      <alignment horizontal="center"/>
    </xf>
    <xf numFmtId="0" fontId="4" fillId="2" borderId="0" xfId="2" applyNumberFormat="1" applyFont="1" applyBorder="1" applyAlignment="1">
      <alignment horizontal="center" vertical="top" wrapText="1" readingOrder="1"/>
    </xf>
  </cellXfs>
  <cellStyles count="4">
    <cellStyle name="Accent5" xfId="2" builtinId="45"/>
    <cellStyle name="Comma" xfId="1" builtinId="3"/>
    <cellStyle name="Normal" xfId="0" builtinId="0"/>
    <cellStyle name="Normal 2" xfId="3" xr:uid="{9DFC6B9A-078E-496D-9D5F-7533A365312E}"/>
  </cellStyles>
  <dxfs count="19"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riLevi\Downloads\0-%20Invoice%20Monogoto%202023-05.xlsx" TargetMode="External"/><Relationship Id="rId1" Type="http://schemas.openxmlformats.org/officeDocument/2006/relationships/externalLinkPath" Target="file:///C:\Users\AriLevi\Downloads\0-%20Invoice%20Monogoto%202023-0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riLevi\Downloads\0-%20Invoice%20Monogoto%202023-06.xlsx" TargetMode="External"/><Relationship Id="rId1" Type="http://schemas.openxmlformats.org/officeDocument/2006/relationships/externalLinkPath" Target="file:///C:\Users\AriLevi\Downloads\0-%20Invoice%20Monogoto%202023-06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riLevi\Downloads\Active%20SIM%20and%20data%20usage%20per%20network%20(50).csv" TargetMode="External"/><Relationship Id="rId1" Type="http://schemas.openxmlformats.org/officeDocument/2006/relationships/externalLinkPath" Target="file:///C:\Users\AriLevi\Downloads\Active%20SIM%20and%20data%20usage%20per%20network%20(50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nogoto"/>
      <sheetName val="Annex 7.1_Monogoto_2018-06-01"/>
      <sheetName val="Pricelist 2022-07-01"/>
    </sheetNames>
    <sheetDataSet>
      <sheetData sheetId="0"/>
      <sheetData sheetId="1"/>
      <sheetData sheetId="2">
        <row r="2">
          <cell r="A2" t="str">
            <v>EGYEM</v>
          </cell>
          <cell r="B2" t="str">
            <v>Africa</v>
          </cell>
          <cell r="C2" t="str">
            <v>Egypt</v>
          </cell>
          <cell r="D2" t="str">
            <v>Etisalat</v>
          </cell>
          <cell r="F2">
            <v>0.2</v>
          </cell>
          <cell r="G2">
            <v>0.05</v>
          </cell>
        </row>
        <row r="3">
          <cell r="A3" t="str">
            <v>EGYMS</v>
          </cell>
          <cell r="B3" t="str">
            <v>Africa</v>
          </cell>
          <cell r="C3" t="str">
            <v>Egypt</v>
          </cell>
          <cell r="D3" t="str">
            <v>Vodafone Egypt</v>
          </cell>
          <cell r="F3">
            <v>0.2</v>
          </cell>
          <cell r="G3">
            <v>0.2</v>
          </cell>
        </row>
        <row r="4">
          <cell r="A4" t="str">
            <v>ETH01</v>
          </cell>
          <cell r="B4" t="str">
            <v>Africa</v>
          </cell>
          <cell r="C4" t="str">
            <v>Ethiopia</v>
          </cell>
          <cell r="D4" t="str">
            <v>ETC</v>
          </cell>
          <cell r="F4">
            <v>1</v>
          </cell>
          <cell r="G4">
            <v>30</v>
          </cell>
        </row>
        <row r="5">
          <cell r="A5" t="str">
            <v>GABCT</v>
          </cell>
          <cell r="B5" t="str">
            <v>Africa</v>
          </cell>
          <cell r="C5" t="str">
            <v>Gabon</v>
          </cell>
          <cell r="D5" t="str">
            <v>Airtel (Zain)</v>
          </cell>
          <cell r="F5">
            <v>0.2</v>
          </cell>
          <cell r="G5">
            <v>0.3</v>
          </cell>
        </row>
        <row r="6">
          <cell r="A6" t="str">
            <v>GHAGT</v>
          </cell>
          <cell r="B6" t="str">
            <v>Africa</v>
          </cell>
          <cell r="C6" t="str">
            <v>Ghana</v>
          </cell>
          <cell r="D6" t="str">
            <v>Vodafone Ghana</v>
          </cell>
          <cell r="F6">
            <v>0.05</v>
          </cell>
          <cell r="G6">
            <v>0.06</v>
          </cell>
        </row>
        <row r="7">
          <cell r="A7" t="str">
            <v>GHAMT</v>
          </cell>
          <cell r="B7" t="str">
            <v>Africa</v>
          </cell>
          <cell r="C7" t="str">
            <v>Ghana</v>
          </cell>
          <cell r="D7" t="str">
            <v>Mobitel</v>
          </cell>
          <cell r="F7">
            <v>0.2</v>
          </cell>
          <cell r="G7">
            <v>0.1</v>
          </cell>
        </row>
        <row r="8">
          <cell r="A8" t="str">
            <v>GHASC</v>
          </cell>
          <cell r="B8" t="str">
            <v>Africa</v>
          </cell>
          <cell r="C8" t="str">
            <v>Ghana</v>
          </cell>
          <cell r="D8" t="str">
            <v>MTN</v>
          </cell>
          <cell r="F8">
            <v>0.05</v>
          </cell>
          <cell r="G8">
            <v>0.05</v>
          </cell>
        </row>
        <row r="9">
          <cell r="A9" t="str">
            <v>GHAZN</v>
          </cell>
          <cell r="B9" t="str">
            <v>Africa</v>
          </cell>
          <cell r="C9" t="str">
            <v>Ghana</v>
          </cell>
          <cell r="D9" t="str">
            <v>Airtel</v>
          </cell>
          <cell r="F9">
            <v>0.2</v>
          </cell>
          <cell r="G9">
            <v>0.5</v>
          </cell>
        </row>
        <row r="10">
          <cell r="A10" t="str">
            <v>GINAG</v>
          </cell>
          <cell r="B10" t="str">
            <v>Africa</v>
          </cell>
          <cell r="C10" t="str">
            <v>Guinea</v>
          </cell>
          <cell r="D10" t="str">
            <v>Areeba/MTN-Guinea</v>
          </cell>
          <cell r="F10">
            <v>0.05</v>
          </cell>
          <cell r="G10">
            <v>0.05</v>
          </cell>
        </row>
        <row r="11">
          <cell r="A11" t="str">
            <v>GMBAC</v>
          </cell>
          <cell r="B11" t="str">
            <v>Africa</v>
          </cell>
          <cell r="C11" t="str">
            <v>Gambia</v>
          </cell>
          <cell r="D11" t="str">
            <v>Africell (Gambia) Ltd</v>
          </cell>
          <cell r="F11">
            <v>0.1</v>
          </cell>
          <cell r="G11">
            <v>0.1</v>
          </cell>
        </row>
        <row r="12">
          <cell r="A12" t="str">
            <v>GMBQC</v>
          </cell>
          <cell r="B12" t="str">
            <v>Africa</v>
          </cell>
          <cell r="C12" t="str">
            <v>Gambia</v>
          </cell>
          <cell r="D12" t="str">
            <v>Qcell</v>
          </cell>
          <cell r="F12">
            <v>0.2</v>
          </cell>
          <cell r="G12">
            <v>1</v>
          </cell>
        </row>
        <row r="13">
          <cell r="A13" t="str">
            <v>GNBSB</v>
          </cell>
          <cell r="B13" t="str">
            <v>Africa</v>
          </cell>
          <cell r="C13" t="str">
            <v>Guinea Bissau</v>
          </cell>
          <cell r="D13" t="str">
            <v>MTN</v>
          </cell>
          <cell r="F13">
            <v>0.05</v>
          </cell>
          <cell r="G13">
            <v>0.05</v>
          </cell>
        </row>
        <row r="14">
          <cell r="A14" t="str">
            <v>GNQHT</v>
          </cell>
          <cell r="B14" t="str">
            <v>Africa</v>
          </cell>
          <cell r="C14" t="str">
            <v>Equatorial Guinea</v>
          </cell>
          <cell r="D14" t="str">
            <v>Green Com S.A</v>
          </cell>
          <cell r="F14">
            <v>0.2</v>
          </cell>
          <cell r="G14">
            <v>0.2</v>
          </cell>
        </row>
        <row r="15">
          <cell r="A15" t="str">
            <v>KENKC</v>
          </cell>
          <cell r="B15" t="str">
            <v>Africa</v>
          </cell>
          <cell r="C15" t="str">
            <v>Kenya</v>
          </cell>
          <cell r="D15" t="str">
            <v>Airtel</v>
          </cell>
          <cell r="F15">
            <v>0.2</v>
          </cell>
          <cell r="G15">
            <v>0.5</v>
          </cell>
        </row>
        <row r="16">
          <cell r="A16" t="str">
            <v>KENSA</v>
          </cell>
          <cell r="B16" t="str">
            <v>Africa</v>
          </cell>
          <cell r="C16" t="str">
            <v>Kenya</v>
          </cell>
          <cell r="D16" t="str">
            <v>Safaricom</v>
          </cell>
          <cell r="F16">
            <v>0.05</v>
          </cell>
          <cell r="G16">
            <v>0.1</v>
          </cell>
        </row>
        <row r="17">
          <cell r="A17" t="str">
            <v>KENTK</v>
          </cell>
          <cell r="B17" t="str">
            <v>Africa</v>
          </cell>
          <cell r="C17" t="str">
            <v>Kenya</v>
          </cell>
          <cell r="D17" t="str">
            <v>Telkom (Orange)</v>
          </cell>
          <cell r="F17">
            <v>0.05</v>
          </cell>
          <cell r="G17">
            <v>0.2</v>
          </cell>
        </row>
        <row r="18">
          <cell r="A18" t="str">
            <v>LBR07</v>
          </cell>
          <cell r="B18" t="str">
            <v>Africa</v>
          </cell>
          <cell r="C18" t="str">
            <v>Liberia</v>
          </cell>
          <cell r="D18" t="str">
            <v>Orange</v>
          </cell>
          <cell r="F18">
            <v>1</v>
          </cell>
          <cell r="G18">
            <v>30</v>
          </cell>
        </row>
        <row r="19">
          <cell r="A19" t="str">
            <v>LBY01</v>
          </cell>
          <cell r="B19" t="str">
            <v>Africa</v>
          </cell>
          <cell r="C19" t="str">
            <v>Libya</v>
          </cell>
          <cell r="D19" t="str">
            <v>Al Madar Al Jadid</v>
          </cell>
          <cell r="F19">
            <v>1</v>
          </cell>
          <cell r="G19">
            <v>30</v>
          </cell>
        </row>
        <row r="20">
          <cell r="A20" t="str">
            <v>MARM1</v>
          </cell>
          <cell r="B20" t="str">
            <v>Africa</v>
          </cell>
          <cell r="C20" t="str">
            <v>Morocco</v>
          </cell>
          <cell r="D20" t="str">
            <v>IAM</v>
          </cell>
          <cell r="F20">
            <v>0.1</v>
          </cell>
          <cell r="G20">
            <v>0.05</v>
          </cell>
        </row>
        <row r="21">
          <cell r="A21" t="str">
            <v>MARM3</v>
          </cell>
          <cell r="B21" t="str">
            <v>Africa</v>
          </cell>
          <cell r="C21" t="str">
            <v>Morocco</v>
          </cell>
          <cell r="D21" t="str">
            <v>Wana</v>
          </cell>
          <cell r="F21">
            <v>30</v>
          </cell>
          <cell r="G21">
            <v>30</v>
          </cell>
        </row>
        <row r="22">
          <cell r="A22" t="str">
            <v>MARMT</v>
          </cell>
          <cell r="B22" t="str">
            <v>Africa</v>
          </cell>
          <cell r="C22" t="str">
            <v>Morocco</v>
          </cell>
          <cell r="D22" t="str">
            <v>Orange Moroc (MediTel)</v>
          </cell>
          <cell r="F22">
            <v>0.1</v>
          </cell>
          <cell r="G22">
            <v>0.05</v>
          </cell>
        </row>
        <row r="23">
          <cell r="A23" t="str">
            <v>MDGCO</v>
          </cell>
          <cell r="B23" t="str">
            <v>Africa</v>
          </cell>
          <cell r="C23" t="str">
            <v>Madagascar</v>
          </cell>
          <cell r="D23" t="str">
            <v>Airtel</v>
          </cell>
          <cell r="F23">
            <v>0.2</v>
          </cell>
          <cell r="G23">
            <v>0.5</v>
          </cell>
        </row>
        <row r="24">
          <cell r="A24" t="str">
            <v>MDGTM</v>
          </cell>
          <cell r="B24" t="str">
            <v>Africa</v>
          </cell>
          <cell r="C24" t="str">
            <v>Madagascar</v>
          </cell>
          <cell r="D24" t="str">
            <v>TELMA</v>
          </cell>
          <cell r="F24">
            <v>1</v>
          </cell>
          <cell r="G24">
            <v>30</v>
          </cell>
        </row>
        <row r="25">
          <cell r="A25" t="str">
            <v>MLI02</v>
          </cell>
          <cell r="B25" t="str">
            <v>Africa</v>
          </cell>
          <cell r="C25" t="str">
            <v>Mali</v>
          </cell>
          <cell r="D25" t="str">
            <v>Orange Mali SA</v>
          </cell>
          <cell r="F25">
            <v>0.2</v>
          </cell>
          <cell r="G25">
            <v>1</v>
          </cell>
        </row>
        <row r="26">
          <cell r="A26" t="str">
            <v>SLEAC</v>
          </cell>
          <cell r="B26" t="str">
            <v>Africa</v>
          </cell>
          <cell r="C26" t="str">
            <v>Sierra Leone</v>
          </cell>
          <cell r="D26" t="str">
            <v>AFR LINTEL</v>
          </cell>
        </row>
        <row r="27">
          <cell r="A27" t="str">
            <v>SLECT</v>
          </cell>
          <cell r="B27" t="str">
            <v>Africa</v>
          </cell>
          <cell r="C27" t="str">
            <v>Sierra Leone</v>
          </cell>
          <cell r="D27" t="str">
            <v>Orange</v>
          </cell>
        </row>
        <row r="28">
          <cell r="A28" t="str">
            <v>SOM01</v>
          </cell>
          <cell r="B28" t="str">
            <v>Africa</v>
          </cell>
          <cell r="C28" t="str">
            <v>Somalia</v>
          </cell>
          <cell r="D28" t="str">
            <v>Telesom</v>
          </cell>
        </row>
        <row r="29">
          <cell r="A29" t="str">
            <v>SOMGT</v>
          </cell>
          <cell r="B29" t="str">
            <v>Africa</v>
          </cell>
          <cell r="C29" t="str">
            <v>Somalia</v>
          </cell>
          <cell r="D29" t="str">
            <v>Golis Telecom</v>
          </cell>
        </row>
        <row r="30">
          <cell r="A30" t="str">
            <v>SUDMO</v>
          </cell>
          <cell r="B30" t="str">
            <v>Africa</v>
          </cell>
          <cell r="C30" t="str">
            <v>Sudan</v>
          </cell>
          <cell r="D30" t="str">
            <v>zain SD</v>
          </cell>
        </row>
        <row r="31">
          <cell r="A31" t="str">
            <v>SYCAT</v>
          </cell>
          <cell r="B31" t="str">
            <v>Africa</v>
          </cell>
          <cell r="C31" t="str">
            <v>Seychelles</v>
          </cell>
          <cell r="D31" t="str">
            <v>Airtel</v>
          </cell>
        </row>
        <row r="32">
          <cell r="A32" t="str">
            <v>SYCCW</v>
          </cell>
          <cell r="B32" t="str">
            <v>Africa</v>
          </cell>
          <cell r="C32" t="str">
            <v>Seychelles</v>
          </cell>
          <cell r="D32" t="str">
            <v>Cable &amp; Wireless (Seychelles)</v>
          </cell>
        </row>
        <row r="33">
          <cell r="A33" t="str">
            <v>TGOTL</v>
          </cell>
          <cell r="B33" t="str">
            <v>Africa</v>
          </cell>
          <cell r="C33" t="str">
            <v>Togo</v>
          </cell>
          <cell r="D33" t="str">
            <v>Moov (Telecel)</v>
          </cell>
        </row>
        <row r="34">
          <cell r="A34" t="str">
            <v>TUNTT</v>
          </cell>
          <cell r="B34" t="str">
            <v>Africa</v>
          </cell>
          <cell r="C34" t="str">
            <v>Tunisia</v>
          </cell>
          <cell r="D34" t="str">
            <v>Tunicell</v>
          </cell>
        </row>
        <row r="35">
          <cell r="A35" t="str">
            <v>TZAVC</v>
          </cell>
          <cell r="B35" t="str">
            <v>Africa</v>
          </cell>
          <cell r="C35" t="str">
            <v>Tanzania United Republic of</v>
          </cell>
          <cell r="D35" t="str">
            <v>Vodacom</v>
          </cell>
        </row>
        <row r="36">
          <cell r="A36" t="str">
            <v>UGATL</v>
          </cell>
          <cell r="B36" t="str">
            <v>Africa</v>
          </cell>
          <cell r="C36" t="str">
            <v>Uganda</v>
          </cell>
          <cell r="D36" t="str">
            <v>UTL</v>
          </cell>
        </row>
        <row r="37">
          <cell r="A37" t="str">
            <v>ZAFCC</v>
          </cell>
          <cell r="B37" t="str">
            <v>Africa</v>
          </cell>
          <cell r="C37" t="str">
            <v>South Africa</v>
          </cell>
          <cell r="D37" t="str">
            <v>Cell C</v>
          </cell>
        </row>
        <row r="38">
          <cell r="A38" t="str">
            <v>ZWEET</v>
          </cell>
          <cell r="B38" t="str">
            <v>Africa</v>
          </cell>
          <cell r="C38" t="str">
            <v>Zimbabwe</v>
          </cell>
          <cell r="D38" t="str">
            <v>Econet</v>
          </cell>
        </row>
        <row r="39">
          <cell r="A39" t="str">
            <v>AGOUT</v>
          </cell>
          <cell r="B39" t="str">
            <v>Africa</v>
          </cell>
          <cell r="C39" t="str">
            <v>Angola</v>
          </cell>
          <cell r="D39" t="str">
            <v>UNITEL</v>
          </cell>
          <cell r="F39">
            <v>0.2</v>
          </cell>
          <cell r="G39">
            <v>20</v>
          </cell>
        </row>
        <row r="40">
          <cell r="A40" t="str">
            <v>BDIL1</v>
          </cell>
          <cell r="B40" t="str">
            <v>Africa</v>
          </cell>
          <cell r="C40" t="str">
            <v>Burundi</v>
          </cell>
          <cell r="D40" t="str">
            <v>Smart</v>
          </cell>
          <cell r="F40">
            <v>0.2</v>
          </cell>
          <cell r="G40">
            <v>0.2</v>
          </cell>
        </row>
        <row r="41">
          <cell r="A41" t="str">
            <v>BDIET</v>
          </cell>
          <cell r="B41" t="str">
            <v>Africa</v>
          </cell>
          <cell r="C41" t="str">
            <v>Burundi</v>
          </cell>
          <cell r="D41" t="str">
            <v>Econet LEO S.A</v>
          </cell>
        </row>
        <row r="42">
          <cell r="A42" t="str">
            <v>BFATL</v>
          </cell>
          <cell r="B42" t="str">
            <v>Africa</v>
          </cell>
          <cell r="C42" t="str">
            <v>Burkina Faso</v>
          </cell>
          <cell r="D42" t="str">
            <v>Telecel</v>
          </cell>
        </row>
        <row r="43">
          <cell r="A43" t="str">
            <v>CAF02</v>
          </cell>
          <cell r="B43" t="str">
            <v>Africa</v>
          </cell>
          <cell r="C43" t="str">
            <v>Central African Republic</v>
          </cell>
          <cell r="D43" t="str">
            <v>Telecel Centrafrique</v>
          </cell>
        </row>
        <row r="44">
          <cell r="A44" t="str">
            <v>COGCT</v>
          </cell>
          <cell r="B44" t="str">
            <v>Africa</v>
          </cell>
          <cell r="C44" t="str">
            <v>Congo Rep of</v>
          </cell>
          <cell r="D44" t="str">
            <v>Airtel Congo</v>
          </cell>
        </row>
        <row r="45">
          <cell r="A45" t="str">
            <v>COMTM</v>
          </cell>
          <cell r="B45" t="str">
            <v>Africa</v>
          </cell>
          <cell r="C45" t="str">
            <v>Comoros</v>
          </cell>
          <cell r="D45" t="str">
            <v>TELCO</v>
          </cell>
        </row>
        <row r="46">
          <cell r="A46" t="str">
            <v>GINGS</v>
          </cell>
          <cell r="B46" t="str">
            <v>Africa</v>
          </cell>
          <cell r="C46" t="str">
            <v>Guinea</v>
          </cell>
          <cell r="D46" t="str">
            <v>Orange</v>
          </cell>
        </row>
        <row r="47">
          <cell r="A47" t="str">
            <v>GMB01</v>
          </cell>
          <cell r="B47" t="str">
            <v>Africa</v>
          </cell>
          <cell r="C47" t="str">
            <v>Gambia</v>
          </cell>
          <cell r="D47" t="str">
            <v>Gamcel</v>
          </cell>
        </row>
        <row r="48">
          <cell r="A48" t="str">
            <v>GMBCM</v>
          </cell>
          <cell r="B48" t="str">
            <v>Africa</v>
          </cell>
          <cell r="C48" t="str">
            <v>Gambia</v>
          </cell>
          <cell r="D48" t="str">
            <v>GMB COMIUM</v>
          </cell>
        </row>
        <row r="49">
          <cell r="A49" t="str">
            <v>LSOVL</v>
          </cell>
          <cell r="B49" t="str">
            <v>Africa</v>
          </cell>
          <cell r="C49" t="str">
            <v>Lesotho</v>
          </cell>
          <cell r="D49" t="str">
            <v>Vodacom Lesotho (Pty) Ltd</v>
          </cell>
        </row>
        <row r="50">
          <cell r="A50" t="str">
            <v>NAM01</v>
          </cell>
          <cell r="B50" t="str">
            <v>Africa</v>
          </cell>
          <cell r="C50" t="str">
            <v>Namibia</v>
          </cell>
          <cell r="D50" t="str">
            <v>MTC</v>
          </cell>
        </row>
        <row r="51">
          <cell r="A51" t="str">
            <v>NERTL</v>
          </cell>
          <cell r="B51" t="str">
            <v>Africa</v>
          </cell>
          <cell r="C51" t="str">
            <v>Niger</v>
          </cell>
          <cell r="D51" t="str">
            <v>Telecel Niger S.A.</v>
          </cell>
        </row>
        <row r="52">
          <cell r="A52" t="str">
            <v>SWZMN</v>
          </cell>
          <cell r="B52" t="str">
            <v>Africa</v>
          </cell>
          <cell r="C52" t="str">
            <v>Eswatini</v>
          </cell>
          <cell r="D52" t="str">
            <v>MTN</v>
          </cell>
        </row>
        <row r="53">
          <cell r="A53" t="str">
            <v>MOZVG</v>
          </cell>
          <cell r="B53" t="str">
            <v>Africa</v>
          </cell>
          <cell r="C53" t="str">
            <v>Mozambique</v>
          </cell>
          <cell r="D53" t="str">
            <v>Movitel</v>
          </cell>
          <cell r="F53">
            <v>1</v>
          </cell>
          <cell r="G53">
            <v>30</v>
          </cell>
        </row>
        <row r="54">
          <cell r="A54" t="str">
            <v>MOZ01</v>
          </cell>
          <cell r="B54" t="str">
            <v>Africa</v>
          </cell>
          <cell r="C54" t="str">
            <v>Mozambique</v>
          </cell>
          <cell r="D54" t="str">
            <v>Mcel</v>
          </cell>
          <cell r="F54">
            <v>0.2</v>
          </cell>
          <cell r="G54">
            <v>0.2</v>
          </cell>
        </row>
        <row r="55">
          <cell r="A55" t="str">
            <v>MRTCH</v>
          </cell>
          <cell r="B55" t="str">
            <v>Africa</v>
          </cell>
          <cell r="C55" t="str">
            <v>Mauritania</v>
          </cell>
          <cell r="D55" t="str">
            <v>Chinguitel</v>
          </cell>
          <cell r="F55">
            <v>0.2</v>
          </cell>
          <cell r="G55">
            <v>0.5</v>
          </cell>
        </row>
        <row r="56">
          <cell r="A56" t="str">
            <v>MRTMM</v>
          </cell>
          <cell r="B56" t="str">
            <v>Africa</v>
          </cell>
          <cell r="C56" t="str">
            <v>Mauritania</v>
          </cell>
          <cell r="D56" t="str">
            <v>Mauritel Mobiles</v>
          </cell>
          <cell r="F56">
            <v>0.2</v>
          </cell>
          <cell r="G56">
            <v>0.5</v>
          </cell>
        </row>
        <row r="57">
          <cell r="A57" t="str">
            <v>MRTMT</v>
          </cell>
          <cell r="B57" t="str">
            <v>Africa</v>
          </cell>
          <cell r="C57" t="str">
            <v>Mauritania</v>
          </cell>
          <cell r="D57" t="str">
            <v>Mattel</v>
          </cell>
          <cell r="F57">
            <v>0.2</v>
          </cell>
          <cell r="G57">
            <v>0.5</v>
          </cell>
        </row>
        <row r="58">
          <cell r="A58" t="str">
            <v>MUSCP</v>
          </cell>
          <cell r="B58" t="str">
            <v>Africa</v>
          </cell>
          <cell r="C58" t="str">
            <v>Mauritius</v>
          </cell>
          <cell r="D58" t="str">
            <v>Orange Mauritius</v>
          </cell>
          <cell r="F58">
            <v>0.2</v>
          </cell>
          <cell r="G58">
            <v>0.5</v>
          </cell>
        </row>
        <row r="59">
          <cell r="A59" t="str">
            <v>MUSEM</v>
          </cell>
          <cell r="B59" t="str">
            <v>Africa</v>
          </cell>
          <cell r="C59" t="str">
            <v>Mauritius</v>
          </cell>
          <cell r="D59" t="str">
            <v>Emtel</v>
          </cell>
          <cell r="F59">
            <v>0.2</v>
          </cell>
          <cell r="G59">
            <v>1</v>
          </cell>
        </row>
        <row r="60">
          <cell r="A60" t="str">
            <v>MUSMT</v>
          </cell>
          <cell r="B60" t="str">
            <v>Africa</v>
          </cell>
          <cell r="C60" t="str">
            <v>Mauritius</v>
          </cell>
          <cell r="D60" t="str">
            <v>Mahanagar Telephone MTML</v>
          </cell>
          <cell r="F60">
            <v>0.2</v>
          </cell>
          <cell r="G60">
            <v>1</v>
          </cell>
        </row>
        <row r="61">
          <cell r="A61" t="str">
            <v>MWICP</v>
          </cell>
          <cell r="B61" t="str">
            <v>Africa</v>
          </cell>
          <cell r="C61" t="str">
            <v>Malawi</v>
          </cell>
          <cell r="D61" t="str">
            <v>Callpoint900</v>
          </cell>
          <cell r="F61">
            <v>1</v>
          </cell>
          <cell r="G61">
            <v>30</v>
          </cell>
        </row>
        <row r="62">
          <cell r="A62" t="str">
            <v>MWICT</v>
          </cell>
          <cell r="B62" t="str">
            <v>Africa</v>
          </cell>
          <cell r="C62" t="str">
            <v>Malawi</v>
          </cell>
          <cell r="D62" t="str">
            <v>Airtel</v>
          </cell>
          <cell r="F62">
            <v>0.2</v>
          </cell>
          <cell r="G62">
            <v>0.5</v>
          </cell>
        </row>
        <row r="63">
          <cell r="A63" t="str">
            <v>NAM03</v>
          </cell>
          <cell r="B63" t="str">
            <v>Africa</v>
          </cell>
          <cell r="C63" t="str">
            <v>Namibia</v>
          </cell>
          <cell r="D63" t="str">
            <v>tn mobile</v>
          </cell>
          <cell r="F63">
            <v>0.2</v>
          </cell>
          <cell r="G63">
            <v>6</v>
          </cell>
        </row>
        <row r="64">
          <cell r="A64" t="str">
            <v>NERCT</v>
          </cell>
          <cell r="B64" t="str">
            <v>Africa</v>
          </cell>
          <cell r="C64" t="str">
            <v>Niger</v>
          </cell>
          <cell r="D64" t="str">
            <v>Airtel</v>
          </cell>
          <cell r="F64">
            <v>0.2</v>
          </cell>
          <cell r="G64">
            <v>0.5</v>
          </cell>
        </row>
        <row r="65">
          <cell r="A65" t="str">
            <v>NGAEM</v>
          </cell>
          <cell r="B65" t="str">
            <v>Africa</v>
          </cell>
          <cell r="C65" t="str">
            <v>Nigeria</v>
          </cell>
          <cell r="D65" t="str">
            <v>Etisalat</v>
          </cell>
          <cell r="F65">
            <v>0.1</v>
          </cell>
          <cell r="G65">
            <v>0.1</v>
          </cell>
        </row>
        <row r="66">
          <cell r="A66" t="str">
            <v>NGAET</v>
          </cell>
          <cell r="B66" t="str">
            <v>Africa</v>
          </cell>
          <cell r="C66" t="str">
            <v>Nigeria</v>
          </cell>
          <cell r="D66" t="str">
            <v>Airtel Networks Limited</v>
          </cell>
          <cell r="F66">
            <v>0.2</v>
          </cell>
          <cell r="G66">
            <v>0.4</v>
          </cell>
        </row>
        <row r="67">
          <cell r="A67" t="str">
            <v>NGAMN</v>
          </cell>
          <cell r="B67" t="str">
            <v>Africa</v>
          </cell>
          <cell r="C67" t="str">
            <v>Nigeria</v>
          </cell>
          <cell r="D67" t="str">
            <v>MTN-NG</v>
          </cell>
          <cell r="F67">
            <v>0.05</v>
          </cell>
          <cell r="G67">
            <v>0.05</v>
          </cell>
        </row>
        <row r="68">
          <cell r="A68" t="str">
            <v>RWAAR</v>
          </cell>
          <cell r="B68" t="str">
            <v>Africa</v>
          </cell>
          <cell r="C68" t="str">
            <v>Rwanda</v>
          </cell>
          <cell r="D68" t="str">
            <v>Airtel Rwanda Limited</v>
          </cell>
          <cell r="F68">
            <v>0.2</v>
          </cell>
          <cell r="G68">
            <v>0.5</v>
          </cell>
        </row>
        <row r="69">
          <cell r="A69" t="str">
            <v>RWAMN</v>
          </cell>
          <cell r="B69" t="str">
            <v>Africa</v>
          </cell>
          <cell r="C69" t="str">
            <v>Rwanda</v>
          </cell>
          <cell r="D69" t="str">
            <v>Rwandacell</v>
          </cell>
          <cell r="F69">
            <v>0.1</v>
          </cell>
          <cell r="G69">
            <v>0.1</v>
          </cell>
        </row>
        <row r="70">
          <cell r="A70" t="str">
            <v>RWATG</v>
          </cell>
          <cell r="B70" t="str">
            <v>Africa</v>
          </cell>
          <cell r="C70" t="str">
            <v>Rwanda</v>
          </cell>
          <cell r="D70" t="str">
            <v>Tigo</v>
          </cell>
          <cell r="F70">
            <v>0.2</v>
          </cell>
          <cell r="G70">
            <v>0.4</v>
          </cell>
        </row>
        <row r="71">
          <cell r="A71" t="str">
            <v>SDNBT</v>
          </cell>
          <cell r="B71" t="str">
            <v>Africa</v>
          </cell>
          <cell r="C71" t="str">
            <v>Sudan</v>
          </cell>
          <cell r="D71" t="str">
            <v>MTN Sudan</v>
          </cell>
          <cell r="E71" t="str">
            <v>data not launched</v>
          </cell>
          <cell r="F71">
            <v>0.2</v>
          </cell>
          <cell r="G71">
            <v>0.1</v>
          </cell>
        </row>
        <row r="72">
          <cell r="A72" t="str">
            <v>SENSG</v>
          </cell>
          <cell r="B72" t="str">
            <v>Africa</v>
          </cell>
          <cell r="C72" t="str">
            <v>Senegal</v>
          </cell>
          <cell r="D72" t="str">
            <v>Sentel GSM</v>
          </cell>
          <cell r="E72" t="str">
            <v>data not launched</v>
          </cell>
          <cell r="F72">
            <v>0.1</v>
          </cell>
          <cell r="G72">
            <v>0.1</v>
          </cell>
        </row>
        <row r="73">
          <cell r="A73" t="str">
            <v>STPST</v>
          </cell>
          <cell r="B73" t="str">
            <v>Africa</v>
          </cell>
          <cell r="C73" t="str">
            <v>Sao Tome and Principe</v>
          </cell>
          <cell r="D73" t="str">
            <v>CST</v>
          </cell>
          <cell r="E73" t="str">
            <v>data not launched</v>
          </cell>
          <cell r="F73">
            <v>1</v>
          </cell>
          <cell r="G73">
            <v>30</v>
          </cell>
        </row>
        <row r="74">
          <cell r="A74" t="str">
            <v>STPUT</v>
          </cell>
          <cell r="B74" t="str">
            <v>Africa</v>
          </cell>
          <cell r="C74" t="str">
            <v>Sao Tome and Principe</v>
          </cell>
          <cell r="D74" t="str">
            <v>Unitel</v>
          </cell>
          <cell r="E74" t="str">
            <v>data not launched</v>
          </cell>
          <cell r="F74">
            <v>0.5</v>
          </cell>
          <cell r="G74">
            <v>6</v>
          </cell>
        </row>
        <row r="75">
          <cell r="A75" t="str">
            <v>TCDCT</v>
          </cell>
          <cell r="B75" t="str">
            <v>Africa</v>
          </cell>
          <cell r="C75" t="str">
            <v>Chad</v>
          </cell>
          <cell r="D75" t="str">
            <v>Airtel</v>
          </cell>
          <cell r="E75" t="str">
            <v>data not launched</v>
          </cell>
          <cell r="F75">
            <v>0.2</v>
          </cell>
          <cell r="G75">
            <v>0.4</v>
          </cell>
        </row>
        <row r="76">
          <cell r="A76" t="str">
            <v>TCDML</v>
          </cell>
          <cell r="B76" t="str">
            <v>Africa</v>
          </cell>
          <cell r="C76" t="str">
            <v>Chad</v>
          </cell>
          <cell r="D76" t="str">
            <v>Tigo</v>
          </cell>
          <cell r="E76" t="str">
            <v>data not launched</v>
          </cell>
          <cell r="F76">
            <v>0.1</v>
          </cell>
          <cell r="G76">
            <v>0.1</v>
          </cell>
        </row>
        <row r="77">
          <cell r="A77" t="str">
            <v>TGOTC</v>
          </cell>
          <cell r="B77" t="str">
            <v>Africa</v>
          </cell>
          <cell r="C77" t="str">
            <v>Togo</v>
          </cell>
          <cell r="D77" t="str">
            <v>Togo Cellulaire</v>
          </cell>
          <cell r="E77" t="str">
            <v>data not launched</v>
          </cell>
          <cell r="F77">
            <v>0.2</v>
          </cell>
          <cell r="G77">
            <v>0.5</v>
          </cell>
        </row>
        <row r="78">
          <cell r="A78" t="str">
            <v>TUNOR</v>
          </cell>
          <cell r="B78" t="str">
            <v>Africa</v>
          </cell>
          <cell r="C78" t="str">
            <v>Tunisia</v>
          </cell>
          <cell r="D78" t="str">
            <v>Orange</v>
          </cell>
          <cell r="E78" t="str">
            <v>data not launched</v>
          </cell>
          <cell r="F78">
            <v>0.2</v>
          </cell>
          <cell r="G78">
            <v>0.06</v>
          </cell>
        </row>
        <row r="79">
          <cell r="A79" t="str">
            <v>TUNTA</v>
          </cell>
          <cell r="B79" t="str">
            <v>Africa</v>
          </cell>
          <cell r="C79" t="str">
            <v>Tunisia</v>
          </cell>
          <cell r="D79" t="str">
            <v>Ooredoo</v>
          </cell>
          <cell r="E79" t="str">
            <v>data not launched</v>
          </cell>
          <cell r="F79">
            <v>0.05</v>
          </cell>
          <cell r="G79">
            <v>0.05</v>
          </cell>
        </row>
        <row r="80">
          <cell r="A80" t="str">
            <v>TZACT</v>
          </cell>
          <cell r="B80" t="str">
            <v>Africa</v>
          </cell>
          <cell r="C80" t="str">
            <v>Tanzania United Republic of</v>
          </cell>
          <cell r="D80" t="str">
            <v>Airtel</v>
          </cell>
          <cell r="E80" t="str">
            <v>data not launched</v>
          </cell>
          <cell r="F80">
            <v>0.2</v>
          </cell>
          <cell r="G80">
            <v>0.5</v>
          </cell>
        </row>
        <row r="81">
          <cell r="A81" t="str">
            <v>TZAMB</v>
          </cell>
          <cell r="B81" t="str">
            <v>Africa</v>
          </cell>
          <cell r="C81" t="str">
            <v>Tanzania United Republic of</v>
          </cell>
          <cell r="D81" t="str">
            <v>MIC Tanzania</v>
          </cell>
          <cell r="E81" t="str">
            <v>data not launched</v>
          </cell>
          <cell r="F81">
            <v>0.2</v>
          </cell>
          <cell r="G81">
            <v>0.1</v>
          </cell>
        </row>
        <row r="82">
          <cell r="A82" t="str">
            <v>TZAYA</v>
          </cell>
          <cell r="B82" t="str">
            <v>Africa</v>
          </cell>
          <cell r="C82" t="str">
            <v>Tanzania United Republic of</v>
          </cell>
          <cell r="D82" t="str">
            <v>Smart</v>
          </cell>
          <cell r="E82" t="str">
            <v>IoT not allowed</v>
          </cell>
          <cell r="F82">
            <v>0.2</v>
          </cell>
          <cell r="G82">
            <v>0.5</v>
          </cell>
        </row>
        <row r="83">
          <cell r="A83" t="str">
            <v>UGACE</v>
          </cell>
          <cell r="B83" t="str">
            <v>Africa</v>
          </cell>
          <cell r="C83" t="str">
            <v>Uganda</v>
          </cell>
          <cell r="D83" t="str">
            <v>Airtel Uganda</v>
          </cell>
          <cell r="E83" t="str">
            <v>Price to be negotiated</v>
          </cell>
          <cell r="F83">
            <v>0.2</v>
          </cell>
          <cell r="G83">
            <v>0.5</v>
          </cell>
        </row>
        <row r="84">
          <cell r="A84" t="str">
            <v>UGAMN</v>
          </cell>
          <cell r="B84" t="str">
            <v>Africa</v>
          </cell>
          <cell r="C84" t="str">
            <v>Uganda</v>
          </cell>
          <cell r="D84" t="str">
            <v>MTN</v>
          </cell>
          <cell r="E84" t="str">
            <v>Price to be negotiated</v>
          </cell>
          <cell r="F84">
            <v>0.05</v>
          </cell>
          <cell r="G84">
            <v>0.05</v>
          </cell>
        </row>
        <row r="85">
          <cell r="A85" t="str">
            <v>UGASU</v>
          </cell>
          <cell r="B85" t="str">
            <v>Africa</v>
          </cell>
          <cell r="C85" t="str">
            <v>Uganda</v>
          </cell>
          <cell r="D85" t="str">
            <v>Smart</v>
          </cell>
          <cell r="E85" t="str">
            <v>Price to be negotiated</v>
          </cell>
          <cell r="F85">
            <v>0.2</v>
          </cell>
          <cell r="G85">
            <v>0.2</v>
          </cell>
        </row>
        <row r="86">
          <cell r="A86" t="str">
            <v>ZAFMN</v>
          </cell>
          <cell r="B86" t="str">
            <v>Africa</v>
          </cell>
          <cell r="C86" t="str">
            <v>South Africa</v>
          </cell>
          <cell r="D86" t="str">
            <v>MTN</v>
          </cell>
          <cell r="E86" t="str">
            <v>Price to be negotiated</v>
          </cell>
          <cell r="F86">
            <v>0.05</v>
          </cell>
          <cell r="G86">
            <v>0.05</v>
          </cell>
        </row>
        <row r="87">
          <cell r="A87" t="str">
            <v>ZAFVC</v>
          </cell>
          <cell r="B87" t="str">
            <v>Africa</v>
          </cell>
          <cell r="C87" t="str">
            <v>South Africa</v>
          </cell>
          <cell r="D87" t="str">
            <v>Vodafone</v>
          </cell>
          <cell r="E87" t="str">
            <v>Price to be negotiated</v>
          </cell>
          <cell r="F87">
            <v>0.05</v>
          </cell>
          <cell r="G87">
            <v>0.03</v>
          </cell>
        </row>
        <row r="88">
          <cell r="A88" t="str">
            <v>ZMB02</v>
          </cell>
          <cell r="B88" t="str">
            <v>Africa</v>
          </cell>
          <cell r="C88" t="str">
            <v>Zambia</v>
          </cell>
          <cell r="D88" t="str">
            <v>MTN</v>
          </cell>
          <cell r="E88" t="str">
            <v>Price to be negotiated</v>
          </cell>
          <cell r="F88">
            <v>0.05</v>
          </cell>
          <cell r="G88">
            <v>0.05</v>
          </cell>
        </row>
        <row r="89">
          <cell r="A89" t="str">
            <v>ZMBCE</v>
          </cell>
          <cell r="B89" t="str">
            <v>Africa</v>
          </cell>
          <cell r="C89" t="str">
            <v>Zambia</v>
          </cell>
          <cell r="D89" t="str">
            <v>Airtel</v>
          </cell>
          <cell r="E89" t="str">
            <v>Price to be negotiated</v>
          </cell>
          <cell r="F89">
            <v>0.2</v>
          </cell>
          <cell r="G89">
            <v>0.5</v>
          </cell>
        </row>
        <row r="90">
          <cell r="A90" t="str">
            <v>ZMBCZ</v>
          </cell>
          <cell r="B90" t="str">
            <v>Africa</v>
          </cell>
          <cell r="C90" t="str">
            <v>Zambia</v>
          </cell>
          <cell r="D90" t="str">
            <v>Zamtel</v>
          </cell>
          <cell r="E90" t="str">
            <v>Price to be negotiated</v>
          </cell>
          <cell r="F90">
            <v>0.2</v>
          </cell>
          <cell r="G90">
            <v>1</v>
          </cell>
        </row>
        <row r="91">
          <cell r="A91" t="str">
            <v>ZWEN1</v>
          </cell>
          <cell r="B91" t="str">
            <v>Africa</v>
          </cell>
          <cell r="C91" t="str">
            <v>Zimbabwe</v>
          </cell>
          <cell r="D91" t="str">
            <v>NetOne</v>
          </cell>
          <cell r="E91" t="str">
            <v>Price to be negotiated</v>
          </cell>
          <cell r="F91">
            <v>0.2</v>
          </cell>
          <cell r="G91">
            <v>1</v>
          </cell>
        </row>
        <row r="92">
          <cell r="A92" t="str">
            <v>ZWEN3</v>
          </cell>
          <cell r="B92" t="str">
            <v>Africa</v>
          </cell>
          <cell r="C92" t="str">
            <v>Zimbabwe</v>
          </cell>
          <cell r="D92" t="str">
            <v>TELECEL</v>
          </cell>
          <cell r="E92" t="str">
            <v>Price to be negotiated</v>
          </cell>
          <cell r="F92">
            <v>0.2</v>
          </cell>
          <cell r="G92">
            <v>0.2</v>
          </cell>
        </row>
        <row r="93">
          <cell r="A93" t="str">
            <v>BWAGA</v>
          </cell>
          <cell r="B93" t="str">
            <v>Africa</v>
          </cell>
          <cell r="C93" t="str">
            <v>Botswana</v>
          </cell>
          <cell r="D93" t="str">
            <v>Mascom Wireless</v>
          </cell>
          <cell r="E93" t="str">
            <v>Price to be negotiated</v>
          </cell>
        </row>
        <row r="94">
          <cell r="A94" t="str">
            <v>SSDMN</v>
          </cell>
          <cell r="B94" t="str">
            <v>Africa</v>
          </cell>
          <cell r="C94" t="str">
            <v>South Sudan</v>
          </cell>
          <cell r="D94" t="str">
            <v>MTN</v>
          </cell>
          <cell r="E94" t="str">
            <v>Price to be negotiated</v>
          </cell>
          <cell r="F94">
            <v>0.05</v>
          </cell>
          <cell r="G94">
            <v>0.05</v>
          </cell>
        </row>
        <row r="95">
          <cell r="A95" t="str">
            <v>BDITL</v>
          </cell>
          <cell r="B95" t="str">
            <v>Africa</v>
          </cell>
          <cell r="C95" t="str">
            <v>Burundi</v>
          </cell>
          <cell r="D95" t="str">
            <v>U-COM</v>
          </cell>
          <cell r="E95" t="str">
            <v>Price to be negotiated</v>
          </cell>
          <cell r="F95">
            <v>0.2</v>
          </cell>
          <cell r="G95">
            <v>0.2</v>
          </cell>
        </row>
        <row r="96">
          <cell r="A96" t="str">
            <v>BEN02</v>
          </cell>
          <cell r="B96" t="str">
            <v>Africa</v>
          </cell>
          <cell r="C96" t="str">
            <v>Benin</v>
          </cell>
          <cell r="D96" t="str">
            <v>Etisalat Benin S.A</v>
          </cell>
          <cell r="F96">
            <v>0.2</v>
          </cell>
          <cell r="G96">
            <v>0.5</v>
          </cell>
        </row>
        <row r="97">
          <cell r="A97" t="str">
            <v>BENSP</v>
          </cell>
          <cell r="B97" t="str">
            <v>Africa</v>
          </cell>
          <cell r="C97" t="str">
            <v>Benin</v>
          </cell>
          <cell r="D97" t="str">
            <v>MTN</v>
          </cell>
          <cell r="F97">
            <v>0.1</v>
          </cell>
          <cell r="G97">
            <v>0.01</v>
          </cell>
        </row>
        <row r="98">
          <cell r="A98" t="str">
            <v>BFACT</v>
          </cell>
          <cell r="B98" t="str">
            <v>Africa</v>
          </cell>
          <cell r="C98" t="str">
            <v>Burkina Faso</v>
          </cell>
          <cell r="D98" t="str">
            <v>Orange</v>
          </cell>
          <cell r="F98">
            <v>1</v>
          </cell>
          <cell r="G98">
            <v>30</v>
          </cell>
        </row>
        <row r="99">
          <cell r="A99" t="str">
            <v>BWABC</v>
          </cell>
          <cell r="B99" t="str">
            <v>Africa</v>
          </cell>
          <cell r="C99" t="str">
            <v>Botswana</v>
          </cell>
          <cell r="D99" t="str">
            <v>beMobile</v>
          </cell>
          <cell r="F99">
            <v>0.2</v>
          </cell>
          <cell r="G99">
            <v>0.5</v>
          </cell>
        </row>
        <row r="100">
          <cell r="A100" t="str">
            <v>BWAVC</v>
          </cell>
          <cell r="B100" t="str">
            <v>Africa</v>
          </cell>
          <cell r="C100" t="str">
            <v>Botswana</v>
          </cell>
          <cell r="D100" t="str">
            <v>Orange</v>
          </cell>
          <cell r="F100">
            <v>1</v>
          </cell>
          <cell r="G100">
            <v>30</v>
          </cell>
        </row>
        <row r="101">
          <cell r="A101" t="str">
            <v>CAF03</v>
          </cell>
          <cell r="B101" t="str">
            <v>Africa</v>
          </cell>
          <cell r="C101" t="str">
            <v>Central African Republic</v>
          </cell>
          <cell r="D101" t="str">
            <v>Orange</v>
          </cell>
          <cell r="F101">
            <v>1</v>
          </cell>
          <cell r="G101">
            <v>30</v>
          </cell>
        </row>
        <row r="102">
          <cell r="A102" t="str">
            <v>CIV02</v>
          </cell>
          <cell r="B102" t="str">
            <v>Africa</v>
          </cell>
          <cell r="C102" t="str">
            <v>Cote d'Ivoire</v>
          </cell>
          <cell r="D102" t="str">
            <v>Moov CI</v>
          </cell>
          <cell r="F102">
            <v>0.2</v>
          </cell>
          <cell r="G102">
            <v>0.5</v>
          </cell>
        </row>
        <row r="103">
          <cell r="A103" t="str">
            <v>CIVTL</v>
          </cell>
          <cell r="B103" t="str">
            <v>Africa</v>
          </cell>
          <cell r="C103" t="str">
            <v>Cote d'Ivoire</v>
          </cell>
          <cell r="D103" t="str">
            <v>MTN</v>
          </cell>
          <cell r="F103">
            <v>0.05</v>
          </cell>
          <cell r="G103">
            <v>0.05</v>
          </cell>
        </row>
        <row r="104">
          <cell r="A104" t="str">
            <v>CMR02</v>
          </cell>
          <cell r="B104" t="str">
            <v>Africa</v>
          </cell>
          <cell r="C104" t="str">
            <v>Cameroon</v>
          </cell>
          <cell r="D104" t="str">
            <v>Orange</v>
          </cell>
          <cell r="F104">
            <v>1</v>
          </cell>
          <cell r="G104">
            <v>30</v>
          </cell>
        </row>
        <row r="105">
          <cell r="A105" t="str">
            <v>CMRMT</v>
          </cell>
          <cell r="B105" t="str">
            <v>Africa</v>
          </cell>
          <cell r="C105" t="str">
            <v>Cameroon</v>
          </cell>
          <cell r="D105" t="str">
            <v>MTN</v>
          </cell>
          <cell r="F105">
            <v>0.05</v>
          </cell>
          <cell r="G105">
            <v>0.05</v>
          </cell>
        </row>
        <row r="106">
          <cell r="A106" t="str">
            <v>CODCT</v>
          </cell>
          <cell r="B106" t="str">
            <v>Africa</v>
          </cell>
          <cell r="C106" t="str">
            <v>Congo Democratic Rep of</v>
          </cell>
          <cell r="D106" t="str">
            <v>Celtel Congo DRC</v>
          </cell>
          <cell r="F106">
            <v>0.2</v>
          </cell>
          <cell r="G106">
            <v>0.4</v>
          </cell>
        </row>
        <row r="107">
          <cell r="A107" t="str">
            <v>CODOR</v>
          </cell>
          <cell r="B107" t="str">
            <v>Africa</v>
          </cell>
          <cell r="C107" t="str">
            <v>Congo Democratic Rep of</v>
          </cell>
          <cell r="D107" t="str">
            <v>CCT</v>
          </cell>
          <cell r="F107">
            <v>0.1</v>
          </cell>
          <cell r="G107">
            <v>1</v>
          </cell>
        </row>
        <row r="108">
          <cell r="A108" t="str">
            <v>CODSA</v>
          </cell>
          <cell r="B108" t="str">
            <v>Africa</v>
          </cell>
          <cell r="C108" t="str">
            <v>Congo Democratic Rep of</v>
          </cell>
          <cell r="D108" t="str">
            <v>Orange DRC</v>
          </cell>
          <cell r="F108">
            <v>0.1</v>
          </cell>
          <cell r="G108">
            <v>1</v>
          </cell>
        </row>
        <row r="109">
          <cell r="A109" t="str">
            <v>CODVC</v>
          </cell>
          <cell r="B109" t="str">
            <v>Africa</v>
          </cell>
          <cell r="C109" t="str">
            <v>Congo Democratic Rep of</v>
          </cell>
          <cell r="D109" t="str">
            <v>Vodacom Congo</v>
          </cell>
          <cell r="F109">
            <v>0.5</v>
          </cell>
          <cell r="G109">
            <v>10</v>
          </cell>
        </row>
        <row r="110">
          <cell r="A110" t="str">
            <v>COGLB</v>
          </cell>
          <cell r="B110" t="str">
            <v>Africa</v>
          </cell>
          <cell r="C110" t="str">
            <v>Congo Rep of</v>
          </cell>
          <cell r="D110" t="str">
            <v>MTN</v>
          </cell>
          <cell r="F110">
            <v>0.05</v>
          </cell>
          <cell r="G110">
            <v>0.05</v>
          </cell>
        </row>
        <row r="111">
          <cell r="A111" t="str">
            <v>CPVCV</v>
          </cell>
          <cell r="B111" t="str">
            <v>Africa</v>
          </cell>
          <cell r="C111" t="str">
            <v>Cape Verde</v>
          </cell>
          <cell r="D111" t="str">
            <v>CVMovel</v>
          </cell>
          <cell r="F111">
            <v>0.2</v>
          </cell>
          <cell r="G111">
            <v>0.06</v>
          </cell>
        </row>
        <row r="112">
          <cell r="A112" t="str">
            <v>CPVTM</v>
          </cell>
          <cell r="B112" t="str">
            <v>Africa</v>
          </cell>
          <cell r="C112" t="str">
            <v>Cape Verde</v>
          </cell>
          <cell r="D112" t="str">
            <v>Unitel T+</v>
          </cell>
          <cell r="F112">
            <v>0.2</v>
          </cell>
          <cell r="G112">
            <v>1</v>
          </cell>
        </row>
        <row r="113">
          <cell r="A113" t="str">
            <v>DJIDJ</v>
          </cell>
          <cell r="B113" t="str">
            <v>Africa</v>
          </cell>
          <cell r="C113" t="str">
            <v>Djibouti</v>
          </cell>
          <cell r="D113" t="str">
            <v>Djibouti Telecom SA (Evatis)</v>
          </cell>
          <cell r="F113">
            <v>1</v>
          </cell>
          <cell r="G113">
            <v>30</v>
          </cell>
        </row>
        <row r="114">
          <cell r="A114" t="str">
            <v>DZAA1</v>
          </cell>
          <cell r="B114" t="str">
            <v>Africa</v>
          </cell>
          <cell r="C114" t="str">
            <v>Algeria</v>
          </cell>
          <cell r="D114" t="str">
            <v>ATM Mobilis</v>
          </cell>
          <cell r="F114">
            <v>0.1</v>
          </cell>
          <cell r="G114">
            <v>0.05</v>
          </cell>
        </row>
        <row r="115">
          <cell r="A115" t="str">
            <v>DZAOT</v>
          </cell>
          <cell r="B115" t="str">
            <v>Africa</v>
          </cell>
          <cell r="C115" t="str">
            <v>Algeria</v>
          </cell>
          <cell r="D115" t="str">
            <v>Djezzy</v>
          </cell>
          <cell r="F115">
            <v>0.2</v>
          </cell>
          <cell r="G115">
            <v>0.2</v>
          </cell>
        </row>
        <row r="116">
          <cell r="A116" t="str">
            <v>DZAWT</v>
          </cell>
          <cell r="B116" t="str">
            <v>Africa</v>
          </cell>
          <cell r="C116" t="str">
            <v>Algeria</v>
          </cell>
          <cell r="D116" t="str">
            <v>Wataniya Telecom Ooredoo</v>
          </cell>
          <cell r="F116">
            <v>0.2</v>
          </cell>
          <cell r="G116">
            <v>0.2</v>
          </cell>
        </row>
        <row r="117">
          <cell r="A117" t="str">
            <v>EGYAR</v>
          </cell>
          <cell r="B117" t="str">
            <v>Africa</v>
          </cell>
          <cell r="C117" t="str">
            <v>Egypt</v>
          </cell>
          <cell r="D117" t="str">
            <v>Orange Egypt</v>
          </cell>
          <cell r="F117">
            <v>0.2</v>
          </cell>
          <cell r="G117">
            <v>0.06</v>
          </cell>
        </row>
        <row r="118">
          <cell r="A118" t="str">
            <v>MMRTN</v>
          </cell>
          <cell r="B118" t="str">
            <v>Asia</v>
          </cell>
          <cell r="C118" t="str">
            <v>Myanmar</v>
          </cell>
          <cell r="D118" t="str">
            <v>Telenor Myanmar</v>
          </cell>
          <cell r="F118">
            <v>0.2</v>
          </cell>
          <cell r="G118">
            <v>0.1</v>
          </cell>
        </row>
        <row r="119">
          <cell r="A119" t="str">
            <v>MNGMN</v>
          </cell>
          <cell r="B119" t="str">
            <v>Asia</v>
          </cell>
          <cell r="C119" t="str">
            <v>Mongolia</v>
          </cell>
          <cell r="D119" t="str">
            <v>UNTLMN</v>
          </cell>
          <cell r="F119">
            <v>0.2</v>
          </cell>
          <cell r="G119">
            <v>0.06</v>
          </cell>
        </row>
        <row r="120">
          <cell r="A120" t="str">
            <v>MYSBC</v>
          </cell>
          <cell r="B120" t="str">
            <v>Asia</v>
          </cell>
          <cell r="C120" t="str">
            <v>Malaysia</v>
          </cell>
          <cell r="D120" t="str">
            <v>Maxis</v>
          </cell>
          <cell r="F120">
            <v>0.05</v>
          </cell>
          <cell r="G120">
            <v>0.06</v>
          </cell>
        </row>
        <row r="121">
          <cell r="A121" t="str">
            <v>MYSCC</v>
          </cell>
          <cell r="B121" t="str">
            <v>Asia</v>
          </cell>
          <cell r="C121" t="str">
            <v>Malaysia</v>
          </cell>
          <cell r="D121" t="str">
            <v>Celcom</v>
          </cell>
          <cell r="F121">
            <v>0.05</v>
          </cell>
          <cell r="G121">
            <v>0.06</v>
          </cell>
        </row>
        <row r="122">
          <cell r="A122" t="str">
            <v>MYSMT</v>
          </cell>
          <cell r="B122" t="str">
            <v>Asia</v>
          </cell>
          <cell r="C122" t="str">
            <v>Malaysia</v>
          </cell>
          <cell r="D122" t="str">
            <v>Digi Telecom</v>
          </cell>
          <cell r="F122">
            <v>0.05</v>
          </cell>
          <cell r="G122">
            <v>0.06</v>
          </cell>
        </row>
        <row r="123">
          <cell r="A123" t="str">
            <v>NPLM2</v>
          </cell>
          <cell r="B123" t="str">
            <v>Asia</v>
          </cell>
          <cell r="C123" t="str">
            <v>Nepal</v>
          </cell>
          <cell r="D123" t="str">
            <v>Ncell</v>
          </cell>
          <cell r="F123">
            <v>0.2</v>
          </cell>
          <cell r="G123">
            <v>1</v>
          </cell>
        </row>
        <row r="124">
          <cell r="A124" t="str">
            <v>PHLGT</v>
          </cell>
          <cell r="B124" t="str">
            <v>Asia</v>
          </cell>
          <cell r="C124" t="str">
            <v>Philippines</v>
          </cell>
          <cell r="D124" t="str">
            <v>Globe Telecom</v>
          </cell>
          <cell r="F124">
            <v>0.05</v>
          </cell>
          <cell r="G124">
            <v>0.1</v>
          </cell>
        </row>
        <row r="125">
          <cell r="A125" t="str">
            <v>PHLSR</v>
          </cell>
          <cell r="B125" t="str">
            <v>Asia</v>
          </cell>
          <cell r="C125" t="str">
            <v>Philippines</v>
          </cell>
          <cell r="D125" t="str">
            <v>Smart</v>
          </cell>
          <cell r="F125">
            <v>0.05</v>
          </cell>
          <cell r="G125">
            <v>0.06</v>
          </cell>
        </row>
        <row r="126">
          <cell r="A126" t="str">
            <v>SGPM1</v>
          </cell>
          <cell r="B126" t="str">
            <v>Asia</v>
          </cell>
          <cell r="C126" t="str">
            <v>Singapore</v>
          </cell>
          <cell r="D126" t="str">
            <v>M1</v>
          </cell>
          <cell r="F126">
            <v>0.05</v>
          </cell>
          <cell r="G126">
            <v>0.06</v>
          </cell>
        </row>
        <row r="127">
          <cell r="A127" t="str">
            <v>SGPSH</v>
          </cell>
          <cell r="B127" t="str">
            <v>Asia</v>
          </cell>
          <cell r="C127" t="str">
            <v>Singapore</v>
          </cell>
          <cell r="D127" t="str">
            <v>StarHub</v>
          </cell>
          <cell r="F127">
            <v>0.05</v>
          </cell>
          <cell r="G127">
            <v>0.06</v>
          </cell>
        </row>
        <row r="128">
          <cell r="A128" t="str">
            <v>SGPST</v>
          </cell>
          <cell r="B128" t="str">
            <v>Asia</v>
          </cell>
          <cell r="C128" t="str">
            <v>Singapore</v>
          </cell>
          <cell r="D128" t="str">
            <v>SingTel Mobile</v>
          </cell>
          <cell r="F128">
            <v>0.05</v>
          </cell>
          <cell r="G128">
            <v>0.06</v>
          </cell>
        </row>
        <row r="129">
          <cell r="A129" t="str">
            <v>THACA</v>
          </cell>
          <cell r="B129" t="str">
            <v>Asia</v>
          </cell>
          <cell r="C129" t="str">
            <v>Thailand</v>
          </cell>
          <cell r="D129" t="str">
            <v>Real Future</v>
          </cell>
          <cell r="F129">
            <v>0.05</v>
          </cell>
          <cell r="G129">
            <v>0.05</v>
          </cell>
        </row>
        <row r="130">
          <cell r="A130" t="str">
            <v>THACT</v>
          </cell>
          <cell r="B130" t="str">
            <v>Asia</v>
          </cell>
          <cell r="C130" t="str">
            <v>Thailand</v>
          </cell>
          <cell r="D130" t="str">
            <v>Real Future</v>
          </cell>
          <cell r="F130">
            <v>0.05</v>
          </cell>
          <cell r="G130">
            <v>0.05</v>
          </cell>
        </row>
        <row r="131">
          <cell r="A131" t="str">
            <v>THADT</v>
          </cell>
          <cell r="B131" t="str">
            <v>Asia</v>
          </cell>
          <cell r="C131" t="str">
            <v>Thailand</v>
          </cell>
          <cell r="D131" t="str">
            <v>dtac</v>
          </cell>
          <cell r="F131">
            <v>0.05</v>
          </cell>
          <cell r="G131">
            <v>0.05</v>
          </cell>
        </row>
        <row r="132">
          <cell r="A132" t="str">
            <v>THAWN</v>
          </cell>
          <cell r="B132" t="str">
            <v>Asia</v>
          </cell>
          <cell r="C132" t="str">
            <v>Thailand</v>
          </cell>
          <cell r="D132" t="str">
            <v>TH AIS</v>
          </cell>
          <cell r="F132">
            <v>0.2</v>
          </cell>
          <cell r="G132">
            <v>0.05</v>
          </cell>
        </row>
        <row r="133">
          <cell r="A133" t="str">
            <v>THAWP</v>
          </cell>
          <cell r="B133" t="str">
            <v>Asia</v>
          </cell>
          <cell r="C133" t="str">
            <v>Thailand</v>
          </cell>
          <cell r="D133" t="str">
            <v>DTAC</v>
          </cell>
          <cell r="F133">
            <v>0.05</v>
          </cell>
          <cell r="G133">
            <v>0.05</v>
          </cell>
        </row>
        <row r="134">
          <cell r="A134" t="str">
            <v>TWNFE</v>
          </cell>
          <cell r="B134" t="str">
            <v>Asia</v>
          </cell>
          <cell r="C134" t="str">
            <v>Taiwan</v>
          </cell>
          <cell r="D134" t="str">
            <v>Far EasTone</v>
          </cell>
          <cell r="F134">
            <v>0.2</v>
          </cell>
          <cell r="G134">
            <v>0.06</v>
          </cell>
        </row>
        <row r="135">
          <cell r="A135" t="str">
            <v>TWNLD</v>
          </cell>
          <cell r="B135" t="str">
            <v>Asia</v>
          </cell>
          <cell r="C135" t="str">
            <v>Taiwan</v>
          </cell>
          <cell r="D135" t="str">
            <v>Chunghwa Telecom</v>
          </cell>
          <cell r="F135">
            <v>0.05</v>
          </cell>
          <cell r="G135">
            <v>0.06</v>
          </cell>
        </row>
        <row r="136">
          <cell r="A136" t="str">
            <v>TWNPC</v>
          </cell>
          <cell r="B136" t="str">
            <v>Asia</v>
          </cell>
          <cell r="C136" t="str">
            <v>Taiwan</v>
          </cell>
          <cell r="D136" t="str">
            <v>Taiwan Mobile</v>
          </cell>
          <cell r="F136">
            <v>0.05</v>
          </cell>
          <cell r="G136">
            <v>0.06</v>
          </cell>
        </row>
        <row r="137">
          <cell r="A137" t="str">
            <v>VNMBL</v>
          </cell>
          <cell r="B137" t="str">
            <v>Asia</v>
          </cell>
          <cell r="C137" t="str">
            <v>Vietnam</v>
          </cell>
          <cell r="D137" t="str">
            <v>Beeline Vietnam</v>
          </cell>
          <cell r="F137">
            <v>0.2</v>
          </cell>
          <cell r="G137">
            <v>0.1</v>
          </cell>
        </row>
        <row r="138">
          <cell r="A138" t="str">
            <v>VNMMO</v>
          </cell>
          <cell r="B138" t="str">
            <v>Asia</v>
          </cell>
          <cell r="C138" t="str">
            <v>Vietnam</v>
          </cell>
          <cell r="D138" t="str">
            <v>Vms Mobifon</v>
          </cell>
          <cell r="F138">
            <v>0.05</v>
          </cell>
          <cell r="G138">
            <v>0.1</v>
          </cell>
        </row>
        <row r="139">
          <cell r="A139" t="str">
            <v>VNMVI</v>
          </cell>
          <cell r="B139" t="str">
            <v>Asia</v>
          </cell>
          <cell r="C139" t="str">
            <v>Vietnam</v>
          </cell>
          <cell r="D139" t="str">
            <v>Vinaphone</v>
          </cell>
          <cell r="F139">
            <v>0.2</v>
          </cell>
          <cell r="G139">
            <v>0.1</v>
          </cell>
        </row>
        <row r="140">
          <cell r="A140" t="str">
            <v>VNMVT</v>
          </cell>
          <cell r="B140" t="str">
            <v>Asia</v>
          </cell>
          <cell r="C140" t="str">
            <v>Vietnam</v>
          </cell>
          <cell r="D140" t="str">
            <v>Viettel</v>
          </cell>
          <cell r="F140">
            <v>0.05</v>
          </cell>
          <cell r="G140">
            <v>0.1</v>
          </cell>
        </row>
        <row r="141">
          <cell r="A141" t="str">
            <v>BGDAK</v>
          </cell>
          <cell r="B141" t="str">
            <v>Asia</v>
          </cell>
          <cell r="C141" t="str">
            <v>Bangladesh</v>
          </cell>
          <cell r="D141" t="str">
            <v>Robi</v>
          </cell>
          <cell r="F141">
            <v>0.2</v>
          </cell>
          <cell r="G141">
            <v>0.2</v>
          </cell>
        </row>
        <row r="142">
          <cell r="A142" t="str">
            <v>BGDGP</v>
          </cell>
          <cell r="B142" t="str">
            <v>Asia</v>
          </cell>
          <cell r="C142" t="str">
            <v>Bangladesh</v>
          </cell>
          <cell r="D142" t="str">
            <v>GrameenPhone</v>
          </cell>
          <cell r="F142">
            <v>0.1</v>
          </cell>
          <cell r="G142">
            <v>0.02</v>
          </cell>
        </row>
        <row r="143">
          <cell r="A143" t="str">
            <v>BGDWT</v>
          </cell>
          <cell r="B143" t="str">
            <v>Asia</v>
          </cell>
          <cell r="C143" t="str">
            <v>Bangladesh</v>
          </cell>
          <cell r="D143" t="str">
            <v>Airtel (Bangladesh)</v>
          </cell>
          <cell r="E143" t="str">
            <v>IMSI charge</v>
          </cell>
          <cell r="F143">
            <v>0.2</v>
          </cell>
          <cell r="G143">
            <v>0.2</v>
          </cell>
        </row>
        <row r="144">
          <cell r="A144" t="str">
            <v>BRNDS</v>
          </cell>
          <cell r="B144" t="str">
            <v>Asia</v>
          </cell>
          <cell r="C144" t="str">
            <v>Brunei Darussalam</v>
          </cell>
          <cell r="D144" t="str">
            <v>DSTCom</v>
          </cell>
          <cell r="E144" t="str">
            <v>IMSI charge</v>
          </cell>
          <cell r="F144">
            <v>0.2</v>
          </cell>
          <cell r="G144">
            <v>0.1</v>
          </cell>
        </row>
        <row r="145">
          <cell r="A145" t="str">
            <v>BTNTC</v>
          </cell>
          <cell r="B145" t="str">
            <v>Asia</v>
          </cell>
          <cell r="C145" t="str">
            <v>Bhutan</v>
          </cell>
          <cell r="D145" t="str">
            <v>Tashi InfoComm Limited</v>
          </cell>
          <cell r="E145" t="str">
            <v>IMSI charge</v>
          </cell>
          <cell r="F145">
            <v>0.5</v>
          </cell>
          <cell r="G145">
            <v>10</v>
          </cell>
        </row>
        <row r="146">
          <cell r="A146" t="str">
            <v>HKGH3</v>
          </cell>
          <cell r="B146" t="str">
            <v>Asia</v>
          </cell>
          <cell r="C146" t="str">
            <v>Hong Kong</v>
          </cell>
          <cell r="D146" t="str">
            <v>H3G Hong Kong</v>
          </cell>
          <cell r="E146" t="str">
            <v>IoT not allowed</v>
          </cell>
          <cell r="F146">
            <v>0.05</v>
          </cell>
          <cell r="G146">
            <v>0.06</v>
          </cell>
        </row>
        <row r="147">
          <cell r="A147" t="str">
            <v>HKGPP</v>
          </cell>
          <cell r="B147" t="str">
            <v>Asia</v>
          </cell>
          <cell r="C147" t="str">
            <v>Hong Kong</v>
          </cell>
          <cell r="D147" t="str">
            <v>Peoples</v>
          </cell>
          <cell r="E147" t="str">
            <v>No permanent</v>
          </cell>
          <cell r="F147">
            <v>0.05</v>
          </cell>
          <cell r="G147">
            <v>0.06</v>
          </cell>
        </row>
        <row r="148">
          <cell r="A148" t="str">
            <v>HKGSM</v>
          </cell>
          <cell r="B148" t="str">
            <v>Asia</v>
          </cell>
          <cell r="C148" t="str">
            <v>Hong Kong</v>
          </cell>
          <cell r="D148" t="str">
            <v>SMC</v>
          </cell>
          <cell r="E148" t="str">
            <v>No permanent</v>
          </cell>
          <cell r="F148">
            <v>0.05</v>
          </cell>
          <cell r="G148">
            <v>0.06</v>
          </cell>
        </row>
        <row r="149">
          <cell r="A149" t="str">
            <v>HKGTC</v>
          </cell>
          <cell r="B149" t="str">
            <v>Asia</v>
          </cell>
          <cell r="C149" t="str">
            <v>Hong Kong</v>
          </cell>
          <cell r="D149" t="str">
            <v>CWHKT</v>
          </cell>
          <cell r="E149" t="str">
            <v>No permanent</v>
          </cell>
          <cell r="F149">
            <v>0.05</v>
          </cell>
          <cell r="G149">
            <v>0.06</v>
          </cell>
        </row>
        <row r="150">
          <cell r="A150" t="str">
            <v>IDN89</v>
          </cell>
          <cell r="B150" t="str">
            <v>Asia</v>
          </cell>
          <cell r="C150" t="str">
            <v>Indonesia</v>
          </cell>
          <cell r="D150" t="str">
            <v>Hutchison 3</v>
          </cell>
          <cell r="E150" t="str">
            <v>Price to be negotiated</v>
          </cell>
          <cell r="F150">
            <v>0.05</v>
          </cell>
          <cell r="G150">
            <v>0.1</v>
          </cell>
        </row>
        <row r="151">
          <cell r="A151" t="str">
            <v>IDNEX</v>
          </cell>
          <cell r="B151" t="str">
            <v>Asia</v>
          </cell>
          <cell r="C151" t="str">
            <v>Indonesia</v>
          </cell>
          <cell r="D151" t="str">
            <v>XL</v>
          </cell>
          <cell r="E151" t="str">
            <v>Price to be negotiated</v>
          </cell>
          <cell r="F151">
            <v>0.2</v>
          </cell>
          <cell r="G151">
            <v>0.06</v>
          </cell>
        </row>
        <row r="152">
          <cell r="A152" t="str">
            <v>IDNSL</v>
          </cell>
          <cell r="B152" t="str">
            <v>Asia</v>
          </cell>
          <cell r="C152" t="str">
            <v>Indonesia</v>
          </cell>
          <cell r="D152" t="str">
            <v>Indosat</v>
          </cell>
          <cell r="E152" t="str">
            <v>Price to be negotiated</v>
          </cell>
          <cell r="F152">
            <v>0.05</v>
          </cell>
          <cell r="G152">
            <v>0.5</v>
          </cell>
        </row>
        <row r="153">
          <cell r="A153" t="str">
            <v>IND07</v>
          </cell>
          <cell r="B153" t="str">
            <v>Asia</v>
          </cell>
          <cell r="C153" t="str">
            <v>India</v>
          </cell>
          <cell r="D153" t="str">
            <v>Idea Cellular Andhra Pradesh</v>
          </cell>
          <cell r="E153" t="str">
            <v>Price to be negotiated</v>
          </cell>
          <cell r="F153">
            <v>0.2</v>
          </cell>
          <cell r="G153">
            <v>1</v>
          </cell>
        </row>
        <row r="154">
          <cell r="A154" t="str">
            <v>IND10</v>
          </cell>
          <cell r="B154" t="str">
            <v>Asia</v>
          </cell>
          <cell r="C154" t="str">
            <v>India</v>
          </cell>
          <cell r="D154" t="str">
            <v>Airtel UP East</v>
          </cell>
          <cell r="E154" t="str">
            <v>Price to be negotiated</v>
          </cell>
          <cell r="F154">
            <v>0.1</v>
          </cell>
          <cell r="G154">
            <v>0.03</v>
          </cell>
        </row>
        <row r="155">
          <cell r="A155" t="str">
            <v>IND11</v>
          </cell>
          <cell r="B155" t="str">
            <v>Asia</v>
          </cell>
          <cell r="C155" t="str">
            <v>India</v>
          </cell>
          <cell r="D155" t="str">
            <v>Airtel Orissa</v>
          </cell>
          <cell r="E155" t="str">
            <v>Price to be negotiated</v>
          </cell>
          <cell r="F155">
            <v>0.1</v>
          </cell>
          <cell r="G155">
            <v>0.03</v>
          </cell>
        </row>
        <row r="156">
          <cell r="A156" t="str">
            <v>IND12</v>
          </cell>
          <cell r="B156" t="str">
            <v>Asia</v>
          </cell>
          <cell r="C156" t="str">
            <v>India</v>
          </cell>
          <cell r="D156" t="str">
            <v>Airtel Bihar</v>
          </cell>
          <cell r="E156" t="str">
            <v>Price to be negotiated</v>
          </cell>
          <cell r="F156">
            <v>0.1</v>
          </cell>
          <cell r="G156">
            <v>0.03</v>
          </cell>
        </row>
        <row r="157">
          <cell r="A157" t="str">
            <v>IND14</v>
          </cell>
          <cell r="B157" t="str">
            <v>Asia</v>
          </cell>
          <cell r="C157" t="str">
            <v>India</v>
          </cell>
          <cell r="D157" t="str">
            <v>Airtel West Bengal (incl A&amp;N)</v>
          </cell>
          <cell r="E157" t="str">
            <v>Price to be negotiated</v>
          </cell>
          <cell r="F157">
            <v>0.1</v>
          </cell>
          <cell r="G157">
            <v>0.03</v>
          </cell>
        </row>
        <row r="158">
          <cell r="A158" t="str">
            <v>INDA1</v>
          </cell>
          <cell r="B158" t="str">
            <v>Asia</v>
          </cell>
          <cell r="C158" t="str">
            <v>India</v>
          </cell>
          <cell r="D158" t="str">
            <v>Airtel Mumbai</v>
          </cell>
          <cell r="E158" t="str">
            <v>Price to be negotiated</v>
          </cell>
          <cell r="F158">
            <v>0.1</v>
          </cell>
          <cell r="G158">
            <v>0.03</v>
          </cell>
        </row>
        <row r="159">
          <cell r="A159" t="str">
            <v>INDA2</v>
          </cell>
          <cell r="B159" t="str">
            <v>Asia</v>
          </cell>
          <cell r="C159" t="str">
            <v>India</v>
          </cell>
          <cell r="D159" t="str">
            <v>Airtel Maharashtra &amp; Goa</v>
          </cell>
          <cell r="E159" t="str">
            <v>Price to be negotiated</v>
          </cell>
          <cell r="F159">
            <v>0.1</v>
          </cell>
          <cell r="G159">
            <v>0.03</v>
          </cell>
        </row>
        <row r="160">
          <cell r="A160" t="str">
            <v>INDA3</v>
          </cell>
          <cell r="B160" t="str">
            <v>Asia</v>
          </cell>
          <cell r="C160" t="str">
            <v>India</v>
          </cell>
          <cell r="D160" t="str">
            <v>Airtel Gujarat</v>
          </cell>
          <cell r="E160" t="str">
            <v>Price to be negotiated</v>
          </cell>
          <cell r="F160">
            <v>0.1</v>
          </cell>
          <cell r="G160">
            <v>0.03</v>
          </cell>
        </row>
        <row r="161">
          <cell r="A161" t="str">
            <v>INDA4</v>
          </cell>
          <cell r="B161" t="str">
            <v>Asia</v>
          </cell>
          <cell r="C161" t="str">
            <v>India</v>
          </cell>
          <cell r="D161" t="str">
            <v>Airtel (Tamil Nadu)</v>
          </cell>
          <cell r="E161" t="str">
            <v>Price to be negotiated</v>
          </cell>
          <cell r="F161">
            <v>0.1</v>
          </cell>
          <cell r="G161">
            <v>0.03</v>
          </cell>
        </row>
        <row r="162">
          <cell r="A162" t="str">
            <v>INDA5</v>
          </cell>
          <cell r="B162" t="str">
            <v>Asia</v>
          </cell>
          <cell r="C162" t="str">
            <v>India</v>
          </cell>
          <cell r="D162" t="str">
            <v>Airtel Haryana</v>
          </cell>
          <cell r="E162" t="str">
            <v>Price to be negotiated</v>
          </cell>
          <cell r="F162">
            <v>0.1</v>
          </cell>
          <cell r="G162">
            <v>0.03</v>
          </cell>
        </row>
        <row r="163">
          <cell r="A163" t="str">
            <v>INDA6</v>
          </cell>
          <cell r="B163" t="str">
            <v>Asia</v>
          </cell>
          <cell r="C163" t="str">
            <v>India</v>
          </cell>
          <cell r="D163" t="str">
            <v>Airtel Uttar Pradesh West</v>
          </cell>
          <cell r="E163" t="str">
            <v>Price to be negotiated</v>
          </cell>
          <cell r="F163">
            <v>0.1</v>
          </cell>
          <cell r="G163">
            <v>0.03</v>
          </cell>
        </row>
        <row r="164">
          <cell r="A164" t="str">
            <v>INDA7</v>
          </cell>
          <cell r="B164" t="str">
            <v>Asia</v>
          </cell>
          <cell r="C164" t="str">
            <v>India</v>
          </cell>
          <cell r="D164" t="str">
            <v>Airtel Kerala</v>
          </cell>
          <cell r="F164">
            <v>0.1</v>
          </cell>
          <cell r="G164">
            <v>0.03</v>
          </cell>
        </row>
        <row r="165">
          <cell r="A165" t="str">
            <v>INDA8</v>
          </cell>
          <cell r="B165" t="str">
            <v>Asia</v>
          </cell>
          <cell r="C165" t="str">
            <v>India</v>
          </cell>
          <cell r="D165" t="str">
            <v>Airtel Madhya Pradesh</v>
          </cell>
          <cell r="F165">
            <v>0.1</v>
          </cell>
          <cell r="G165">
            <v>0.03</v>
          </cell>
        </row>
        <row r="166">
          <cell r="A166" t="str">
            <v>INDA9</v>
          </cell>
          <cell r="B166" t="str">
            <v>Asia</v>
          </cell>
          <cell r="C166" t="str">
            <v>India</v>
          </cell>
          <cell r="D166" t="str">
            <v>Airtel Punjab</v>
          </cell>
          <cell r="F166">
            <v>0.1</v>
          </cell>
          <cell r="G166">
            <v>0.03</v>
          </cell>
        </row>
        <row r="167">
          <cell r="A167" t="str">
            <v>INDAT</v>
          </cell>
          <cell r="B167" t="str">
            <v>Asia</v>
          </cell>
          <cell r="C167" t="str">
            <v>India</v>
          </cell>
          <cell r="D167" t="str">
            <v>Airtel (Dehli)</v>
          </cell>
          <cell r="F167">
            <v>0.1</v>
          </cell>
          <cell r="G167">
            <v>0.03</v>
          </cell>
        </row>
        <row r="168">
          <cell r="A168" t="str">
            <v>INDBI</v>
          </cell>
          <cell r="B168" t="str">
            <v>Asia</v>
          </cell>
          <cell r="C168" t="str">
            <v>India</v>
          </cell>
          <cell r="D168" t="str">
            <v>Idea Cellular Gujarat</v>
          </cell>
          <cell r="F168">
            <v>0.2</v>
          </cell>
          <cell r="G168">
            <v>1</v>
          </cell>
        </row>
        <row r="169">
          <cell r="A169" t="str">
            <v>INDBK</v>
          </cell>
          <cell r="B169" t="str">
            <v>Asia</v>
          </cell>
          <cell r="C169" t="str">
            <v>India</v>
          </cell>
          <cell r="D169" t="str">
            <v>Vodafone Cellular Limited</v>
          </cell>
          <cell r="F169">
            <v>0.2</v>
          </cell>
          <cell r="G169">
            <v>0.2</v>
          </cell>
        </row>
        <row r="170">
          <cell r="A170" t="str">
            <v>INDBL</v>
          </cell>
          <cell r="B170" t="str">
            <v>Asia</v>
          </cell>
          <cell r="C170" t="str">
            <v>India</v>
          </cell>
          <cell r="D170" t="str">
            <v>Airtel Himachal Pradesh</v>
          </cell>
          <cell r="F170">
            <v>0.1</v>
          </cell>
          <cell r="G170">
            <v>0.03</v>
          </cell>
        </row>
        <row r="171">
          <cell r="A171" t="str">
            <v>INDBM</v>
          </cell>
          <cell r="B171" t="str">
            <v>Asia</v>
          </cell>
          <cell r="C171" t="str">
            <v>India</v>
          </cell>
          <cell r="D171" t="str">
            <v>Vodafone Cellular Limited</v>
          </cell>
          <cell r="F171">
            <v>0.2</v>
          </cell>
          <cell r="G171">
            <v>0.2</v>
          </cell>
        </row>
        <row r="172">
          <cell r="A172" t="str">
            <v>INDBO</v>
          </cell>
          <cell r="B172" t="str">
            <v>Asia</v>
          </cell>
          <cell r="C172" t="str">
            <v>India</v>
          </cell>
          <cell r="D172" t="str">
            <v>Idea cellular Maharastra</v>
          </cell>
          <cell r="F172">
            <v>0.2</v>
          </cell>
          <cell r="G172">
            <v>1</v>
          </cell>
        </row>
        <row r="173">
          <cell r="A173" t="str">
            <v>INDBT</v>
          </cell>
          <cell r="B173" t="str">
            <v>Asia</v>
          </cell>
          <cell r="C173" t="str">
            <v>India</v>
          </cell>
          <cell r="D173" t="str">
            <v>Vodafone Cellular Limited</v>
          </cell>
          <cell r="F173">
            <v>0.2</v>
          </cell>
          <cell r="G173">
            <v>0.2</v>
          </cell>
        </row>
        <row r="174">
          <cell r="A174" t="str">
            <v>INDCC</v>
          </cell>
          <cell r="B174" t="str">
            <v>Asia</v>
          </cell>
          <cell r="C174" t="str">
            <v>India</v>
          </cell>
          <cell r="D174" t="str">
            <v>Vodafone East Limited</v>
          </cell>
          <cell r="F174">
            <v>0.2</v>
          </cell>
          <cell r="G174">
            <v>0.2</v>
          </cell>
        </row>
        <row r="175">
          <cell r="A175" t="str">
            <v>INDE1</v>
          </cell>
          <cell r="B175" t="str">
            <v>Asia</v>
          </cell>
          <cell r="C175" t="str">
            <v>India</v>
          </cell>
          <cell r="D175" t="str">
            <v>Vodafone - Dehli</v>
          </cell>
          <cell r="F175">
            <v>0.2</v>
          </cell>
          <cell r="G175">
            <v>0.2</v>
          </cell>
        </row>
        <row r="176">
          <cell r="A176" t="str">
            <v>INDEH</v>
          </cell>
          <cell r="B176" t="str">
            <v>Asia</v>
          </cell>
          <cell r="C176" t="str">
            <v>India</v>
          </cell>
          <cell r="D176" t="str">
            <v>Idea Cellular Haryana</v>
          </cell>
          <cell r="F176">
            <v>0.2</v>
          </cell>
          <cell r="G176">
            <v>1</v>
          </cell>
        </row>
        <row r="177">
          <cell r="A177" t="str">
            <v>INDEK</v>
          </cell>
          <cell r="B177" t="str">
            <v>Asia</v>
          </cell>
          <cell r="C177" t="str">
            <v>India</v>
          </cell>
          <cell r="D177" t="str">
            <v>Idea Cellular Kerala</v>
          </cell>
          <cell r="F177">
            <v>0.2</v>
          </cell>
          <cell r="G177">
            <v>1</v>
          </cell>
        </row>
        <row r="178">
          <cell r="A178" t="str">
            <v>INDEU</v>
          </cell>
          <cell r="B178" t="str">
            <v>Asia</v>
          </cell>
          <cell r="C178" t="str">
            <v>India</v>
          </cell>
          <cell r="D178" t="str">
            <v>Idea Cellular Uttar Pradesh West</v>
          </cell>
          <cell r="F178">
            <v>0.2</v>
          </cell>
          <cell r="G178">
            <v>1</v>
          </cell>
        </row>
        <row r="179">
          <cell r="A179" t="str">
            <v>INDF1</v>
          </cell>
          <cell r="B179" t="str">
            <v>Asia</v>
          </cell>
          <cell r="C179" t="str">
            <v>India</v>
          </cell>
          <cell r="D179" t="str">
            <v>Vodafone West Ltd</v>
          </cell>
          <cell r="F179">
            <v>0.2</v>
          </cell>
          <cell r="G179">
            <v>0.2</v>
          </cell>
        </row>
        <row r="180">
          <cell r="A180" t="str">
            <v>INDH1</v>
          </cell>
          <cell r="B180" t="str">
            <v>Asia</v>
          </cell>
          <cell r="C180" t="str">
            <v>India</v>
          </cell>
          <cell r="D180" t="str">
            <v>Airtel (Rajastan)</v>
          </cell>
          <cell r="F180">
            <v>0.1</v>
          </cell>
          <cell r="G180">
            <v>0.03</v>
          </cell>
        </row>
        <row r="181">
          <cell r="A181" t="str">
            <v>INDHM</v>
          </cell>
          <cell r="B181" t="str">
            <v>Asia</v>
          </cell>
          <cell r="C181" t="str">
            <v>India</v>
          </cell>
          <cell r="D181" t="str">
            <v>Vodafone India Limited</v>
          </cell>
          <cell r="F181">
            <v>0.2</v>
          </cell>
          <cell r="G181">
            <v>0.2</v>
          </cell>
        </row>
        <row r="182">
          <cell r="A182" t="str">
            <v>INDIB</v>
          </cell>
          <cell r="B182" t="str">
            <v>Asia</v>
          </cell>
          <cell r="C182" t="str">
            <v>India</v>
          </cell>
          <cell r="D182" t="str">
            <v>Idea Cellular Bihar &amp; Jharkhand</v>
          </cell>
          <cell r="F182">
            <v>0.2</v>
          </cell>
          <cell r="G182">
            <v>1</v>
          </cell>
        </row>
        <row r="183">
          <cell r="A183" t="str">
            <v>INDID</v>
          </cell>
          <cell r="B183" t="str">
            <v>Asia</v>
          </cell>
          <cell r="C183" t="str">
            <v>India</v>
          </cell>
          <cell r="D183" t="str">
            <v>Idea Cellular Dehli</v>
          </cell>
          <cell r="F183">
            <v>0.2</v>
          </cell>
          <cell r="G183">
            <v>1</v>
          </cell>
        </row>
        <row r="184">
          <cell r="A184" t="str">
            <v>INDIH</v>
          </cell>
          <cell r="B184" t="str">
            <v>Asia</v>
          </cell>
          <cell r="C184" t="str">
            <v>India</v>
          </cell>
          <cell r="D184" t="str">
            <v>Idea Cellular Himachal Pradesh</v>
          </cell>
          <cell r="F184">
            <v>0.2</v>
          </cell>
          <cell r="G184">
            <v>1</v>
          </cell>
        </row>
        <row r="185">
          <cell r="A185" t="str">
            <v>INDIK</v>
          </cell>
          <cell r="B185" t="str">
            <v>Asia</v>
          </cell>
          <cell r="C185" t="str">
            <v>India</v>
          </cell>
          <cell r="D185" t="str">
            <v>Idea Cellular Kolkata</v>
          </cell>
          <cell r="F185">
            <v>0.2</v>
          </cell>
          <cell r="G185">
            <v>1</v>
          </cell>
        </row>
        <row r="186">
          <cell r="A186" t="str">
            <v>INDIM</v>
          </cell>
          <cell r="B186" t="str">
            <v>Asia</v>
          </cell>
          <cell r="C186" t="str">
            <v>India</v>
          </cell>
          <cell r="D186" t="str">
            <v>Idea Cellular Mumbai</v>
          </cell>
          <cell r="F186">
            <v>0.2</v>
          </cell>
          <cell r="G186">
            <v>1</v>
          </cell>
        </row>
        <row r="187">
          <cell r="A187" t="str">
            <v>INDIO</v>
          </cell>
          <cell r="B187" t="str">
            <v>Asia</v>
          </cell>
          <cell r="C187" t="str">
            <v>India</v>
          </cell>
          <cell r="D187" t="str">
            <v>Idea Cellular Orissa</v>
          </cell>
          <cell r="F187">
            <v>0.2</v>
          </cell>
          <cell r="G187">
            <v>1</v>
          </cell>
        </row>
        <row r="188">
          <cell r="A188" t="str">
            <v>INDIR</v>
          </cell>
          <cell r="B188" t="str">
            <v>Asia</v>
          </cell>
          <cell r="C188" t="str">
            <v>India</v>
          </cell>
          <cell r="D188" t="str">
            <v>Idea Cellular Rajasthan</v>
          </cell>
          <cell r="F188">
            <v>0.2</v>
          </cell>
          <cell r="G188">
            <v>1</v>
          </cell>
        </row>
        <row r="189">
          <cell r="A189" t="str">
            <v>INDIT</v>
          </cell>
          <cell r="B189" t="str">
            <v>Asia</v>
          </cell>
          <cell r="C189" t="str">
            <v>India</v>
          </cell>
          <cell r="D189" t="str">
            <v>Idea Cellular Tamil Nadu &amp; Chennai</v>
          </cell>
          <cell r="F189">
            <v>0.2</v>
          </cell>
          <cell r="G189">
            <v>1</v>
          </cell>
        </row>
        <row r="190">
          <cell r="A190" t="str">
            <v>INDIU</v>
          </cell>
          <cell r="B190" t="str">
            <v>Asia</v>
          </cell>
          <cell r="C190" t="str">
            <v>India</v>
          </cell>
          <cell r="D190" t="str">
            <v>Idea Cellular Uttarpradesh East</v>
          </cell>
          <cell r="F190">
            <v>0.2</v>
          </cell>
          <cell r="G190">
            <v>1</v>
          </cell>
        </row>
        <row r="191">
          <cell r="A191" t="str">
            <v>INDJB</v>
          </cell>
          <cell r="B191" t="str">
            <v>Asia</v>
          </cell>
          <cell r="C191" t="str">
            <v>India</v>
          </cell>
          <cell r="D191" t="str">
            <v>Airtel (Karnataka)</v>
          </cell>
          <cell r="F191">
            <v>0.1</v>
          </cell>
          <cell r="G191">
            <v>0.03</v>
          </cell>
        </row>
        <row r="192">
          <cell r="A192" t="str">
            <v>INDJH</v>
          </cell>
          <cell r="B192" t="str">
            <v>Asia</v>
          </cell>
          <cell r="C192" t="str">
            <v>India</v>
          </cell>
          <cell r="D192" t="str">
            <v>Airtel (Andhra Pradesh)</v>
          </cell>
          <cell r="F192">
            <v>0.1</v>
          </cell>
          <cell r="G192">
            <v>0.03</v>
          </cell>
        </row>
        <row r="193">
          <cell r="A193" t="str">
            <v>INDMP</v>
          </cell>
          <cell r="B193" t="str">
            <v>Asia</v>
          </cell>
          <cell r="C193" t="str">
            <v>India</v>
          </cell>
          <cell r="D193" t="str">
            <v>Idea Cellular MADHYA PRADESH</v>
          </cell>
          <cell r="F193">
            <v>0.2</v>
          </cell>
          <cell r="G193">
            <v>1</v>
          </cell>
        </row>
        <row r="194">
          <cell r="A194" t="str">
            <v>INDMT</v>
          </cell>
          <cell r="B194" t="str">
            <v>Asia</v>
          </cell>
          <cell r="C194" t="str">
            <v>India</v>
          </cell>
          <cell r="D194" t="str">
            <v>Airtel Kolkata</v>
          </cell>
          <cell r="F194">
            <v>0.1</v>
          </cell>
          <cell r="G194">
            <v>0.03</v>
          </cell>
        </row>
        <row r="195">
          <cell r="A195" t="str">
            <v>INDSC</v>
          </cell>
          <cell r="B195" t="str">
            <v>Asia</v>
          </cell>
          <cell r="C195" t="str">
            <v>India</v>
          </cell>
          <cell r="D195" t="str">
            <v>Airtel Chennai</v>
          </cell>
          <cell r="F195">
            <v>0.1</v>
          </cell>
          <cell r="G195">
            <v>0.03</v>
          </cell>
        </row>
        <row r="196">
          <cell r="A196" t="str">
            <v>INDSK</v>
          </cell>
          <cell r="B196" t="str">
            <v>Asia</v>
          </cell>
          <cell r="C196" t="str">
            <v>India</v>
          </cell>
          <cell r="D196" t="str">
            <v>Idea Cellular Karnataka</v>
          </cell>
          <cell r="F196">
            <v>0.2</v>
          </cell>
          <cell r="G196">
            <v>1</v>
          </cell>
        </row>
        <row r="197">
          <cell r="A197" t="str">
            <v>INDSP</v>
          </cell>
          <cell r="B197" t="str">
            <v>Asia</v>
          </cell>
          <cell r="C197" t="str">
            <v>India</v>
          </cell>
          <cell r="D197" t="str">
            <v>Idea Cellular Punjab</v>
          </cell>
          <cell r="F197">
            <v>0.2</v>
          </cell>
          <cell r="G197">
            <v>1</v>
          </cell>
        </row>
        <row r="198">
          <cell r="A198" t="str">
            <v>JPNJP</v>
          </cell>
          <cell r="B198" t="str">
            <v>Asia</v>
          </cell>
          <cell r="C198" t="str">
            <v>Japan</v>
          </cell>
          <cell r="D198" t="str">
            <v>Softbank</v>
          </cell>
          <cell r="F198">
            <v>0.05</v>
          </cell>
          <cell r="G198">
            <v>0.06</v>
          </cell>
        </row>
        <row r="199">
          <cell r="A199" t="str">
            <v>KHMGM</v>
          </cell>
          <cell r="B199" t="str">
            <v>Asia</v>
          </cell>
          <cell r="C199" t="str">
            <v>Cambodia</v>
          </cell>
          <cell r="D199" t="str">
            <v>Cellcard</v>
          </cell>
          <cell r="F199">
            <v>0.05</v>
          </cell>
          <cell r="G199">
            <v>0.1</v>
          </cell>
        </row>
        <row r="200">
          <cell r="A200" t="str">
            <v>KHMSM</v>
          </cell>
          <cell r="B200" t="str">
            <v>Asia</v>
          </cell>
          <cell r="C200" t="str">
            <v>Cambodia</v>
          </cell>
          <cell r="D200" t="str">
            <v>Smart Axiata Co., Ltd</v>
          </cell>
          <cell r="F200">
            <v>0.1</v>
          </cell>
          <cell r="G200">
            <v>0.1</v>
          </cell>
        </row>
        <row r="201">
          <cell r="A201" t="str">
            <v>KHMVC</v>
          </cell>
          <cell r="B201" t="str">
            <v>Asia</v>
          </cell>
          <cell r="C201" t="str">
            <v>Cambodia</v>
          </cell>
          <cell r="D201" t="str">
            <v>Metfone</v>
          </cell>
          <cell r="F201">
            <v>0.05</v>
          </cell>
          <cell r="G201">
            <v>0.06</v>
          </cell>
        </row>
        <row r="202">
          <cell r="A202" t="str">
            <v>KORKF</v>
          </cell>
          <cell r="B202" t="str">
            <v>Asia</v>
          </cell>
          <cell r="C202" t="str">
            <v>Korea Republic of</v>
          </cell>
          <cell r="D202" t="str">
            <v>KT</v>
          </cell>
          <cell r="F202">
            <v>0.05</v>
          </cell>
          <cell r="G202">
            <v>0.06</v>
          </cell>
        </row>
        <row r="203">
          <cell r="A203" t="str">
            <v>KORSK</v>
          </cell>
          <cell r="B203" t="str">
            <v>Asia</v>
          </cell>
          <cell r="C203" t="str">
            <v>Korea Republic of</v>
          </cell>
          <cell r="D203" t="str">
            <v>SK Telecom</v>
          </cell>
          <cell r="F203">
            <v>0.05</v>
          </cell>
          <cell r="G203">
            <v>0.06</v>
          </cell>
        </row>
        <row r="204">
          <cell r="A204" t="str">
            <v>LAOTL</v>
          </cell>
          <cell r="B204" t="str">
            <v>Asia</v>
          </cell>
          <cell r="C204" t="str">
            <v>Lao People's Democratic Republic</v>
          </cell>
          <cell r="D204" t="str">
            <v>BEELINE LAO</v>
          </cell>
          <cell r="F204">
            <v>0.05</v>
          </cell>
          <cell r="G204">
            <v>0.06</v>
          </cell>
        </row>
        <row r="205">
          <cell r="A205" t="str">
            <v>LKA71</v>
          </cell>
          <cell r="B205" t="str">
            <v>Asia</v>
          </cell>
          <cell r="C205" t="str">
            <v>Sri Lanka</v>
          </cell>
          <cell r="D205" t="str">
            <v>Mobitel</v>
          </cell>
          <cell r="F205">
            <v>0.05</v>
          </cell>
          <cell r="G205">
            <v>0.06</v>
          </cell>
        </row>
        <row r="206">
          <cell r="A206" t="str">
            <v>LKACT</v>
          </cell>
          <cell r="B206" t="str">
            <v>Asia</v>
          </cell>
          <cell r="C206" t="str">
            <v>Sri Lanka</v>
          </cell>
          <cell r="D206" t="str">
            <v>Etisalat</v>
          </cell>
          <cell r="F206">
            <v>0.2</v>
          </cell>
          <cell r="G206">
            <v>0.2</v>
          </cell>
        </row>
        <row r="207">
          <cell r="A207" t="str">
            <v>LKAHT</v>
          </cell>
          <cell r="B207" t="str">
            <v>Asia</v>
          </cell>
          <cell r="C207" t="str">
            <v>Sri Lanka</v>
          </cell>
          <cell r="D207" t="str">
            <v>Hutchison</v>
          </cell>
          <cell r="F207">
            <v>0.2</v>
          </cell>
          <cell r="G207">
            <v>0.2</v>
          </cell>
        </row>
        <row r="208">
          <cell r="A208" t="str">
            <v>MACCT</v>
          </cell>
          <cell r="B208" t="str">
            <v>Asia</v>
          </cell>
          <cell r="C208" t="str">
            <v>Macao</v>
          </cell>
          <cell r="D208" t="str">
            <v>CTM</v>
          </cell>
          <cell r="F208">
            <v>0.2</v>
          </cell>
          <cell r="G208">
            <v>0.06</v>
          </cell>
        </row>
        <row r="209">
          <cell r="A209" t="str">
            <v>MACHT</v>
          </cell>
          <cell r="B209" t="str">
            <v>Asia</v>
          </cell>
          <cell r="C209" t="str">
            <v>Macao</v>
          </cell>
          <cell r="D209" t="str">
            <v>Hutchison Htmcl</v>
          </cell>
          <cell r="F209">
            <v>0.05</v>
          </cell>
          <cell r="G209">
            <v>0.2</v>
          </cell>
        </row>
        <row r="210">
          <cell r="A210" t="str">
            <v>MMROM</v>
          </cell>
          <cell r="B210" t="str">
            <v>Asia</v>
          </cell>
          <cell r="C210" t="str">
            <v>Myanmar</v>
          </cell>
          <cell r="D210" t="str">
            <v>Ooreedo</v>
          </cell>
          <cell r="F210">
            <v>0.2</v>
          </cell>
          <cell r="G210">
            <v>0.5</v>
          </cell>
        </row>
        <row r="211">
          <cell r="A211" t="str">
            <v>MMRPT</v>
          </cell>
          <cell r="B211" t="str">
            <v>Asia</v>
          </cell>
          <cell r="C211" t="str">
            <v>Myanmar</v>
          </cell>
          <cell r="D211" t="str">
            <v>Myanmar Posts and Telecommunications</v>
          </cell>
          <cell r="F211">
            <v>0.2</v>
          </cell>
          <cell r="G211">
            <v>0.03</v>
          </cell>
        </row>
        <row r="212">
          <cell r="A212" t="str">
            <v>CHNCT</v>
          </cell>
          <cell r="B212" t="str">
            <v>Asia</v>
          </cell>
          <cell r="C212" t="str">
            <v>China</v>
          </cell>
          <cell r="D212" t="str">
            <v>China Mobile</v>
          </cell>
          <cell r="F212">
            <v>0.2</v>
          </cell>
          <cell r="G212">
            <v>0.03</v>
          </cell>
        </row>
        <row r="213">
          <cell r="A213" t="str">
            <v>CHNCU</v>
          </cell>
          <cell r="B213" t="str">
            <v>Asia</v>
          </cell>
          <cell r="C213" t="str">
            <v>China</v>
          </cell>
          <cell r="D213" t="str">
            <v>China Unicom</v>
          </cell>
          <cell r="F213">
            <v>0.2</v>
          </cell>
          <cell r="G213">
            <v>0.05</v>
          </cell>
        </row>
        <row r="214">
          <cell r="A214" t="str">
            <v>JPNDO</v>
          </cell>
          <cell r="B214" t="str">
            <v>Asia</v>
          </cell>
          <cell r="C214" t="str">
            <v>Japan</v>
          </cell>
          <cell r="D214" t="str">
            <v>DoCoMo</v>
          </cell>
          <cell r="F214">
            <v>1</v>
          </cell>
          <cell r="G214">
            <v>1</v>
          </cell>
        </row>
        <row r="215">
          <cell r="A215" t="str">
            <v>NPLNM</v>
          </cell>
          <cell r="B215" t="str">
            <v>Asia</v>
          </cell>
          <cell r="C215" t="str">
            <v>Nepal</v>
          </cell>
          <cell r="D215" t="str">
            <v>Nepal Telecommunications</v>
          </cell>
        </row>
        <row r="216">
          <cell r="A216" t="str">
            <v>PAKPL</v>
          </cell>
          <cell r="B216" t="str">
            <v>Asia</v>
          </cell>
          <cell r="C216" t="str">
            <v>Pakistan</v>
          </cell>
          <cell r="D216" t="str">
            <v>Paktel Limited</v>
          </cell>
        </row>
        <row r="217">
          <cell r="A217" t="str">
            <v>PAKUF</v>
          </cell>
          <cell r="B217" t="str">
            <v>Asia</v>
          </cell>
          <cell r="C217" t="str">
            <v>Pakistan</v>
          </cell>
          <cell r="D217" t="str">
            <v>Ufone</v>
          </cell>
        </row>
        <row r="218">
          <cell r="A218" t="str">
            <v>HKGHT</v>
          </cell>
          <cell r="B218" t="str">
            <v>Asia</v>
          </cell>
          <cell r="C218" t="str">
            <v>Hong Kong</v>
          </cell>
          <cell r="D218" t="str">
            <v>H3G</v>
          </cell>
          <cell r="F218">
            <v>0.05</v>
          </cell>
          <cell r="G218">
            <v>0.06</v>
          </cell>
        </row>
        <row r="219">
          <cell r="A219" t="str">
            <v>HKGM3</v>
          </cell>
          <cell r="B219" t="str">
            <v>Asia</v>
          </cell>
          <cell r="C219" t="str">
            <v>Hong Kong</v>
          </cell>
          <cell r="D219" t="str">
            <v>PCCW</v>
          </cell>
          <cell r="F219">
            <v>0.05</v>
          </cell>
          <cell r="G219">
            <v>0.06</v>
          </cell>
        </row>
        <row r="220">
          <cell r="A220" t="str">
            <v>IDNTS</v>
          </cell>
          <cell r="B220" t="str">
            <v>Asia</v>
          </cell>
          <cell r="C220" t="str">
            <v>Indonesia</v>
          </cell>
          <cell r="D220" t="str">
            <v>Telkomsel</v>
          </cell>
          <cell r="F220">
            <v>0.1</v>
          </cell>
          <cell r="G220">
            <v>0.06</v>
          </cell>
        </row>
        <row r="221">
          <cell r="A221" t="str">
            <v>IND15</v>
          </cell>
          <cell r="B221" t="str">
            <v>Asia</v>
          </cell>
          <cell r="C221" t="str">
            <v>India</v>
          </cell>
          <cell r="D221" t="str">
            <v>Airtel Assam</v>
          </cell>
          <cell r="F221">
            <v>0.1</v>
          </cell>
          <cell r="G221">
            <v>0.03</v>
          </cell>
        </row>
        <row r="222">
          <cell r="A222" t="str">
            <v>IND16</v>
          </cell>
          <cell r="B222" t="str">
            <v>Asia</v>
          </cell>
          <cell r="C222" t="str">
            <v>India</v>
          </cell>
          <cell r="D222" t="str">
            <v>Airtel North East</v>
          </cell>
          <cell r="F222">
            <v>0.1</v>
          </cell>
          <cell r="G222">
            <v>0.03</v>
          </cell>
        </row>
        <row r="223">
          <cell r="A223" t="str">
            <v>INDIW</v>
          </cell>
          <cell r="B223" t="str">
            <v>Asia</v>
          </cell>
          <cell r="C223" t="str">
            <v>India</v>
          </cell>
          <cell r="D223" t="str">
            <v>Idea Cellular West Bengal</v>
          </cell>
          <cell r="F223">
            <v>0.2</v>
          </cell>
          <cell r="G223">
            <v>1</v>
          </cell>
        </row>
        <row r="224">
          <cell r="A224" t="str">
            <v>MDV01</v>
          </cell>
          <cell r="B224" t="str">
            <v>Asia</v>
          </cell>
          <cell r="C224" t="str">
            <v>Maldives</v>
          </cell>
          <cell r="D224" t="str">
            <v>DhiMobile</v>
          </cell>
          <cell r="F224">
            <v>1</v>
          </cell>
          <cell r="G224">
            <v>30</v>
          </cell>
        </row>
        <row r="225">
          <cell r="A225" t="str">
            <v>MDVWM</v>
          </cell>
          <cell r="B225" t="str">
            <v>Asia</v>
          </cell>
          <cell r="C225" t="str">
            <v>Maldives</v>
          </cell>
          <cell r="D225" t="str">
            <v>Ooredo (Wataniya)</v>
          </cell>
          <cell r="F225">
            <v>1</v>
          </cell>
          <cell r="G225">
            <v>30</v>
          </cell>
        </row>
        <row r="226">
          <cell r="A226" t="str">
            <v>MNGMC</v>
          </cell>
          <cell r="B226" t="str">
            <v>Asia</v>
          </cell>
          <cell r="C226" t="str">
            <v>Mongolia</v>
          </cell>
          <cell r="D226" t="str">
            <v>Mobicom</v>
          </cell>
          <cell r="F226">
            <v>0.2</v>
          </cell>
          <cell r="G226">
            <v>0.1</v>
          </cell>
        </row>
        <row r="227">
          <cell r="A227" t="str">
            <v>AFGAR</v>
          </cell>
          <cell r="B227" t="str">
            <v>Asia</v>
          </cell>
          <cell r="C227" t="str">
            <v>Afghanistan</v>
          </cell>
          <cell r="D227" t="str">
            <v>MTN</v>
          </cell>
          <cell r="F227">
            <v>0.05</v>
          </cell>
          <cell r="G227">
            <v>0.05</v>
          </cell>
        </row>
        <row r="228">
          <cell r="A228" t="str">
            <v>AFGAW</v>
          </cell>
          <cell r="B228" t="str">
            <v>Asia</v>
          </cell>
          <cell r="C228" t="str">
            <v>Afghanistan</v>
          </cell>
          <cell r="D228" t="str">
            <v>AFW</v>
          </cell>
          <cell r="F228">
            <v>0.2</v>
          </cell>
          <cell r="G228">
            <v>0.1</v>
          </cell>
        </row>
        <row r="229">
          <cell r="A229" t="str">
            <v>AFGEA</v>
          </cell>
          <cell r="B229" t="str">
            <v>Asia</v>
          </cell>
          <cell r="C229" t="str">
            <v>Afghanistan</v>
          </cell>
          <cell r="D229" t="str">
            <v>Etisalat</v>
          </cell>
          <cell r="F229">
            <v>0.2</v>
          </cell>
          <cell r="G229">
            <v>1</v>
          </cell>
        </row>
        <row r="230">
          <cell r="A230" t="str">
            <v>AFGTD</v>
          </cell>
          <cell r="B230" t="str">
            <v>Asia</v>
          </cell>
          <cell r="C230" t="str">
            <v>Afghanistan</v>
          </cell>
          <cell r="D230" t="str">
            <v>Roshan</v>
          </cell>
          <cell r="F230">
            <v>0.2</v>
          </cell>
          <cell r="G230">
            <v>0.2</v>
          </cell>
        </row>
        <row r="231">
          <cell r="A231" t="str">
            <v>INDMB</v>
          </cell>
          <cell r="B231" t="str">
            <v>Asia</v>
          </cell>
          <cell r="C231" t="str">
            <v>India</v>
          </cell>
          <cell r="D231" t="str">
            <v>MTNL Mumbai</v>
          </cell>
        </row>
        <row r="232">
          <cell r="A232" t="str">
            <v>TLSTC</v>
          </cell>
          <cell r="B232" t="str">
            <v>Asia</v>
          </cell>
          <cell r="C232" t="str">
            <v>East Timor</v>
          </cell>
          <cell r="D232" t="str">
            <v>PT Telekomunikasi Indonesia International Networks</v>
          </cell>
        </row>
        <row r="233">
          <cell r="A233" t="str">
            <v>BGDBL</v>
          </cell>
          <cell r="B233" t="str">
            <v>Asia</v>
          </cell>
          <cell r="C233" t="str">
            <v>Bangladesh</v>
          </cell>
          <cell r="D233" t="str">
            <v>Banglalink</v>
          </cell>
          <cell r="F233">
            <v>0.05</v>
          </cell>
          <cell r="G233">
            <v>0.02</v>
          </cell>
          <cell r="H233">
            <v>4.4999999999999998E-2</v>
          </cell>
        </row>
        <row r="234">
          <cell r="A234" t="str">
            <v>LKADG</v>
          </cell>
          <cell r="B234" t="str">
            <v>Asia</v>
          </cell>
          <cell r="C234" t="str">
            <v>Sri Lanka</v>
          </cell>
          <cell r="D234" t="str">
            <v>Dialog Gsm</v>
          </cell>
          <cell r="F234">
            <v>0.05</v>
          </cell>
          <cell r="G234">
            <v>0.02</v>
          </cell>
          <cell r="H234">
            <v>0.2</v>
          </cell>
        </row>
        <row r="235">
          <cell r="A235" t="str">
            <v>PAKMK</v>
          </cell>
          <cell r="B235" t="str">
            <v>Asia</v>
          </cell>
          <cell r="C235" t="str">
            <v>Pakistan</v>
          </cell>
          <cell r="D235" t="str">
            <v>Mobilink</v>
          </cell>
          <cell r="F235">
            <v>0.05</v>
          </cell>
          <cell r="G235">
            <v>0.02</v>
          </cell>
          <cell r="H235">
            <v>4.4999999999999998E-2</v>
          </cell>
        </row>
        <row r="236">
          <cell r="A236" t="str">
            <v>LAOAS</v>
          </cell>
          <cell r="B236" t="str">
            <v>Asia</v>
          </cell>
          <cell r="C236" t="str">
            <v>Lao People's Democratic Republic</v>
          </cell>
          <cell r="D236" t="str">
            <v>Star Telecom</v>
          </cell>
          <cell r="F236">
            <v>1</v>
          </cell>
          <cell r="G236">
            <v>30</v>
          </cell>
        </row>
        <row r="237">
          <cell r="A237" t="str">
            <v>TTODL</v>
          </cell>
          <cell r="B237" t="str">
            <v>Caribbean</v>
          </cell>
          <cell r="C237" t="str">
            <v>Trinidad and Tobago</v>
          </cell>
          <cell r="D237" t="str">
            <v>Digicel</v>
          </cell>
          <cell r="E237" t="str">
            <v>IMSI charge. Alias TAP, covered by JAMDC</v>
          </cell>
          <cell r="F237">
            <v>0.05</v>
          </cell>
          <cell r="G237">
            <v>0.1</v>
          </cell>
          <cell r="H237">
            <v>0.05</v>
          </cell>
        </row>
        <row r="238">
          <cell r="A238" t="str">
            <v>KNACW</v>
          </cell>
          <cell r="B238" t="str">
            <v>Caribbean</v>
          </cell>
          <cell r="C238" t="str">
            <v>Saint Kitts and Nevis</v>
          </cell>
          <cell r="D238" t="str">
            <v>Cable &amp; Wireless</v>
          </cell>
          <cell r="F238">
            <v>0.05</v>
          </cell>
          <cell r="G238">
            <v>0.1</v>
          </cell>
        </row>
        <row r="239">
          <cell r="A239" t="str">
            <v>DMACW</v>
          </cell>
          <cell r="B239" t="str">
            <v>Caribbean</v>
          </cell>
          <cell r="C239" t="str">
            <v>Dominica</v>
          </cell>
          <cell r="D239" t="str">
            <v>Cable &amp; Wireless</v>
          </cell>
          <cell r="F239">
            <v>0.05</v>
          </cell>
          <cell r="G239">
            <v>0.1</v>
          </cell>
        </row>
        <row r="240">
          <cell r="A240" t="str">
            <v>CYMCW</v>
          </cell>
          <cell r="B240" t="str">
            <v>Caribbean</v>
          </cell>
          <cell r="C240" t="str">
            <v>Cayman Islands</v>
          </cell>
          <cell r="D240" t="str">
            <v>Cable &amp; Wireless</v>
          </cell>
          <cell r="F240">
            <v>0.05</v>
          </cell>
          <cell r="G240">
            <v>0.1</v>
          </cell>
        </row>
        <row r="241">
          <cell r="A241" t="str">
            <v>JAMDC</v>
          </cell>
          <cell r="B241" t="str">
            <v>Caribbean</v>
          </cell>
          <cell r="C241" t="str">
            <v>Jamaica</v>
          </cell>
          <cell r="D241" t="str">
            <v>Digicel</v>
          </cell>
          <cell r="F241">
            <v>0.05</v>
          </cell>
          <cell r="G241">
            <v>0.1</v>
          </cell>
          <cell r="H241">
            <v>0.05</v>
          </cell>
        </row>
        <row r="242">
          <cell r="A242" t="str">
            <v>CUB01</v>
          </cell>
          <cell r="B242" t="str">
            <v>Caribbean</v>
          </cell>
          <cell r="C242" t="str">
            <v>Cuba</v>
          </cell>
          <cell r="D242" t="str">
            <v>CUBACEL</v>
          </cell>
          <cell r="F242">
            <v>1</v>
          </cell>
          <cell r="G242">
            <v>10</v>
          </cell>
        </row>
        <row r="243">
          <cell r="A243" t="str">
            <v>MSRCW</v>
          </cell>
          <cell r="B243" t="str">
            <v>Caribbean</v>
          </cell>
          <cell r="C243" t="str">
            <v>Montserrat</v>
          </cell>
          <cell r="D243" t="str">
            <v>Cable &amp; Wireless</v>
          </cell>
          <cell r="F243">
            <v>0.05</v>
          </cell>
          <cell r="G243">
            <v>0.1</v>
          </cell>
        </row>
        <row r="244">
          <cell r="A244" t="str">
            <v>PRICL</v>
          </cell>
          <cell r="B244" t="str">
            <v>Caribbean</v>
          </cell>
          <cell r="C244" t="str">
            <v>Puerto Rico</v>
          </cell>
          <cell r="D244" t="str">
            <v>Puerto Rico Tele Company CLARO</v>
          </cell>
          <cell r="F244">
            <v>0.05</v>
          </cell>
          <cell r="G244">
            <v>0.1</v>
          </cell>
        </row>
        <row r="245">
          <cell r="A245" t="str">
            <v>ATG03</v>
          </cell>
          <cell r="B245" t="str">
            <v>Caribbean</v>
          </cell>
          <cell r="C245" t="str">
            <v>Antigua and Barbuda</v>
          </cell>
          <cell r="D245" t="str">
            <v>APUA</v>
          </cell>
          <cell r="E245" t="str">
            <v>Price to be negotiated</v>
          </cell>
        </row>
        <row r="246">
          <cell r="A246" t="str">
            <v>ATGCW</v>
          </cell>
          <cell r="B246" t="str">
            <v>Caribbean</v>
          </cell>
          <cell r="C246" t="str">
            <v>Antigua and Barbuda</v>
          </cell>
          <cell r="D246" t="str">
            <v>Cable &amp; Wireless</v>
          </cell>
          <cell r="F246">
            <v>0.05</v>
          </cell>
          <cell r="G246">
            <v>0.1</v>
          </cell>
        </row>
        <row r="247">
          <cell r="A247" t="str">
            <v>HTICL</v>
          </cell>
          <cell r="B247" t="str">
            <v>Caribbean</v>
          </cell>
          <cell r="C247" t="str">
            <v>Haiti</v>
          </cell>
          <cell r="D247" t="str">
            <v>ComCEL</v>
          </cell>
          <cell r="F247">
            <v>0.05</v>
          </cell>
          <cell r="G247">
            <v>0.1</v>
          </cell>
          <cell r="H247">
            <v>0.05</v>
          </cell>
        </row>
        <row r="248">
          <cell r="A248" t="str">
            <v>ANTTC</v>
          </cell>
          <cell r="B248" t="str">
            <v>Caribbean</v>
          </cell>
          <cell r="C248" t="str">
            <v>Sint Maarten</v>
          </cell>
          <cell r="D248" t="str">
            <v>TelCell</v>
          </cell>
          <cell r="E248" t="str">
            <v>Price to be negotiated</v>
          </cell>
          <cell r="F248">
            <v>0.2</v>
          </cell>
          <cell r="G248">
            <v>1</v>
          </cell>
        </row>
        <row r="249">
          <cell r="A249" t="str">
            <v>AIACW</v>
          </cell>
          <cell r="B249" t="str">
            <v>Caribbean</v>
          </cell>
          <cell r="C249" t="str">
            <v>Anguilla</v>
          </cell>
          <cell r="D249" t="str">
            <v>Cable &amp; Wireless</v>
          </cell>
          <cell r="E249" t="str">
            <v>Price to be negotiated</v>
          </cell>
          <cell r="F249">
            <v>0.05</v>
          </cell>
          <cell r="G249">
            <v>0.1</v>
          </cell>
        </row>
        <row r="250">
          <cell r="A250" t="str">
            <v>BRBCW</v>
          </cell>
          <cell r="B250" t="str">
            <v>Caribbean</v>
          </cell>
          <cell r="C250" t="str">
            <v>Barbados</v>
          </cell>
          <cell r="D250" t="str">
            <v>Cable &amp; Wireless</v>
          </cell>
          <cell r="F250">
            <v>0.05</v>
          </cell>
          <cell r="G250">
            <v>0.1</v>
          </cell>
        </row>
        <row r="251">
          <cell r="A251">
            <v>33333</v>
          </cell>
          <cell r="B251" t="str">
            <v>Caribbean</v>
          </cell>
          <cell r="C251" t="str">
            <v>Saint Barthelemy</v>
          </cell>
          <cell r="D251">
            <v>333333</v>
          </cell>
        </row>
        <row r="252">
          <cell r="A252" t="str">
            <v>DOMAC</v>
          </cell>
          <cell r="B252" t="str">
            <v>Caribbean</v>
          </cell>
          <cell r="C252" t="str">
            <v>Dominican Republic</v>
          </cell>
          <cell r="D252" t="str">
            <v>Trilogy Dominicana S.A.</v>
          </cell>
          <cell r="F252">
            <v>0.2</v>
          </cell>
          <cell r="G252">
            <v>0.2</v>
          </cell>
        </row>
        <row r="253">
          <cell r="A253" t="str">
            <v>DOM01</v>
          </cell>
          <cell r="B253" t="str">
            <v>Caribbean</v>
          </cell>
          <cell r="C253" t="str">
            <v>Dominican Republic</v>
          </cell>
          <cell r="D253" t="str">
            <v>Orange</v>
          </cell>
          <cell r="F253">
            <v>0.05</v>
          </cell>
          <cell r="G253">
            <v>0.06</v>
          </cell>
        </row>
        <row r="254">
          <cell r="A254" t="str">
            <v>TTO12</v>
          </cell>
          <cell r="B254" t="str">
            <v>Caribbean</v>
          </cell>
          <cell r="C254" t="str">
            <v>Trinidad and Tobago</v>
          </cell>
          <cell r="D254" t="str">
            <v>TSTT</v>
          </cell>
        </row>
        <row r="255">
          <cell r="A255" t="str">
            <v>BMUBD</v>
          </cell>
          <cell r="B255" t="str">
            <v>Caribbean</v>
          </cell>
          <cell r="C255" t="str">
            <v>Bermuda</v>
          </cell>
          <cell r="D255" t="str">
            <v>Bermuda Digital</v>
          </cell>
          <cell r="F255">
            <v>0.2</v>
          </cell>
          <cell r="G255">
            <v>1</v>
          </cell>
        </row>
        <row r="256">
          <cell r="A256" t="str">
            <v>BHSNC</v>
          </cell>
          <cell r="B256" t="str">
            <v>Caribbean</v>
          </cell>
          <cell r="C256" t="str">
            <v>Bahamas</v>
          </cell>
          <cell r="D256" t="str">
            <v>NewCo</v>
          </cell>
          <cell r="F256">
            <v>0.1</v>
          </cell>
          <cell r="G256">
            <v>0.2</v>
          </cell>
        </row>
        <row r="257">
          <cell r="A257" t="str">
            <v>BHSBH</v>
          </cell>
          <cell r="B257" t="str">
            <v>Caribbean</v>
          </cell>
          <cell r="C257" t="str">
            <v>Bahamas</v>
          </cell>
          <cell r="D257" t="str">
            <v>BTC The Bahamas Telecom Company</v>
          </cell>
          <cell r="F257">
            <v>0.1</v>
          </cell>
          <cell r="G257">
            <v>0.2</v>
          </cell>
        </row>
        <row r="258">
          <cell r="A258" t="str">
            <v>VGBCW</v>
          </cell>
          <cell r="B258" t="str">
            <v>Caribbean</v>
          </cell>
          <cell r="C258" t="str">
            <v>British Virgin Islands</v>
          </cell>
          <cell r="D258" t="str">
            <v>Cable &amp; Wireless</v>
          </cell>
          <cell r="F258">
            <v>0.05</v>
          </cell>
          <cell r="G258">
            <v>0.1</v>
          </cell>
        </row>
        <row r="259">
          <cell r="A259" t="str">
            <v>LCACW</v>
          </cell>
          <cell r="B259" t="str">
            <v>Caribbean</v>
          </cell>
          <cell r="C259" t="str">
            <v>Saint Lucia</v>
          </cell>
          <cell r="D259" t="str">
            <v>Cable &amp; Wireless</v>
          </cell>
          <cell r="F259">
            <v>0.05</v>
          </cell>
          <cell r="G259">
            <v>0.1</v>
          </cell>
        </row>
        <row r="260">
          <cell r="A260" t="str">
            <v>GRDCW</v>
          </cell>
          <cell r="B260" t="str">
            <v>Caribbean</v>
          </cell>
          <cell r="C260" t="str">
            <v>Grenada</v>
          </cell>
          <cell r="D260" t="str">
            <v>Cable &amp; Wireless</v>
          </cell>
          <cell r="E260" t="str">
            <v>IMSI charge</v>
          </cell>
          <cell r="F260">
            <v>0.05</v>
          </cell>
          <cell r="G260">
            <v>0.1</v>
          </cell>
        </row>
        <row r="261">
          <cell r="A261" t="str">
            <v>TCACW</v>
          </cell>
          <cell r="B261" t="str">
            <v>Caribbean</v>
          </cell>
          <cell r="C261" t="str">
            <v>Turks and Caicos Islands</v>
          </cell>
          <cell r="D261" t="str">
            <v>Cable &amp; Wireless</v>
          </cell>
          <cell r="F261">
            <v>0.05</v>
          </cell>
          <cell r="G261">
            <v>0.1</v>
          </cell>
        </row>
        <row r="262">
          <cell r="A262" t="str">
            <v>VCTCW</v>
          </cell>
          <cell r="B262" t="str">
            <v>Caribbean</v>
          </cell>
          <cell r="C262" t="str">
            <v>Saint Vincent and the Grenadines</v>
          </cell>
          <cell r="D262" t="str">
            <v>Cable &amp; Wireless</v>
          </cell>
          <cell r="E262" t="str">
            <v>data not launched</v>
          </cell>
          <cell r="F262">
            <v>0.05</v>
          </cell>
          <cell r="G262">
            <v>0.1</v>
          </cell>
        </row>
        <row r="263">
          <cell r="A263" t="str">
            <v>VGBCC</v>
          </cell>
          <cell r="B263" t="str">
            <v>Caribbean</v>
          </cell>
          <cell r="C263" t="str">
            <v>British Virgin Islands</v>
          </cell>
          <cell r="D263" t="str">
            <v>CCT Global Communications</v>
          </cell>
          <cell r="E263" t="str">
            <v>IMSI charge</v>
          </cell>
          <cell r="F263">
            <v>0.2</v>
          </cell>
          <cell r="G263">
            <v>0.1</v>
          </cell>
        </row>
        <row r="264">
          <cell r="A264" t="str">
            <v>JAMCW</v>
          </cell>
          <cell r="B264" t="str">
            <v>Caribbean</v>
          </cell>
          <cell r="C264" t="str">
            <v>Jamaica</v>
          </cell>
          <cell r="D264" t="str">
            <v>Cable and Wireless Jamaica Ltd</v>
          </cell>
          <cell r="F264">
            <v>0.05</v>
          </cell>
          <cell r="G264">
            <v>0.1</v>
          </cell>
        </row>
        <row r="265">
          <cell r="A265" t="str">
            <v>DOMCL</v>
          </cell>
          <cell r="B265" t="str">
            <v>Caribbean</v>
          </cell>
          <cell r="C265" t="str">
            <v>Dominican Republic</v>
          </cell>
          <cell r="D265" t="str">
            <v>Claro Dominicana</v>
          </cell>
          <cell r="F265">
            <v>0.05</v>
          </cell>
          <cell r="G265">
            <v>0.06</v>
          </cell>
        </row>
        <row r="266">
          <cell r="A266" t="str">
            <v>SLVTM</v>
          </cell>
          <cell r="B266" t="str">
            <v>Central America</v>
          </cell>
          <cell r="C266" t="str">
            <v>El Salvador</v>
          </cell>
          <cell r="D266" t="str">
            <v>Telemovil (Millicom)</v>
          </cell>
          <cell r="F266">
            <v>0.05</v>
          </cell>
          <cell r="G266">
            <v>1.2E-2</v>
          </cell>
          <cell r="H266">
            <v>0.06</v>
          </cell>
        </row>
        <row r="267">
          <cell r="A267" t="str">
            <v>SLVDC</v>
          </cell>
          <cell r="B267" t="str">
            <v>Central America</v>
          </cell>
          <cell r="C267" t="str">
            <v>El Salvador</v>
          </cell>
          <cell r="D267" t="str">
            <v>Digicel</v>
          </cell>
          <cell r="F267">
            <v>0.05</v>
          </cell>
          <cell r="G267">
            <v>0.1</v>
          </cell>
          <cell r="H267">
            <v>0.05</v>
          </cell>
        </row>
        <row r="268">
          <cell r="A268" t="str">
            <v>PANDC</v>
          </cell>
          <cell r="B268" t="str">
            <v>Central America</v>
          </cell>
          <cell r="C268" t="str">
            <v>Panama</v>
          </cell>
          <cell r="D268" t="str">
            <v>Digicel</v>
          </cell>
          <cell r="F268">
            <v>0.05</v>
          </cell>
          <cell r="G268">
            <v>0.1</v>
          </cell>
          <cell r="H268">
            <v>0.05</v>
          </cell>
        </row>
        <row r="269">
          <cell r="A269" t="str">
            <v>HND02</v>
          </cell>
          <cell r="B269" t="str">
            <v>Central America</v>
          </cell>
          <cell r="C269" t="str">
            <v>Honduras</v>
          </cell>
          <cell r="D269" t="str">
            <v>Celtel TIGO (Millicom)</v>
          </cell>
          <cell r="F269">
            <v>0.05</v>
          </cell>
          <cell r="G269">
            <v>1.2E-2</v>
          </cell>
          <cell r="H269">
            <v>0.06</v>
          </cell>
        </row>
        <row r="270">
          <cell r="A270" t="str">
            <v>GTMCM</v>
          </cell>
          <cell r="B270" t="str">
            <v>Central America</v>
          </cell>
          <cell r="C270" t="str">
            <v>Guatemala</v>
          </cell>
          <cell r="D270" t="str">
            <v>Comcel (Millicom)</v>
          </cell>
          <cell r="F270">
            <v>0.05</v>
          </cell>
          <cell r="G270">
            <v>1.2E-2</v>
          </cell>
          <cell r="H270">
            <v>0.06</v>
          </cell>
        </row>
        <row r="271">
          <cell r="A271" t="str">
            <v>ANTCT</v>
          </cell>
          <cell r="B271" t="str">
            <v>Central America</v>
          </cell>
          <cell r="C271" t="str">
            <v>Bonaire</v>
          </cell>
          <cell r="D271" t="str">
            <v>Digicel Curacao and Bonaire</v>
          </cell>
          <cell r="F271">
            <v>0.05</v>
          </cell>
          <cell r="G271">
            <v>0.1</v>
          </cell>
          <cell r="H271">
            <v>0.05</v>
          </cell>
        </row>
        <row r="272">
          <cell r="A272" t="str">
            <v>ANTUT</v>
          </cell>
          <cell r="B272" t="str">
            <v>Central America</v>
          </cell>
          <cell r="C272" t="str">
            <v>Curacao</v>
          </cell>
          <cell r="D272" t="str">
            <v>UTS</v>
          </cell>
          <cell r="F272">
            <v>0.2</v>
          </cell>
          <cell r="G272">
            <v>0.2</v>
          </cell>
        </row>
        <row r="273">
          <cell r="A273" t="str">
            <v>ABWSE</v>
          </cell>
          <cell r="B273" t="str">
            <v>Central America</v>
          </cell>
          <cell r="C273" t="str">
            <v>Aruba</v>
          </cell>
          <cell r="D273" t="str">
            <v>Setar</v>
          </cell>
          <cell r="F273">
            <v>0.1</v>
          </cell>
          <cell r="G273">
            <v>0.1</v>
          </cell>
        </row>
        <row r="274">
          <cell r="A274" t="str">
            <v>MEXNC</v>
          </cell>
          <cell r="B274" t="str">
            <v>Central America</v>
          </cell>
          <cell r="C274" t="str">
            <v>Mexico</v>
          </cell>
          <cell r="D274" t="str">
            <v>Nextel - Mexico</v>
          </cell>
          <cell r="F274">
            <v>1</v>
          </cell>
          <cell r="G274">
            <v>1</v>
          </cell>
        </row>
        <row r="275">
          <cell r="A275" t="str">
            <v>MEXIU</v>
          </cell>
          <cell r="B275" t="str">
            <v>Central America</v>
          </cell>
          <cell r="C275" t="str">
            <v>Mexico</v>
          </cell>
          <cell r="D275" t="str">
            <v>Iusacell</v>
          </cell>
          <cell r="E275" t="str">
            <v>No permanent</v>
          </cell>
          <cell r="F275">
            <v>1</v>
          </cell>
          <cell r="G275">
            <v>1</v>
          </cell>
        </row>
        <row r="276">
          <cell r="A276" t="str">
            <v>MEXTL</v>
          </cell>
          <cell r="B276" t="str">
            <v>Central America</v>
          </cell>
          <cell r="C276" t="str">
            <v>Mexico</v>
          </cell>
          <cell r="D276" t="str">
            <v>Telcel</v>
          </cell>
          <cell r="E276" t="str">
            <v>No permanent</v>
          </cell>
          <cell r="F276">
            <v>0.05</v>
          </cell>
          <cell r="G276">
            <v>0.02</v>
          </cell>
        </row>
        <row r="277">
          <cell r="A277" t="str">
            <v>MEXMS</v>
          </cell>
          <cell r="B277" t="str">
            <v>Central America</v>
          </cell>
          <cell r="C277" t="str">
            <v>Mexico</v>
          </cell>
          <cell r="D277" t="str">
            <v>Telefonica Moviles Mexico</v>
          </cell>
          <cell r="E277" t="str">
            <v>IMSI charge</v>
          </cell>
          <cell r="F277">
            <v>0.05</v>
          </cell>
          <cell r="G277">
            <v>0.05</v>
          </cell>
        </row>
        <row r="278">
          <cell r="A278" t="str">
            <v>HNDME</v>
          </cell>
          <cell r="B278" t="str">
            <v>Central America</v>
          </cell>
          <cell r="C278" t="str">
            <v>Honduras</v>
          </cell>
          <cell r="D278" t="str">
            <v>Claro</v>
          </cell>
          <cell r="E278" t="str">
            <v>IMSI charge</v>
          </cell>
          <cell r="F278">
            <v>0.2</v>
          </cell>
          <cell r="G278">
            <v>0.5</v>
          </cell>
        </row>
        <row r="279">
          <cell r="A279" t="str">
            <v>GTMTG</v>
          </cell>
          <cell r="B279" t="str">
            <v>Central America</v>
          </cell>
          <cell r="C279" t="str">
            <v>Guatemala</v>
          </cell>
          <cell r="D279" t="str">
            <v>Telefonica Moviles Guatamala</v>
          </cell>
          <cell r="E279" t="str">
            <v>IMSI charge</v>
          </cell>
          <cell r="F279">
            <v>0.05</v>
          </cell>
          <cell r="G279">
            <v>0.02</v>
          </cell>
        </row>
        <row r="280">
          <cell r="A280" t="str">
            <v>GTMSC</v>
          </cell>
          <cell r="B280" t="str">
            <v>Central America</v>
          </cell>
          <cell r="C280" t="str">
            <v>Guatemala</v>
          </cell>
          <cell r="D280" t="str">
            <v>Sercom-Claro</v>
          </cell>
          <cell r="E280" t="str">
            <v>IMSI charge</v>
          </cell>
          <cell r="F280">
            <v>0.05</v>
          </cell>
          <cell r="G280">
            <v>0.02</v>
          </cell>
        </row>
        <row r="281">
          <cell r="A281" t="str">
            <v>CRITC</v>
          </cell>
          <cell r="B281" t="str">
            <v>Central America</v>
          </cell>
          <cell r="C281" t="str">
            <v>Costa Rica</v>
          </cell>
          <cell r="D281" t="str">
            <v>Telefonica</v>
          </cell>
          <cell r="E281" t="str">
            <v>IMSI charge</v>
          </cell>
          <cell r="F281">
            <v>0.05</v>
          </cell>
          <cell r="G281">
            <v>0.06</v>
          </cell>
        </row>
        <row r="282">
          <cell r="A282" t="str">
            <v>CRICR</v>
          </cell>
          <cell r="B282" t="str">
            <v>Central America</v>
          </cell>
          <cell r="C282" t="str">
            <v>Costa Rica</v>
          </cell>
          <cell r="D282" t="str">
            <v>I.C.E.</v>
          </cell>
          <cell r="E282" t="str">
            <v>IMSI charge</v>
          </cell>
          <cell r="F282">
            <v>0.05</v>
          </cell>
          <cell r="G282">
            <v>0.06</v>
          </cell>
        </row>
        <row r="283">
          <cell r="A283" t="str">
            <v>CRICL</v>
          </cell>
          <cell r="B283" t="str">
            <v>Central America</v>
          </cell>
          <cell r="C283" t="str">
            <v>Costa Rica</v>
          </cell>
          <cell r="D283" t="str">
            <v>CLARO Costa Rica</v>
          </cell>
          <cell r="F283">
            <v>0.05</v>
          </cell>
          <cell r="G283">
            <v>0.06</v>
          </cell>
        </row>
        <row r="284">
          <cell r="A284" t="str">
            <v>SLVTP</v>
          </cell>
          <cell r="B284" t="str">
            <v>Central America</v>
          </cell>
          <cell r="C284" t="str">
            <v>El Salvador</v>
          </cell>
          <cell r="D284" t="str">
            <v>Claro</v>
          </cell>
        </row>
        <row r="285">
          <cell r="A285" t="str">
            <v>PANMS</v>
          </cell>
          <cell r="B285" t="str">
            <v>Central America</v>
          </cell>
          <cell r="C285" t="str">
            <v>Panama</v>
          </cell>
          <cell r="D285" t="str">
            <v>Movistar</v>
          </cell>
          <cell r="F285">
            <v>0.05</v>
          </cell>
          <cell r="G285">
            <v>0.06</v>
          </cell>
        </row>
        <row r="286">
          <cell r="A286" t="str">
            <v>PANCW</v>
          </cell>
          <cell r="B286" t="str">
            <v>Central America</v>
          </cell>
          <cell r="C286" t="str">
            <v>Panama</v>
          </cell>
          <cell r="D286" t="str">
            <v>Cable &amp; Wireless Panama</v>
          </cell>
          <cell r="F286">
            <v>0.2</v>
          </cell>
          <cell r="G286">
            <v>0.5</v>
          </cell>
        </row>
        <row r="287">
          <cell r="A287" t="str">
            <v>PANCL</v>
          </cell>
          <cell r="B287" t="str">
            <v>Central America</v>
          </cell>
          <cell r="C287" t="str">
            <v>Panama</v>
          </cell>
          <cell r="D287" t="str">
            <v>Claro</v>
          </cell>
          <cell r="F287">
            <v>0.05</v>
          </cell>
          <cell r="G287">
            <v>0.06</v>
          </cell>
        </row>
        <row r="288">
          <cell r="A288" t="str">
            <v>NICMS</v>
          </cell>
          <cell r="B288" t="str">
            <v>Central America</v>
          </cell>
          <cell r="C288" t="str">
            <v>Nicaragua</v>
          </cell>
          <cell r="D288" t="str">
            <v>Telefonia Celular de Nicaragua</v>
          </cell>
          <cell r="F288">
            <v>0.05</v>
          </cell>
          <cell r="G288">
            <v>0.06</v>
          </cell>
        </row>
        <row r="289">
          <cell r="A289" t="str">
            <v>NICEN</v>
          </cell>
          <cell r="B289" t="str">
            <v>Central America</v>
          </cell>
          <cell r="C289" t="str">
            <v>Nicaragua</v>
          </cell>
          <cell r="D289" t="str">
            <v>Enitel</v>
          </cell>
          <cell r="F289">
            <v>0.05</v>
          </cell>
          <cell r="G289">
            <v>0.02</v>
          </cell>
        </row>
        <row r="290">
          <cell r="A290" t="str">
            <v>CZERM</v>
          </cell>
          <cell r="B290" t="str">
            <v>EU/EES</v>
          </cell>
          <cell r="C290" t="str">
            <v>Czech Republic</v>
          </cell>
          <cell r="D290" t="str">
            <v>T-Mobile</v>
          </cell>
          <cell r="F290">
            <v>30</v>
          </cell>
          <cell r="G290">
            <v>30</v>
          </cell>
        </row>
        <row r="291">
          <cell r="A291" t="str">
            <v>DEUD1</v>
          </cell>
          <cell r="B291" t="str">
            <v>EU/EES</v>
          </cell>
          <cell r="C291" t="str">
            <v>Germany</v>
          </cell>
          <cell r="D291" t="str">
            <v>T-Mobile</v>
          </cell>
          <cell r="F291">
            <v>30</v>
          </cell>
          <cell r="G291">
            <v>30</v>
          </cell>
        </row>
        <row r="292">
          <cell r="A292" t="str">
            <v>GRCCO</v>
          </cell>
          <cell r="B292" t="str">
            <v>EU/EES</v>
          </cell>
          <cell r="C292" t="str">
            <v>Greece</v>
          </cell>
          <cell r="D292" t="str">
            <v>Cosmote</v>
          </cell>
          <cell r="F292">
            <v>30</v>
          </cell>
          <cell r="G292">
            <v>30</v>
          </cell>
        </row>
        <row r="293">
          <cell r="A293" t="str">
            <v>HRVCN</v>
          </cell>
          <cell r="B293" t="str">
            <v>EU/EES</v>
          </cell>
          <cell r="C293" t="str">
            <v>Croatia</v>
          </cell>
          <cell r="D293" t="str">
            <v>T-Mobile Croatia</v>
          </cell>
          <cell r="F293">
            <v>30</v>
          </cell>
          <cell r="G293">
            <v>30</v>
          </cell>
        </row>
        <row r="294">
          <cell r="A294" t="str">
            <v>HUNH2</v>
          </cell>
          <cell r="B294" t="str">
            <v>EU/EES</v>
          </cell>
          <cell r="C294" t="str">
            <v>Hungary</v>
          </cell>
          <cell r="D294" t="str">
            <v>T-Mobile</v>
          </cell>
          <cell r="F294">
            <v>30</v>
          </cell>
          <cell r="G294">
            <v>30</v>
          </cell>
        </row>
        <row r="295">
          <cell r="A295" t="str">
            <v>NLDPN</v>
          </cell>
          <cell r="B295" t="str">
            <v>EU/EES</v>
          </cell>
          <cell r="C295" t="str">
            <v>Netherlands</v>
          </cell>
          <cell r="D295" t="str">
            <v>T-Mobile NL</v>
          </cell>
          <cell r="F295">
            <v>30</v>
          </cell>
          <cell r="G295">
            <v>30</v>
          </cell>
        </row>
        <row r="296">
          <cell r="A296" t="str">
            <v>POL02</v>
          </cell>
          <cell r="B296" t="str">
            <v>EU/EES</v>
          </cell>
          <cell r="C296" t="str">
            <v>Poland</v>
          </cell>
          <cell r="D296" t="str">
            <v>T-Mobile</v>
          </cell>
          <cell r="F296">
            <v>30</v>
          </cell>
          <cell r="G296">
            <v>30</v>
          </cell>
        </row>
        <row r="297">
          <cell r="A297" t="str">
            <v>ROMCS</v>
          </cell>
          <cell r="B297" t="str">
            <v>EU/EES</v>
          </cell>
          <cell r="C297" t="str">
            <v>Romania</v>
          </cell>
          <cell r="D297" t="str">
            <v>Cosmote</v>
          </cell>
          <cell r="F297">
            <v>30</v>
          </cell>
          <cell r="G297">
            <v>30</v>
          </cell>
        </row>
        <row r="298">
          <cell r="A298" t="str">
            <v>SVKET</v>
          </cell>
          <cell r="B298" t="str">
            <v>EU/EES</v>
          </cell>
          <cell r="C298" t="str">
            <v>Slovakia</v>
          </cell>
          <cell r="D298" t="str">
            <v>Telekom</v>
          </cell>
          <cell r="F298">
            <v>30</v>
          </cell>
          <cell r="G298">
            <v>30</v>
          </cell>
        </row>
        <row r="299">
          <cell r="A299" t="str">
            <v>GRCSH</v>
          </cell>
          <cell r="B299" t="str">
            <v>EU/EES</v>
          </cell>
          <cell r="C299" t="str">
            <v>Greece</v>
          </cell>
          <cell r="D299" t="str">
            <v>Wind Hellas</v>
          </cell>
          <cell r="F299">
            <v>1.0999999999999999E-2</v>
          </cell>
          <cell r="G299">
            <v>6.0000000000000001E-3</v>
          </cell>
        </row>
        <row r="300">
          <cell r="A300" t="str">
            <v>HRVT2</v>
          </cell>
          <cell r="B300" t="str">
            <v>EU/EES</v>
          </cell>
          <cell r="C300" t="str">
            <v>Croatia</v>
          </cell>
          <cell r="D300" t="str">
            <v>Tele2</v>
          </cell>
          <cell r="F300">
            <v>1.0999999999999999E-2</v>
          </cell>
          <cell r="G300">
            <v>6.0000000000000001E-3</v>
          </cell>
        </row>
        <row r="301">
          <cell r="A301" t="str">
            <v>HRVVI</v>
          </cell>
          <cell r="B301" t="str">
            <v>EU/EES</v>
          </cell>
          <cell r="C301" t="str">
            <v>Croatia</v>
          </cell>
          <cell r="D301" t="str">
            <v>VIPnet</v>
          </cell>
          <cell r="F301">
            <v>1.0999999999999999E-2</v>
          </cell>
          <cell r="G301">
            <v>0.01</v>
          </cell>
        </row>
        <row r="302">
          <cell r="A302" t="str">
            <v>HUNH1</v>
          </cell>
          <cell r="B302" t="str">
            <v>EU/EES</v>
          </cell>
          <cell r="C302" t="str">
            <v>Hungary</v>
          </cell>
          <cell r="D302" t="str">
            <v>Telenor</v>
          </cell>
          <cell r="F302">
            <v>1.0999999999999999E-2</v>
          </cell>
          <cell r="G302">
            <v>6.0000000000000001E-3</v>
          </cell>
        </row>
        <row r="303">
          <cell r="A303" t="str">
            <v>HUNVR</v>
          </cell>
          <cell r="B303" t="str">
            <v>EU/EES</v>
          </cell>
          <cell r="C303" t="str">
            <v>Hungary</v>
          </cell>
          <cell r="D303" t="str">
            <v>Vodafone</v>
          </cell>
          <cell r="F303">
            <v>1.0999999999999999E-2</v>
          </cell>
          <cell r="G303">
            <v>0.01</v>
          </cell>
        </row>
        <row r="304">
          <cell r="A304" t="str">
            <v>IRLEC</v>
          </cell>
          <cell r="B304" t="str">
            <v>EU/EES</v>
          </cell>
          <cell r="C304" t="str">
            <v>Ireland</v>
          </cell>
          <cell r="D304" t="str">
            <v>Vodafone</v>
          </cell>
          <cell r="F304">
            <v>1.0999999999999999E-2</v>
          </cell>
          <cell r="G304">
            <v>0.01</v>
          </cell>
        </row>
        <row r="305">
          <cell r="A305" t="str">
            <v>IRLME</v>
          </cell>
          <cell r="B305" t="str">
            <v>EU/EES</v>
          </cell>
          <cell r="C305" t="str">
            <v>Ireland</v>
          </cell>
          <cell r="D305" t="str">
            <v>Meteor</v>
          </cell>
          <cell r="F305">
            <v>1.0999999999999999E-2</v>
          </cell>
          <cell r="G305">
            <v>0.01</v>
          </cell>
        </row>
        <row r="306">
          <cell r="A306" t="str">
            <v>ISLNO</v>
          </cell>
          <cell r="B306" t="str">
            <v>EU/EES</v>
          </cell>
          <cell r="C306" t="str">
            <v>Iceland</v>
          </cell>
          <cell r="D306" t="str">
            <v>Nova</v>
          </cell>
          <cell r="F306">
            <v>1.0999999999999999E-2</v>
          </cell>
          <cell r="G306">
            <v>6.0000000000000001E-3</v>
          </cell>
        </row>
        <row r="307">
          <cell r="A307" t="str">
            <v>ISLPS</v>
          </cell>
          <cell r="B307" t="str">
            <v>EU/EES</v>
          </cell>
          <cell r="C307" t="str">
            <v>Iceland</v>
          </cell>
          <cell r="D307" t="str">
            <v>Siminn</v>
          </cell>
          <cell r="F307">
            <v>1.0999999999999999E-2</v>
          </cell>
          <cell r="G307">
            <v>0.01</v>
          </cell>
        </row>
        <row r="308">
          <cell r="A308" t="str">
            <v>ISLTL</v>
          </cell>
          <cell r="B308" t="str">
            <v>EU/EES</v>
          </cell>
          <cell r="C308" t="str">
            <v>Iceland</v>
          </cell>
          <cell r="D308" t="str">
            <v>Vodafone</v>
          </cell>
          <cell r="F308">
            <v>1.0999999999999999E-2</v>
          </cell>
          <cell r="G308">
            <v>0.01</v>
          </cell>
        </row>
        <row r="309">
          <cell r="A309" t="str">
            <v>ITAFM</v>
          </cell>
          <cell r="B309" t="str">
            <v>EU/EES</v>
          </cell>
          <cell r="C309" t="str">
            <v>Italy</v>
          </cell>
          <cell r="D309" t="str">
            <v>Iliad Italy</v>
          </cell>
          <cell r="F309">
            <v>1.0999999999999999E-2</v>
          </cell>
          <cell r="G309">
            <v>0.06</v>
          </cell>
        </row>
        <row r="310">
          <cell r="A310" t="str">
            <v>ITAOM</v>
          </cell>
          <cell r="B310" t="str">
            <v>EU/EES</v>
          </cell>
          <cell r="C310" t="str">
            <v>Italy</v>
          </cell>
          <cell r="D310" t="str">
            <v>Vodafone</v>
          </cell>
          <cell r="F310">
            <v>1.0999999999999999E-2</v>
          </cell>
          <cell r="G310">
            <v>0.01</v>
          </cell>
        </row>
        <row r="311">
          <cell r="A311" t="str">
            <v>LIEMK</v>
          </cell>
          <cell r="B311" t="str">
            <v>EU/EES</v>
          </cell>
          <cell r="C311" t="str">
            <v>Liechtenstein</v>
          </cell>
          <cell r="D311" t="str">
            <v>Telecom Liechtenstein</v>
          </cell>
          <cell r="F311">
            <v>1.0999999999999999E-2</v>
          </cell>
          <cell r="G311">
            <v>0.01</v>
          </cell>
        </row>
        <row r="312">
          <cell r="A312" t="str">
            <v>LIEVE</v>
          </cell>
          <cell r="B312" t="str">
            <v>EU/EES</v>
          </cell>
          <cell r="C312" t="str">
            <v>Liechtenstein</v>
          </cell>
          <cell r="D312" t="str">
            <v>Orange</v>
          </cell>
          <cell r="F312">
            <v>1.0999999999999999E-2</v>
          </cell>
          <cell r="G312">
            <v>0.01</v>
          </cell>
        </row>
        <row r="313">
          <cell r="A313" t="str">
            <v>LTU03</v>
          </cell>
          <cell r="B313" t="str">
            <v>EU/EES</v>
          </cell>
          <cell r="C313" t="str">
            <v>Lithuania</v>
          </cell>
          <cell r="D313" t="str">
            <v>UAB Tele2</v>
          </cell>
          <cell r="F313">
            <v>1.0999999999999999E-2</v>
          </cell>
          <cell r="G313">
            <v>6.0000000000000001E-3</v>
          </cell>
        </row>
        <row r="314">
          <cell r="A314" t="str">
            <v>LTUMT</v>
          </cell>
          <cell r="B314" t="str">
            <v>EU/EES</v>
          </cell>
          <cell r="C314" t="str">
            <v>Lithuania</v>
          </cell>
          <cell r="D314" t="str">
            <v>Bite Gsm</v>
          </cell>
          <cell r="F314">
            <v>1.0999999999999999E-2</v>
          </cell>
          <cell r="G314">
            <v>0.01</v>
          </cell>
        </row>
        <row r="315">
          <cell r="A315" t="str">
            <v>LUXPT</v>
          </cell>
          <cell r="B315" t="str">
            <v>EU/EES</v>
          </cell>
          <cell r="C315" t="str">
            <v>Luxembourg</v>
          </cell>
          <cell r="D315" t="str">
            <v>POST</v>
          </cell>
          <cell r="F315">
            <v>1.0999999999999999E-2</v>
          </cell>
          <cell r="G315">
            <v>0.01</v>
          </cell>
        </row>
        <row r="316">
          <cell r="A316" t="str">
            <v>LUXTG</v>
          </cell>
          <cell r="B316" t="str">
            <v>EU/EES</v>
          </cell>
          <cell r="C316" t="str">
            <v>Luxembourg</v>
          </cell>
          <cell r="D316" t="str">
            <v>Tango</v>
          </cell>
          <cell r="F316">
            <v>1.0999999999999999E-2</v>
          </cell>
          <cell r="G316">
            <v>0.01</v>
          </cell>
        </row>
        <row r="317">
          <cell r="A317" t="str">
            <v>LUXVM</v>
          </cell>
          <cell r="B317" t="str">
            <v>EU/EES</v>
          </cell>
          <cell r="C317" t="str">
            <v>Luxembourg</v>
          </cell>
          <cell r="D317" t="str">
            <v>Orange</v>
          </cell>
          <cell r="F317">
            <v>1.0999999999999999E-2</v>
          </cell>
          <cell r="G317">
            <v>6.0000000000000001E-3</v>
          </cell>
        </row>
        <row r="318">
          <cell r="A318" t="str">
            <v>LVABC</v>
          </cell>
          <cell r="B318" t="str">
            <v>EU/EES</v>
          </cell>
          <cell r="C318" t="str">
            <v>Latvia</v>
          </cell>
          <cell r="D318" t="str">
            <v>Tele2</v>
          </cell>
          <cell r="F318">
            <v>1.0999999999999999E-2</v>
          </cell>
          <cell r="G318">
            <v>6.0000000000000001E-3</v>
          </cell>
        </row>
        <row r="319">
          <cell r="A319" t="str">
            <v>LVABT</v>
          </cell>
          <cell r="B319" t="str">
            <v>EU/EES</v>
          </cell>
          <cell r="C319" t="str">
            <v>Latvia</v>
          </cell>
          <cell r="D319" t="str">
            <v>Bite</v>
          </cell>
          <cell r="F319">
            <v>1.0999999999999999E-2</v>
          </cell>
          <cell r="G319">
            <v>0.01</v>
          </cell>
        </row>
        <row r="320">
          <cell r="A320" t="str">
            <v>MLTGO</v>
          </cell>
          <cell r="B320" t="str">
            <v>EU/EES</v>
          </cell>
          <cell r="C320" t="str">
            <v>Malta</v>
          </cell>
          <cell r="D320" t="str">
            <v>Go Mobile</v>
          </cell>
          <cell r="F320">
            <v>1.0999999999999999E-2</v>
          </cell>
          <cell r="G320">
            <v>0.01</v>
          </cell>
        </row>
        <row r="321">
          <cell r="A321" t="str">
            <v>MLTMM</v>
          </cell>
          <cell r="B321" t="str">
            <v>EU/EES</v>
          </cell>
          <cell r="C321" t="str">
            <v>Malta</v>
          </cell>
          <cell r="D321" t="str">
            <v>Melita Mobile Ltd.</v>
          </cell>
          <cell r="F321">
            <v>1.0999999999999999E-2</v>
          </cell>
          <cell r="G321">
            <v>0.01</v>
          </cell>
        </row>
        <row r="322">
          <cell r="A322" t="str">
            <v>MLTTL</v>
          </cell>
          <cell r="B322" t="str">
            <v>EU/EES</v>
          </cell>
          <cell r="C322" t="str">
            <v>Malta</v>
          </cell>
          <cell r="D322" t="str">
            <v>Vodafone Malta</v>
          </cell>
          <cell r="F322">
            <v>1.0999999999999999E-2</v>
          </cell>
          <cell r="G322">
            <v>6.0000000000000001E-3</v>
          </cell>
        </row>
        <row r="323">
          <cell r="A323">
            <v>11111</v>
          </cell>
          <cell r="B323" t="str">
            <v>EU/EES</v>
          </cell>
          <cell r="C323" t="str">
            <v>French Guiana</v>
          </cell>
          <cell r="D323">
            <v>11111</v>
          </cell>
        </row>
        <row r="324">
          <cell r="A324">
            <v>22222</v>
          </cell>
          <cell r="B324" t="str">
            <v>EU/EES</v>
          </cell>
          <cell r="C324" t="str">
            <v>Mayotte</v>
          </cell>
          <cell r="D324">
            <v>22222</v>
          </cell>
        </row>
        <row r="325">
          <cell r="A325">
            <v>44444</v>
          </cell>
          <cell r="B325" t="str">
            <v>EU/EES</v>
          </cell>
          <cell r="C325" t="str">
            <v>Saint Martin</v>
          </cell>
          <cell r="D325">
            <v>444444</v>
          </cell>
        </row>
        <row r="326">
          <cell r="A326" t="str">
            <v>AUTPT</v>
          </cell>
          <cell r="B326" t="str">
            <v>EU/EES</v>
          </cell>
          <cell r="C326" t="str">
            <v>Austria</v>
          </cell>
          <cell r="D326" t="str">
            <v>A1</v>
          </cell>
          <cell r="F326">
            <v>1.0999999999999999E-2</v>
          </cell>
          <cell r="G326">
            <v>0.01</v>
          </cell>
        </row>
        <row r="327">
          <cell r="A327" t="str">
            <v>SWEIQ</v>
          </cell>
          <cell r="B327" t="str">
            <v>EU/EES</v>
          </cell>
          <cell r="C327" t="str">
            <v>Sweden</v>
          </cell>
          <cell r="D327" t="str">
            <v>Sweden</v>
          </cell>
        </row>
        <row r="328">
          <cell r="A328" t="str">
            <v>AUTCA</v>
          </cell>
          <cell r="B328" t="str">
            <v>EU/EES</v>
          </cell>
          <cell r="C328" t="str">
            <v>Austria</v>
          </cell>
          <cell r="D328" t="str">
            <v>Hutchison Drei Austria</v>
          </cell>
          <cell r="F328">
            <v>1.0999999999999999E-2</v>
          </cell>
          <cell r="G328">
            <v>6.0000000000000001E-3</v>
          </cell>
          <cell r="H328">
            <v>0.17</v>
          </cell>
        </row>
        <row r="329">
          <cell r="A329" t="str">
            <v>DNKHU</v>
          </cell>
          <cell r="B329" t="str">
            <v>EU/EES</v>
          </cell>
          <cell r="C329" t="str">
            <v>Denmark</v>
          </cell>
          <cell r="D329" t="str">
            <v>Hi3G Access AB 2</v>
          </cell>
          <cell r="F329">
            <v>1.0999999999999999E-2</v>
          </cell>
          <cell r="G329">
            <v>0.01</v>
          </cell>
          <cell r="H329">
            <v>0.17</v>
          </cell>
        </row>
        <row r="330">
          <cell r="A330" t="str">
            <v>DNKIA</v>
          </cell>
          <cell r="B330" t="str">
            <v>EU/EES</v>
          </cell>
          <cell r="C330" t="str">
            <v>Denmark</v>
          </cell>
          <cell r="D330" t="str">
            <v>Telia Mobile</v>
          </cell>
          <cell r="F330">
            <v>1.0999999999999999E-2</v>
          </cell>
          <cell r="G330">
            <v>0.01</v>
          </cell>
          <cell r="H330">
            <v>5.5E-2</v>
          </cell>
        </row>
        <row r="331">
          <cell r="A331" t="str">
            <v>DNKTD</v>
          </cell>
          <cell r="B331" t="str">
            <v>EU/EES</v>
          </cell>
          <cell r="C331" t="str">
            <v>Denmark</v>
          </cell>
          <cell r="D331" t="str">
            <v>TDK-Mobil</v>
          </cell>
          <cell r="F331">
            <v>1.0999999999999999E-2</v>
          </cell>
          <cell r="G331">
            <v>0.01</v>
          </cell>
          <cell r="H331">
            <v>0.05</v>
          </cell>
        </row>
        <row r="332">
          <cell r="A332" t="str">
            <v>ESTEM</v>
          </cell>
          <cell r="B332" t="str">
            <v>EU/EES</v>
          </cell>
          <cell r="C332" t="str">
            <v>Estonia</v>
          </cell>
          <cell r="D332" t="str">
            <v>Telia</v>
          </cell>
          <cell r="F332">
            <v>1.0999999999999999E-2</v>
          </cell>
          <cell r="G332">
            <v>0.01</v>
          </cell>
          <cell r="H332">
            <v>5.5E-2</v>
          </cell>
        </row>
        <row r="333">
          <cell r="A333" t="str">
            <v>FINTF</v>
          </cell>
          <cell r="B333" t="str">
            <v>EU/EES</v>
          </cell>
          <cell r="C333" t="str">
            <v>Finland</v>
          </cell>
          <cell r="D333" t="str">
            <v>Sonera</v>
          </cell>
          <cell r="F333">
            <v>1.0999999999999999E-2</v>
          </cell>
          <cell r="G333">
            <v>0.01</v>
          </cell>
          <cell r="H333">
            <v>5.5E-2</v>
          </cell>
        </row>
        <row r="334">
          <cell r="A334" t="str">
            <v>FRAF4</v>
          </cell>
          <cell r="B334" t="str">
            <v>EU/EES</v>
          </cell>
          <cell r="C334" t="str">
            <v>Guadeloupe</v>
          </cell>
          <cell r="D334" t="str">
            <v>Digicel</v>
          </cell>
          <cell r="F334">
            <v>0.2</v>
          </cell>
          <cell r="G334">
            <v>0.05</v>
          </cell>
          <cell r="H334">
            <v>0.05</v>
          </cell>
        </row>
        <row r="335">
          <cell r="A335" t="str">
            <v>GBRHU</v>
          </cell>
          <cell r="B335" t="str">
            <v>EU/EES</v>
          </cell>
          <cell r="C335" t="str">
            <v>United Kingdom</v>
          </cell>
          <cell r="D335" t="str">
            <v>Hutchison 3G</v>
          </cell>
          <cell r="F335">
            <v>1.0999999999999999E-2</v>
          </cell>
          <cell r="G335">
            <v>6.0000000000000001E-3</v>
          </cell>
          <cell r="H335">
            <v>0.17</v>
          </cell>
        </row>
        <row r="336">
          <cell r="A336" t="str">
            <v>GBRME</v>
          </cell>
          <cell r="B336" t="str">
            <v>EU/EES</v>
          </cell>
          <cell r="C336" t="str">
            <v>United Kingdom</v>
          </cell>
          <cell r="D336" t="str">
            <v>T-Mobile</v>
          </cell>
          <cell r="F336">
            <v>1.0999999999999999E-2</v>
          </cell>
          <cell r="G336">
            <v>0.01</v>
          </cell>
          <cell r="H336">
            <v>0.15</v>
          </cell>
        </row>
        <row r="337">
          <cell r="A337" t="str">
            <v>GBROR</v>
          </cell>
          <cell r="B337" t="str">
            <v>EU/EES</v>
          </cell>
          <cell r="C337" t="str">
            <v>United Kingdom</v>
          </cell>
          <cell r="D337" t="str">
            <v>Orange</v>
          </cell>
          <cell r="F337">
            <v>1.0999999999999999E-2</v>
          </cell>
          <cell r="G337">
            <v>0.01</v>
          </cell>
          <cell r="H337">
            <v>0.15</v>
          </cell>
        </row>
        <row r="338">
          <cell r="A338" t="str">
            <v>IRLDF</v>
          </cell>
          <cell r="B338" t="str">
            <v>EU/EES</v>
          </cell>
          <cell r="C338" t="str">
            <v>Ireland</v>
          </cell>
          <cell r="D338" t="str">
            <v>Digifone</v>
          </cell>
          <cell r="F338">
            <v>1.0999999999999999E-2</v>
          </cell>
          <cell r="G338">
            <v>6.0000000000000001E-3</v>
          </cell>
          <cell r="H338">
            <v>0.17</v>
          </cell>
        </row>
        <row r="339">
          <cell r="A339" t="str">
            <v>IRLH3</v>
          </cell>
          <cell r="B339" t="str">
            <v>EU/EES</v>
          </cell>
          <cell r="C339" t="str">
            <v>Ireland</v>
          </cell>
          <cell r="D339" t="str">
            <v>H3G</v>
          </cell>
          <cell r="F339">
            <v>1.0999999999999999E-2</v>
          </cell>
          <cell r="G339">
            <v>0.01</v>
          </cell>
          <cell r="H339">
            <v>0.17</v>
          </cell>
        </row>
        <row r="340">
          <cell r="A340" t="str">
            <v>ITAH3</v>
          </cell>
          <cell r="B340" t="str">
            <v>EU/EES</v>
          </cell>
          <cell r="C340" t="str">
            <v>Italy</v>
          </cell>
          <cell r="D340" t="str">
            <v>Wind Tre</v>
          </cell>
          <cell r="F340">
            <v>1.0999999999999999E-2</v>
          </cell>
          <cell r="G340">
            <v>6.0000000000000001E-3</v>
          </cell>
          <cell r="H340">
            <v>0.17</v>
          </cell>
        </row>
        <row r="341">
          <cell r="A341" t="str">
            <v>ITASI</v>
          </cell>
          <cell r="B341" t="str">
            <v>EU/EES</v>
          </cell>
          <cell r="C341" t="str">
            <v>Italy</v>
          </cell>
          <cell r="D341" t="str">
            <v>Telecom Italia</v>
          </cell>
          <cell r="F341">
            <v>1.0999999999999999E-2</v>
          </cell>
          <cell r="G341">
            <v>0.01</v>
          </cell>
          <cell r="H341">
            <v>0.05</v>
          </cell>
        </row>
        <row r="342">
          <cell r="A342" t="str">
            <v>ITAWI</v>
          </cell>
          <cell r="B342" t="str">
            <v>EU/EES</v>
          </cell>
          <cell r="C342" t="str">
            <v>Italy</v>
          </cell>
          <cell r="D342" t="str">
            <v>Wind Tre</v>
          </cell>
          <cell r="F342">
            <v>1.0999999999999999E-2</v>
          </cell>
          <cell r="G342">
            <v>6.0000000000000001E-3</v>
          </cell>
          <cell r="H342">
            <v>0.17</v>
          </cell>
        </row>
        <row r="343">
          <cell r="A343" t="str">
            <v>LTUOM</v>
          </cell>
          <cell r="B343" t="str">
            <v>EU/EES</v>
          </cell>
          <cell r="C343" t="str">
            <v>Lithuania</v>
          </cell>
          <cell r="D343" t="str">
            <v>Omnitel</v>
          </cell>
          <cell r="F343">
            <v>1.0999999999999999E-2</v>
          </cell>
          <cell r="G343">
            <v>0.01</v>
          </cell>
          <cell r="H343">
            <v>5.5E-2</v>
          </cell>
        </row>
        <row r="344">
          <cell r="A344" t="str">
            <v>LVALM</v>
          </cell>
          <cell r="B344" t="str">
            <v>EU/EES</v>
          </cell>
          <cell r="C344" t="str">
            <v>Latvia</v>
          </cell>
          <cell r="D344" t="str">
            <v>LMT Gsm</v>
          </cell>
          <cell r="F344">
            <v>1.0999999999999999E-2</v>
          </cell>
          <cell r="G344">
            <v>0.01</v>
          </cell>
          <cell r="H344">
            <v>5.5E-2</v>
          </cell>
        </row>
        <row r="345">
          <cell r="A345" t="str">
            <v>NLDPT</v>
          </cell>
          <cell r="B345" t="str">
            <v>EU/EES</v>
          </cell>
          <cell r="C345" t="str">
            <v>Netherlands</v>
          </cell>
          <cell r="D345" t="str">
            <v>KPN Telecom</v>
          </cell>
          <cell r="F345">
            <v>1.0999999999999999E-2</v>
          </cell>
          <cell r="G345">
            <v>6.0000000000000001E-3</v>
          </cell>
          <cell r="H345">
            <v>0.11</v>
          </cell>
        </row>
        <row r="346">
          <cell r="A346" t="str">
            <v>NORNC</v>
          </cell>
          <cell r="B346" t="str">
            <v>EU/EES</v>
          </cell>
          <cell r="C346" t="str">
            <v>Norway</v>
          </cell>
          <cell r="D346" t="str">
            <v>NetCom</v>
          </cell>
          <cell r="F346">
            <v>1.0999999999999999E-2</v>
          </cell>
          <cell r="G346">
            <v>0.01</v>
          </cell>
          <cell r="H346">
            <v>5.5E-2</v>
          </cell>
        </row>
        <row r="347">
          <cell r="A347" t="str">
            <v>AUTMM</v>
          </cell>
          <cell r="B347" t="str">
            <v>EU/EES</v>
          </cell>
          <cell r="C347" t="str">
            <v>Austria</v>
          </cell>
          <cell r="D347" t="str">
            <v>T-Mobile</v>
          </cell>
          <cell r="F347">
            <v>30</v>
          </cell>
          <cell r="G347">
            <v>30</v>
          </cell>
        </row>
        <row r="348">
          <cell r="A348" t="str">
            <v>NLDLT</v>
          </cell>
          <cell r="B348" t="str">
            <v>EU/EES</v>
          </cell>
          <cell r="C348" t="str">
            <v>Netherlands</v>
          </cell>
          <cell r="D348" t="str">
            <v>Vodafone</v>
          </cell>
          <cell r="F348">
            <v>1.0999999999999999E-2</v>
          </cell>
          <cell r="G348">
            <v>0.01</v>
          </cell>
        </row>
        <row r="349">
          <cell r="A349" t="str">
            <v>NORTM</v>
          </cell>
          <cell r="B349" t="str">
            <v>EU/EES</v>
          </cell>
          <cell r="C349" t="str">
            <v>Norway</v>
          </cell>
          <cell r="D349" t="str">
            <v>Telenor</v>
          </cell>
          <cell r="F349">
            <v>1.0999999999999999E-2</v>
          </cell>
          <cell r="G349">
            <v>6.0000000000000001E-3</v>
          </cell>
        </row>
        <row r="350">
          <cell r="A350" t="str">
            <v>POL03</v>
          </cell>
          <cell r="B350" t="str">
            <v>EU/EES</v>
          </cell>
          <cell r="C350" t="str">
            <v>Poland</v>
          </cell>
          <cell r="D350" t="str">
            <v>Orange</v>
          </cell>
          <cell r="F350">
            <v>1.0999999999999999E-2</v>
          </cell>
          <cell r="G350">
            <v>0.01</v>
          </cell>
        </row>
        <row r="351">
          <cell r="A351" t="str">
            <v>POLKM</v>
          </cell>
          <cell r="B351" t="str">
            <v>EU/EES</v>
          </cell>
          <cell r="C351" t="str">
            <v>Poland</v>
          </cell>
          <cell r="D351" t="str">
            <v>Plus Gsm</v>
          </cell>
          <cell r="F351">
            <v>1.0999999999999999E-2</v>
          </cell>
          <cell r="G351">
            <v>6.0000000000000001E-3</v>
          </cell>
        </row>
        <row r="352">
          <cell r="A352" t="str">
            <v>POLP4</v>
          </cell>
          <cell r="B352" t="str">
            <v>EU/EES</v>
          </cell>
          <cell r="C352" t="str">
            <v>Poland</v>
          </cell>
          <cell r="D352" t="str">
            <v>P4</v>
          </cell>
          <cell r="F352">
            <v>1.0999999999999999E-2</v>
          </cell>
          <cell r="G352">
            <v>0.01</v>
          </cell>
        </row>
        <row r="353">
          <cell r="A353" t="str">
            <v>PRTOP</v>
          </cell>
          <cell r="B353" t="str">
            <v>EU/EES</v>
          </cell>
          <cell r="C353" t="str">
            <v>Portugal</v>
          </cell>
          <cell r="D353" t="str">
            <v>Optimus</v>
          </cell>
          <cell r="F353">
            <v>1.0999999999999999E-2</v>
          </cell>
          <cell r="G353">
            <v>0.01</v>
          </cell>
        </row>
        <row r="354">
          <cell r="A354" t="str">
            <v>PRTTL</v>
          </cell>
          <cell r="B354" t="str">
            <v>EU/EES</v>
          </cell>
          <cell r="C354" t="str">
            <v>Portugal</v>
          </cell>
          <cell r="D354" t="str">
            <v>Vodafone</v>
          </cell>
          <cell r="F354">
            <v>1.0999999999999999E-2</v>
          </cell>
          <cell r="G354">
            <v>6.0000000000000001E-3</v>
          </cell>
        </row>
        <row r="355">
          <cell r="A355" t="str">
            <v>PRTTM</v>
          </cell>
          <cell r="B355" t="str">
            <v>EU/EES</v>
          </cell>
          <cell r="C355" t="str">
            <v>Portugal</v>
          </cell>
          <cell r="D355" t="str">
            <v>TMN</v>
          </cell>
          <cell r="F355">
            <v>1.0999999999999999E-2</v>
          </cell>
          <cell r="G355">
            <v>0.01</v>
          </cell>
        </row>
        <row r="356">
          <cell r="A356" t="str">
            <v>ROM05</v>
          </cell>
          <cell r="B356" t="str">
            <v>EU/EES</v>
          </cell>
          <cell r="C356" t="str">
            <v>Romania</v>
          </cell>
          <cell r="D356" t="str">
            <v>RCS-RDS Digimobil</v>
          </cell>
          <cell r="F356">
            <v>1.0999999999999999E-2</v>
          </cell>
          <cell r="G356">
            <v>0.01</v>
          </cell>
        </row>
        <row r="357">
          <cell r="A357" t="str">
            <v>ROMMF</v>
          </cell>
          <cell r="B357" t="str">
            <v>EU/EES</v>
          </cell>
          <cell r="C357" t="str">
            <v>Romania</v>
          </cell>
          <cell r="D357" t="str">
            <v>Vodafone</v>
          </cell>
          <cell r="F357">
            <v>1.0999999999999999E-2</v>
          </cell>
          <cell r="G357">
            <v>0.01</v>
          </cell>
        </row>
        <row r="358">
          <cell r="A358" t="str">
            <v>ROMMR</v>
          </cell>
          <cell r="B358" t="str">
            <v>EU/EES</v>
          </cell>
          <cell r="C358" t="str">
            <v>Romania</v>
          </cell>
          <cell r="D358" t="str">
            <v>Orange Romania</v>
          </cell>
          <cell r="F358">
            <v>1.0999999999999999E-2</v>
          </cell>
          <cell r="G358">
            <v>6.0000000000000001E-3</v>
          </cell>
        </row>
        <row r="359">
          <cell r="A359" t="str">
            <v>SVKGT</v>
          </cell>
          <cell r="B359" t="str">
            <v>EU/EES</v>
          </cell>
          <cell r="C359" t="str">
            <v>Slovakia</v>
          </cell>
          <cell r="D359" t="str">
            <v>Orange</v>
          </cell>
          <cell r="F359">
            <v>1.0999999999999999E-2</v>
          </cell>
          <cell r="G359">
            <v>6.0000000000000001E-3</v>
          </cell>
        </row>
        <row r="360">
          <cell r="A360" t="str">
            <v>SVKO2</v>
          </cell>
          <cell r="B360" t="str">
            <v>EU/EES</v>
          </cell>
          <cell r="C360" t="str">
            <v>Slovakia</v>
          </cell>
          <cell r="D360" t="str">
            <v>Telefonica Slovakia, s.r.o</v>
          </cell>
          <cell r="F360">
            <v>1.0999999999999999E-2</v>
          </cell>
          <cell r="G360">
            <v>0.01</v>
          </cell>
        </row>
        <row r="361">
          <cell r="A361" t="str">
            <v>SVNMT</v>
          </cell>
          <cell r="B361" t="str">
            <v>EU/EES</v>
          </cell>
          <cell r="C361" t="str">
            <v>Slovenia</v>
          </cell>
          <cell r="D361" t="str">
            <v>Mobitel</v>
          </cell>
          <cell r="F361">
            <v>1.0999999999999999E-2</v>
          </cell>
          <cell r="G361">
            <v>6.0000000000000001E-3</v>
          </cell>
        </row>
        <row r="362">
          <cell r="A362" t="str">
            <v>SVNSM</v>
          </cell>
          <cell r="B362" t="str">
            <v>EU/EES</v>
          </cell>
          <cell r="C362" t="str">
            <v>Slovenia</v>
          </cell>
          <cell r="D362" t="str">
            <v>SI.Mobil</v>
          </cell>
          <cell r="F362">
            <v>1.0999999999999999E-2</v>
          </cell>
          <cell r="G362">
            <v>0.01</v>
          </cell>
        </row>
        <row r="363">
          <cell r="A363" t="str">
            <v>SVNVG</v>
          </cell>
          <cell r="B363" t="str">
            <v>EU/EES</v>
          </cell>
          <cell r="C363" t="str">
            <v>Slovenia</v>
          </cell>
          <cell r="D363" t="str">
            <v>Telemach Mobil</v>
          </cell>
          <cell r="F363">
            <v>1.0999999999999999E-2</v>
          </cell>
          <cell r="G363">
            <v>0.01</v>
          </cell>
        </row>
        <row r="364">
          <cell r="A364" t="str">
            <v>BELKO</v>
          </cell>
          <cell r="B364" t="str">
            <v>EU/EES</v>
          </cell>
          <cell r="C364" t="str">
            <v>Belgium</v>
          </cell>
          <cell r="D364" t="str">
            <v>Base</v>
          </cell>
          <cell r="F364">
            <v>1.0999999999999999E-2</v>
          </cell>
          <cell r="G364">
            <v>0.01</v>
          </cell>
        </row>
        <row r="365">
          <cell r="A365" t="str">
            <v>BELMO</v>
          </cell>
          <cell r="B365" t="str">
            <v>EU/EES</v>
          </cell>
          <cell r="C365" t="str">
            <v>Belgium</v>
          </cell>
          <cell r="D365" t="str">
            <v>Mobistar</v>
          </cell>
          <cell r="F365">
            <v>1.0999999999999999E-2</v>
          </cell>
          <cell r="G365">
            <v>6.0000000000000001E-3</v>
          </cell>
        </row>
        <row r="366">
          <cell r="A366" t="str">
            <v>BELTB</v>
          </cell>
          <cell r="B366" t="str">
            <v>EU/EES</v>
          </cell>
          <cell r="C366" t="str">
            <v>Belgium</v>
          </cell>
          <cell r="D366" t="str">
            <v>Proximus</v>
          </cell>
          <cell r="F366">
            <v>1.0999999999999999E-2</v>
          </cell>
          <cell r="G366">
            <v>0.01</v>
          </cell>
        </row>
        <row r="367">
          <cell r="A367" t="str">
            <v>BGR01</v>
          </cell>
          <cell r="B367" t="str">
            <v>EU/EES</v>
          </cell>
          <cell r="C367" t="str">
            <v>Bulgaria</v>
          </cell>
          <cell r="D367" t="str">
            <v>M-Tel Gsm</v>
          </cell>
          <cell r="F367">
            <v>1.0999999999999999E-2</v>
          </cell>
          <cell r="G367">
            <v>0.01</v>
          </cell>
        </row>
        <row r="368">
          <cell r="A368" t="str">
            <v>BGRCM</v>
          </cell>
          <cell r="B368" t="str">
            <v>EU/EES</v>
          </cell>
          <cell r="C368" t="str">
            <v>Bulgaria</v>
          </cell>
          <cell r="D368" t="str">
            <v>Globul</v>
          </cell>
          <cell r="E368" t="str">
            <v>direct roaming</v>
          </cell>
          <cell r="F368">
            <v>1.0999999999999999E-2</v>
          </cell>
          <cell r="G368">
            <v>6.0000000000000001E-3</v>
          </cell>
        </row>
        <row r="369">
          <cell r="A369" t="str">
            <v>BGRVA</v>
          </cell>
          <cell r="B369" t="str">
            <v>EU/EES</v>
          </cell>
          <cell r="C369" t="str">
            <v>Bulgaria</v>
          </cell>
          <cell r="D369" t="str">
            <v>Vivacom</v>
          </cell>
          <cell r="E369" t="str">
            <v>IMSI charge</v>
          </cell>
          <cell r="F369">
            <v>1.0999999999999999E-2</v>
          </cell>
          <cell r="G369">
            <v>0.01</v>
          </cell>
        </row>
        <row r="370">
          <cell r="A370" t="str">
            <v>CYPCT</v>
          </cell>
          <cell r="B370" t="str">
            <v>EU/EES</v>
          </cell>
          <cell r="C370" t="str">
            <v>Cyprus</v>
          </cell>
          <cell r="D370" t="str">
            <v>CytaMobile</v>
          </cell>
          <cell r="E370" t="str">
            <v>IMSI charge</v>
          </cell>
          <cell r="F370">
            <v>1.0999999999999999E-2</v>
          </cell>
          <cell r="G370">
            <v>6.0000000000000001E-3</v>
          </cell>
        </row>
        <row r="371">
          <cell r="A371" t="str">
            <v>CYPPT</v>
          </cell>
          <cell r="B371" t="str">
            <v>EU/EES</v>
          </cell>
          <cell r="C371" t="str">
            <v>Cyprus</v>
          </cell>
          <cell r="D371" t="str">
            <v>PrimeTel</v>
          </cell>
          <cell r="E371" t="str">
            <v>IMSI charge</v>
          </cell>
          <cell r="F371">
            <v>1.0999999999999999E-2</v>
          </cell>
          <cell r="G371">
            <v>6.0000000000000001E-3</v>
          </cell>
        </row>
        <row r="372">
          <cell r="A372" t="str">
            <v>CYPSC</v>
          </cell>
          <cell r="B372" t="str">
            <v>EU/EES</v>
          </cell>
          <cell r="C372" t="str">
            <v>Cyprus</v>
          </cell>
          <cell r="D372" t="str">
            <v>MTN</v>
          </cell>
          <cell r="E372" t="str">
            <v>IMSI charge</v>
          </cell>
          <cell r="F372">
            <v>1.0999999999999999E-2</v>
          </cell>
          <cell r="G372">
            <v>0.01</v>
          </cell>
        </row>
        <row r="373">
          <cell r="A373" t="str">
            <v>CZECM</v>
          </cell>
          <cell r="B373" t="str">
            <v>EU/EES</v>
          </cell>
          <cell r="C373" t="str">
            <v>Czech Republic</v>
          </cell>
          <cell r="D373" t="str">
            <v>Vodafone</v>
          </cell>
          <cell r="E373" t="str">
            <v>IMSI charge</v>
          </cell>
          <cell r="F373">
            <v>1.0999999999999999E-2</v>
          </cell>
          <cell r="G373">
            <v>0.01</v>
          </cell>
        </row>
        <row r="374">
          <cell r="A374" t="str">
            <v>CZEET</v>
          </cell>
          <cell r="B374" t="str">
            <v>EU/EES</v>
          </cell>
          <cell r="C374" t="str">
            <v>Czech Republic</v>
          </cell>
          <cell r="D374" t="str">
            <v>O2</v>
          </cell>
          <cell r="E374" t="str">
            <v>IMSI charge</v>
          </cell>
          <cell r="F374">
            <v>1.0999999999999999E-2</v>
          </cell>
          <cell r="G374">
            <v>6.0000000000000001E-3</v>
          </cell>
        </row>
        <row r="375">
          <cell r="A375" t="str">
            <v>DEUD2</v>
          </cell>
          <cell r="B375" t="str">
            <v>EU/EES</v>
          </cell>
          <cell r="C375" t="str">
            <v>Germany</v>
          </cell>
          <cell r="D375" t="str">
            <v>Vodafone</v>
          </cell>
          <cell r="E375" t="str">
            <v>IMSI charge</v>
          </cell>
          <cell r="F375">
            <v>1.0999999999999999E-2</v>
          </cell>
          <cell r="G375">
            <v>0.01</v>
          </cell>
        </row>
        <row r="376">
          <cell r="A376" t="str">
            <v>DEUE1</v>
          </cell>
          <cell r="B376" t="str">
            <v>EU/EES</v>
          </cell>
          <cell r="C376" t="str">
            <v>Germany</v>
          </cell>
          <cell r="D376" t="str">
            <v>E plus</v>
          </cell>
          <cell r="E376" t="str">
            <v>IMSI charge</v>
          </cell>
          <cell r="F376">
            <v>1.0999999999999999E-2</v>
          </cell>
          <cell r="G376">
            <v>0.01</v>
          </cell>
        </row>
        <row r="377">
          <cell r="A377" t="str">
            <v>DEUE2</v>
          </cell>
          <cell r="B377" t="str">
            <v>EU/EES</v>
          </cell>
          <cell r="C377" t="str">
            <v>Germany</v>
          </cell>
          <cell r="D377" t="str">
            <v>O2</v>
          </cell>
          <cell r="E377" t="str">
            <v>IMSI charge</v>
          </cell>
          <cell r="F377">
            <v>1.0999999999999999E-2</v>
          </cell>
          <cell r="G377">
            <v>6.0000000000000001E-3</v>
          </cell>
        </row>
        <row r="378">
          <cell r="A378" t="str">
            <v>DNKDM</v>
          </cell>
          <cell r="B378" t="str">
            <v>EU/EES</v>
          </cell>
          <cell r="C378" t="str">
            <v>Denmark</v>
          </cell>
          <cell r="D378" t="str">
            <v>Telenor A/S</v>
          </cell>
          <cell r="E378" t="str">
            <v>IMSI charge</v>
          </cell>
          <cell r="F378">
            <v>1.0999999999999999E-2</v>
          </cell>
          <cell r="G378">
            <v>6.0000000000000001E-3</v>
          </cell>
        </row>
        <row r="379">
          <cell r="A379" t="str">
            <v>ESPAT</v>
          </cell>
          <cell r="B379" t="str">
            <v>EU/EES</v>
          </cell>
          <cell r="C379" t="str">
            <v>Spain</v>
          </cell>
          <cell r="D379" t="str">
            <v>Vodafone</v>
          </cell>
          <cell r="E379" t="str">
            <v>IMSI charge</v>
          </cell>
          <cell r="F379">
            <v>1.0999999999999999E-2</v>
          </cell>
          <cell r="G379">
            <v>0.01</v>
          </cell>
        </row>
        <row r="380">
          <cell r="A380" t="str">
            <v>ESPRT</v>
          </cell>
          <cell r="B380" t="str">
            <v>EU/EES</v>
          </cell>
          <cell r="C380" t="str">
            <v>Spain</v>
          </cell>
          <cell r="D380" t="str">
            <v>Orange</v>
          </cell>
          <cell r="E380" t="str">
            <v>IMSI charge</v>
          </cell>
          <cell r="F380">
            <v>1.0999999999999999E-2</v>
          </cell>
          <cell r="G380">
            <v>6.0000000000000001E-3</v>
          </cell>
        </row>
        <row r="381">
          <cell r="A381" t="str">
            <v>ESPTE</v>
          </cell>
          <cell r="B381" t="str">
            <v>EU/EES</v>
          </cell>
          <cell r="C381" t="str">
            <v>Spain</v>
          </cell>
          <cell r="D381" t="str">
            <v>Telefonica</v>
          </cell>
          <cell r="E381" t="str">
            <v>IMSI charge</v>
          </cell>
          <cell r="F381">
            <v>1.0999999999999999E-2</v>
          </cell>
          <cell r="G381">
            <v>0.01</v>
          </cell>
        </row>
        <row r="382">
          <cell r="A382" t="str">
            <v>ESPXF</v>
          </cell>
          <cell r="B382" t="str">
            <v>EU/EES</v>
          </cell>
          <cell r="C382" t="str">
            <v>Spain</v>
          </cell>
          <cell r="D382" t="str">
            <v>MasMovil</v>
          </cell>
          <cell r="E382" t="str">
            <v>IMSI charge</v>
          </cell>
          <cell r="F382">
            <v>1.0999999999999999E-2</v>
          </cell>
          <cell r="G382">
            <v>0.01</v>
          </cell>
        </row>
        <row r="383">
          <cell r="A383" t="str">
            <v>ESTRB</v>
          </cell>
          <cell r="B383" t="str">
            <v>EU/EES</v>
          </cell>
          <cell r="C383" t="str">
            <v>Estonia</v>
          </cell>
          <cell r="D383" t="str">
            <v>Tele2 Eesti AS</v>
          </cell>
          <cell r="E383" t="str">
            <v>IMSI charge</v>
          </cell>
          <cell r="F383">
            <v>1.0999999999999999E-2</v>
          </cell>
          <cell r="G383">
            <v>6.0000000000000001E-3</v>
          </cell>
        </row>
        <row r="384">
          <cell r="A384" t="str">
            <v>ESTRE</v>
          </cell>
          <cell r="B384" t="str">
            <v>EU/EES</v>
          </cell>
          <cell r="C384" t="str">
            <v>Estonia</v>
          </cell>
          <cell r="D384" t="str">
            <v>Elisa Eesti</v>
          </cell>
          <cell r="E384" t="str">
            <v>IMSI charge</v>
          </cell>
          <cell r="F384">
            <v>1.0999999999999999E-2</v>
          </cell>
          <cell r="G384">
            <v>0.01</v>
          </cell>
        </row>
        <row r="385">
          <cell r="A385" t="str">
            <v>FIN2G</v>
          </cell>
          <cell r="B385" t="str">
            <v>EU/EES</v>
          </cell>
          <cell r="C385" t="str">
            <v>Finland</v>
          </cell>
          <cell r="D385" t="str">
            <v>DNA</v>
          </cell>
          <cell r="E385" t="str">
            <v>IMSI charge</v>
          </cell>
          <cell r="F385">
            <v>1.0999999999999999E-2</v>
          </cell>
          <cell r="G385">
            <v>0.01</v>
          </cell>
        </row>
        <row r="386">
          <cell r="A386" t="str">
            <v>FINAM</v>
          </cell>
          <cell r="B386" t="str">
            <v>EU/EES</v>
          </cell>
          <cell r="C386" t="str">
            <v>Finland</v>
          </cell>
          <cell r="D386" t="str">
            <v>GSM Aland</v>
          </cell>
          <cell r="E386" t="str">
            <v>IMSI charge</v>
          </cell>
          <cell r="F386">
            <v>1.0999999999999999E-2</v>
          </cell>
          <cell r="G386">
            <v>0.01</v>
          </cell>
        </row>
        <row r="387">
          <cell r="A387" t="str">
            <v>FINRL</v>
          </cell>
          <cell r="B387" t="str">
            <v>EU/EES</v>
          </cell>
          <cell r="C387" t="str">
            <v>Finland</v>
          </cell>
          <cell r="D387" t="str">
            <v>Elisa</v>
          </cell>
          <cell r="E387" t="str">
            <v>IoT not allowed</v>
          </cell>
          <cell r="F387">
            <v>1.0999999999999999E-2</v>
          </cell>
          <cell r="G387">
            <v>6.0000000000000001E-3</v>
          </cell>
        </row>
        <row r="388">
          <cell r="A388" t="str">
            <v>FRAF1</v>
          </cell>
          <cell r="B388" t="str">
            <v>EU/EES</v>
          </cell>
          <cell r="C388" t="str">
            <v>France</v>
          </cell>
          <cell r="D388" t="str">
            <v>Orange</v>
          </cell>
          <cell r="E388" t="str">
            <v>IoT not allowed</v>
          </cell>
          <cell r="F388">
            <v>1.0999999999999999E-2</v>
          </cell>
          <cell r="G388">
            <v>6.0000000000000001E-3</v>
          </cell>
        </row>
        <row r="389">
          <cell r="A389" t="str">
            <v>FRAF2</v>
          </cell>
          <cell r="B389" t="str">
            <v>EU/EES</v>
          </cell>
          <cell r="C389" t="str">
            <v>France</v>
          </cell>
          <cell r="D389" t="str">
            <v>SFR</v>
          </cell>
          <cell r="E389" t="str">
            <v>IoT not allowed</v>
          </cell>
          <cell r="F389">
            <v>1.0999999999999999E-2</v>
          </cell>
          <cell r="G389">
            <v>0.01</v>
          </cell>
        </row>
        <row r="390">
          <cell r="A390" t="str">
            <v>FRAF3</v>
          </cell>
          <cell r="B390" t="str">
            <v>EU/EES</v>
          </cell>
          <cell r="C390" t="str">
            <v>France</v>
          </cell>
          <cell r="D390" t="str">
            <v>Bouygues Telecom</v>
          </cell>
          <cell r="E390" t="str">
            <v>IoT not allowed</v>
          </cell>
          <cell r="F390">
            <v>1.0999999999999999E-2</v>
          </cell>
          <cell r="G390">
            <v>0.01</v>
          </cell>
        </row>
        <row r="391">
          <cell r="A391" t="str">
            <v>FRAFM</v>
          </cell>
          <cell r="B391" t="str">
            <v>EU/EES</v>
          </cell>
          <cell r="C391" t="str">
            <v>France</v>
          </cell>
          <cell r="D391" t="str">
            <v>Free Mobile</v>
          </cell>
          <cell r="E391" t="str">
            <v>IoT not allowed</v>
          </cell>
          <cell r="F391">
            <v>1.0999999999999999E-2</v>
          </cell>
          <cell r="G391">
            <v>0.01</v>
          </cell>
        </row>
        <row r="392">
          <cell r="A392" t="str">
            <v>FRARE</v>
          </cell>
          <cell r="B392" t="str">
            <v>EU/EES</v>
          </cell>
          <cell r="C392" t="str">
            <v>Reunion</v>
          </cell>
          <cell r="D392" t="str">
            <v>SFR</v>
          </cell>
          <cell r="E392" t="str">
            <v>IoT not allowed</v>
          </cell>
          <cell r="F392">
            <v>1.0999999999999999E-2</v>
          </cell>
          <cell r="G392">
            <v>0.01</v>
          </cell>
        </row>
        <row r="393">
          <cell r="A393" t="str">
            <v>GBRCN</v>
          </cell>
          <cell r="B393" t="str">
            <v>EU/EES</v>
          </cell>
          <cell r="C393" t="str">
            <v>United Kingdom</v>
          </cell>
          <cell r="D393" t="str">
            <v>O2 UK</v>
          </cell>
          <cell r="E393" t="str">
            <v>IoT not allowed</v>
          </cell>
          <cell r="F393">
            <v>1.0999999999999999E-2</v>
          </cell>
          <cell r="G393">
            <v>0.01</v>
          </cell>
        </row>
        <row r="394">
          <cell r="A394" t="str">
            <v>GBRVF</v>
          </cell>
          <cell r="B394" t="str">
            <v>EU/EES</v>
          </cell>
          <cell r="C394" t="str">
            <v>United Kingdom</v>
          </cell>
          <cell r="D394" t="str">
            <v>Vodafone</v>
          </cell>
          <cell r="E394" t="str">
            <v>IoT not allowed</v>
          </cell>
          <cell r="F394">
            <v>1.0999999999999999E-2</v>
          </cell>
          <cell r="G394">
            <v>0.01</v>
          </cell>
        </row>
        <row r="395">
          <cell r="A395" t="str">
            <v>GIBGT</v>
          </cell>
          <cell r="B395" t="str">
            <v>EU/EES</v>
          </cell>
          <cell r="C395" t="str">
            <v>Gibraltar</v>
          </cell>
          <cell r="D395" t="str">
            <v>Gibtel</v>
          </cell>
          <cell r="E395" t="str">
            <v>IoT not allowed</v>
          </cell>
          <cell r="F395">
            <v>1.0999999999999999E-2</v>
          </cell>
          <cell r="G395">
            <v>0.01</v>
          </cell>
        </row>
        <row r="396">
          <cell r="A396" t="str">
            <v>GLP01</v>
          </cell>
          <cell r="B396" t="str">
            <v>EU/EES</v>
          </cell>
          <cell r="C396" t="str">
            <v>Martinique</v>
          </cell>
          <cell r="D396" t="str">
            <v>Orange</v>
          </cell>
          <cell r="E396" t="str">
            <v>IoT not allowed</v>
          </cell>
          <cell r="F396">
            <v>1.0999999999999999E-2</v>
          </cell>
          <cell r="G396">
            <v>0.01</v>
          </cell>
        </row>
        <row r="397">
          <cell r="A397" t="str">
            <v>GRCPF</v>
          </cell>
          <cell r="B397" t="str">
            <v>EU/EES</v>
          </cell>
          <cell r="C397" t="str">
            <v>Greece</v>
          </cell>
          <cell r="D397" t="str">
            <v>Vodafone</v>
          </cell>
          <cell r="F397">
            <v>1.0999999999999999E-2</v>
          </cell>
          <cell r="G397">
            <v>0.01</v>
          </cell>
        </row>
        <row r="398">
          <cell r="A398" t="str">
            <v>ANDMA</v>
          </cell>
          <cell r="B398" t="str">
            <v>Europe (non EU)</v>
          </cell>
          <cell r="C398" t="str">
            <v>Andorra</v>
          </cell>
          <cell r="D398" t="str">
            <v>Mobiland</v>
          </cell>
          <cell r="E398" t="str">
            <v>Price to be negotiated</v>
          </cell>
          <cell r="F398">
            <v>0.05</v>
          </cell>
          <cell r="G398">
            <v>0.1</v>
          </cell>
        </row>
        <row r="399">
          <cell r="A399" t="str">
            <v>GBRMT</v>
          </cell>
          <cell r="B399" t="str">
            <v>Europe (non EU)</v>
          </cell>
          <cell r="C399" t="str">
            <v>Isle of Man</v>
          </cell>
          <cell r="D399" t="str">
            <v>MANX</v>
          </cell>
          <cell r="F399">
            <v>0.05</v>
          </cell>
          <cell r="G399">
            <v>0.02</v>
          </cell>
        </row>
        <row r="400">
          <cell r="A400" t="str">
            <v>MKDCC</v>
          </cell>
          <cell r="B400" t="str">
            <v>Europe (non EU)</v>
          </cell>
          <cell r="C400" t="str">
            <v>Macedonia Republic of</v>
          </cell>
          <cell r="D400" t="str">
            <v>ONE DOO Skopje</v>
          </cell>
          <cell r="F400">
            <v>0.2</v>
          </cell>
          <cell r="G400">
            <v>0.06</v>
          </cell>
        </row>
        <row r="401">
          <cell r="A401" t="str">
            <v>MKDNO</v>
          </cell>
          <cell r="B401" t="str">
            <v>Europe (non EU)</v>
          </cell>
          <cell r="C401" t="str">
            <v>Macedonia Republic of</v>
          </cell>
          <cell r="D401" t="str">
            <v>Vip Operator</v>
          </cell>
          <cell r="F401">
            <v>0.05</v>
          </cell>
          <cell r="G401">
            <v>0.06</v>
          </cell>
        </row>
        <row r="402">
          <cell r="A402" t="str">
            <v>TURIS</v>
          </cell>
          <cell r="B402" t="str">
            <v>Europe (non EU)</v>
          </cell>
          <cell r="C402" t="str">
            <v>Turkey</v>
          </cell>
          <cell r="D402" t="str">
            <v>AVEA</v>
          </cell>
          <cell r="F402">
            <v>0.05</v>
          </cell>
          <cell r="G402">
            <v>0.06</v>
          </cell>
        </row>
        <row r="403">
          <cell r="A403" t="str">
            <v>TURTC</v>
          </cell>
          <cell r="B403" t="str">
            <v>Europe (non EU)</v>
          </cell>
          <cell r="C403" t="str">
            <v>Turkey</v>
          </cell>
          <cell r="D403" t="str">
            <v>Turkcell</v>
          </cell>
          <cell r="F403">
            <v>0.05</v>
          </cell>
          <cell r="G403">
            <v>0.06</v>
          </cell>
        </row>
        <row r="404">
          <cell r="A404" t="str">
            <v>TURTS</v>
          </cell>
          <cell r="B404" t="str">
            <v>Europe (non EU)</v>
          </cell>
          <cell r="C404" t="str">
            <v>Turkey</v>
          </cell>
          <cell r="D404" t="str">
            <v>Vodafone</v>
          </cell>
          <cell r="F404">
            <v>0.05</v>
          </cell>
          <cell r="G404">
            <v>0.06</v>
          </cell>
        </row>
        <row r="405">
          <cell r="A405" t="str">
            <v>MNETM</v>
          </cell>
          <cell r="B405" t="str">
            <v>Europe (non EU)</v>
          </cell>
          <cell r="C405" t="str">
            <v>Montenegro</v>
          </cell>
          <cell r="D405" t="str">
            <v>T-mobile</v>
          </cell>
        </row>
        <row r="406">
          <cell r="A406" t="str">
            <v>YUGTS</v>
          </cell>
          <cell r="B406" t="str">
            <v>Europe (non EU)</v>
          </cell>
          <cell r="C406" t="str">
            <v>Serbia Republic of</v>
          </cell>
          <cell r="D406" t="str">
            <v>Telekom Srbija (m:ts)</v>
          </cell>
        </row>
        <row r="407">
          <cell r="A407" t="str">
            <v>GBRAJ</v>
          </cell>
          <cell r="B407" t="str">
            <v>Europe (non EU)</v>
          </cell>
          <cell r="C407" t="str">
            <v>Guernsey</v>
          </cell>
          <cell r="D407" t="str">
            <v>Airtel Vodafone</v>
          </cell>
          <cell r="F407">
            <v>0.05</v>
          </cell>
          <cell r="G407">
            <v>0.02</v>
          </cell>
        </row>
        <row r="408">
          <cell r="A408" t="str">
            <v>K0001</v>
          </cell>
          <cell r="B408" t="str">
            <v>Europe (non EU)</v>
          </cell>
          <cell r="C408" t="str">
            <v>Kosovo</v>
          </cell>
          <cell r="D408" t="str">
            <v>IPKO</v>
          </cell>
          <cell r="F408">
            <v>0.1</v>
          </cell>
          <cell r="G408">
            <v>0.05</v>
          </cell>
        </row>
        <row r="409">
          <cell r="A409" t="str">
            <v>MKDMM</v>
          </cell>
          <cell r="B409" t="str">
            <v>Europe (non EU)</v>
          </cell>
          <cell r="C409" t="str">
            <v>Macedonia Republic of</v>
          </cell>
          <cell r="D409" t="str">
            <v>MobiMak</v>
          </cell>
          <cell r="F409">
            <v>0.05</v>
          </cell>
          <cell r="G409">
            <v>0.06</v>
          </cell>
        </row>
        <row r="410">
          <cell r="A410" t="str">
            <v>ALBAM</v>
          </cell>
          <cell r="B410" t="str">
            <v>Europe (non EU)</v>
          </cell>
          <cell r="C410" t="str">
            <v>Albania</v>
          </cell>
          <cell r="D410" t="str">
            <v>AMC</v>
          </cell>
          <cell r="F410">
            <v>0.05</v>
          </cell>
          <cell r="G410">
            <v>0.06</v>
          </cell>
        </row>
        <row r="411">
          <cell r="A411" t="str">
            <v>ALBEM</v>
          </cell>
          <cell r="B411" t="str">
            <v>Europe (non EU)</v>
          </cell>
          <cell r="C411" t="str">
            <v>Albania</v>
          </cell>
          <cell r="D411" t="str">
            <v>Eagle Mobile</v>
          </cell>
          <cell r="F411">
            <v>0.05</v>
          </cell>
          <cell r="G411">
            <v>0.06</v>
          </cell>
        </row>
        <row r="412">
          <cell r="A412" t="str">
            <v>ALBVF</v>
          </cell>
          <cell r="B412" t="str">
            <v>Europe (non EU)</v>
          </cell>
          <cell r="C412" t="str">
            <v>Albania</v>
          </cell>
          <cell r="D412" t="str">
            <v>Vodafone Albania</v>
          </cell>
          <cell r="F412">
            <v>0.05</v>
          </cell>
          <cell r="G412">
            <v>6.0000000000000001E-3</v>
          </cell>
        </row>
        <row r="413">
          <cell r="A413" t="str">
            <v>GBRJT</v>
          </cell>
          <cell r="B413" t="str">
            <v>Europe (non EU)</v>
          </cell>
          <cell r="C413" t="str">
            <v>Jersey</v>
          </cell>
          <cell r="D413" t="str">
            <v>JT Gsm</v>
          </cell>
          <cell r="F413">
            <v>0.05</v>
          </cell>
          <cell r="G413">
            <v>0.02</v>
          </cell>
          <cell r="H413">
            <v>0.1</v>
          </cell>
        </row>
        <row r="414">
          <cell r="A414" t="str">
            <v>MNEMT</v>
          </cell>
          <cell r="B414" t="str">
            <v>Europe (non EU)</v>
          </cell>
          <cell r="C414" t="str">
            <v>Montenegro</v>
          </cell>
          <cell r="D414" t="str">
            <v>M.tel</v>
          </cell>
          <cell r="F414">
            <v>0.05</v>
          </cell>
          <cell r="G414">
            <v>0.02</v>
          </cell>
        </row>
        <row r="415">
          <cell r="A415" t="str">
            <v>MNEPM</v>
          </cell>
          <cell r="B415" t="str">
            <v>Europe (non EU)</v>
          </cell>
          <cell r="C415" t="str">
            <v>Montenegro</v>
          </cell>
          <cell r="D415" t="str">
            <v>Telenor</v>
          </cell>
          <cell r="F415">
            <v>0.05</v>
          </cell>
          <cell r="G415">
            <v>6.0000000000000001E-3</v>
          </cell>
        </row>
        <row r="416">
          <cell r="A416" t="str">
            <v>SRBNO</v>
          </cell>
          <cell r="B416" t="str">
            <v>Europe (non EU)</v>
          </cell>
          <cell r="C416" t="str">
            <v>Serbia Republic of</v>
          </cell>
          <cell r="D416" t="str">
            <v>Vip</v>
          </cell>
          <cell r="F416">
            <v>0.05</v>
          </cell>
          <cell r="G416">
            <v>0.06</v>
          </cell>
        </row>
        <row r="417">
          <cell r="A417" t="str">
            <v>YUGMT</v>
          </cell>
          <cell r="B417" t="str">
            <v>Europe (non EU)</v>
          </cell>
          <cell r="C417" t="str">
            <v>Serbia Republic of</v>
          </cell>
          <cell r="D417" t="str">
            <v>Telenor</v>
          </cell>
          <cell r="F417">
            <v>0.05</v>
          </cell>
          <cell r="G417">
            <v>6.0000000000000001E-3</v>
          </cell>
        </row>
        <row r="418">
          <cell r="A418" t="str">
            <v>BIHER</v>
          </cell>
          <cell r="B418" t="str">
            <v>Europe (non EU)</v>
          </cell>
          <cell r="C418" t="str">
            <v>Bosnia and Herzegovina</v>
          </cell>
          <cell r="D418" t="str">
            <v>HT Eronet</v>
          </cell>
          <cell r="E418" t="str">
            <v>IMSI charge</v>
          </cell>
          <cell r="F418">
            <v>0.2</v>
          </cell>
          <cell r="G418">
            <v>0.1</v>
          </cell>
        </row>
        <row r="419">
          <cell r="A419" t="str">
            <v>BIHMS</v>
          </cell>
          <cell r="B419" t="str">
            <v>Europe (non EU)</v>
          </cell>
          <cell r="C419" t="str">
            <v>Bosnia and Herzegovina</v>
          </cell>
          <cell r="D419" t="str">
            <v>m:tel</v>
          </cell>
          <cell r="E419" t="str">
            <v>No permanent</v>
          </cell>
          <cell r="F419">
            <v>0.2</v>
          </cell>
          <cell r="G419">
            <v>0.1</v>
          </cell>
        </row>
        <row r="420">
          <cell r="A420" t="str">
            <v>BIHPT</v>
          </cell>
          <cell r="B420" t="str">
            <v>Europe (non EU)</v>
          </cell>
          <cell r="C420" t="str">
            <v>Bosnia and Herzegovina</v>
          </cell>
          <cell r="D420" t="str">
            <v>BIH</v>
          </cell>
          <cell r="E420" t="str">
            <v>No permanent</v>
          </cell>
          <cell r="F420">
            <v>0.2</v>
          </cell>
          <cell r="G420">
            <v>1.4999999999999999E-2</v>
          </cell>
        </row>
        <row r="421">
          <cell r="A421" t="str">
            <v>CHEC1</v>
          </cell>
          <cell r="B421" t="str">
            <v>Europe (non EU)</v>
          </cell>
          <cell r="C421" t="str">
            <v>Switzerland</v>
          </cell>
          <cell r="D421" t="str">
            <v>Swisscom, Swissom FL</v>
          </cell>
          <cell r="E421" t="str">
            <v>No permanent</v>
          </cell>
          <cell r="F421">
            <v>0.05</v>
          </cell>
          <cell r="G421">
            <v>0.02</v>
          </cell>
        </row>
        <row r="422">
          <cell r="A422" t="str">
            <v>CHEDX</v>
          </cell>
          <cell r="B422" t="str">
            <v>Europe (non EU)</v>
          </cell>
          <cell r="C422" t="str">
            <v>Switzerland</v>
          </cell>
          <cell r="D422" t="str">
            <v>Sunrise</v>
          </cell>
          <cell r="E422" t="str">
            <v>Price to be negotiated</v>
          </cell>
          <cell r="F422">
            <v>0.05</v>
          </cell>
          <cell r="G422">
            <v>0.02</v>
          </cell>
        </row>
        <row r="423">
          <cell r="A423" t="str">
            <v>CHEOR</v>
          </cell>
          <cell r="B423" t="str">
            <v>Europe (non EU)</v>
          </cell>
          <cell r="C423" t="str">
            <v>Switzerland</v>
          </cell>
          <cell r="D423" t="str">
            <v>Salt Mobile (Orange)</v>
          </cell>
          <cell r="E423" t="str">
            <v>Price to be negotiated</v>
          </cell>
          <cell r="F423">
            <v>0.05</v>
          </cell>
          <cell r="G423">
            <v>0.06</v>
          </cell>
        </row>
        <row r="424">
          <cell r="A424" t="str">
            <v>FROFT</v>
          </cell>
          <cell r="B424" t="str">
            <v>Europe (non EU)</v>
          </cell>
          <cell r="C424" t="str">
            <v>Faroe Islands</v>
          </cell>
          <cell r="D424" t="str">
            <v>Faroese Telecom</v>
          </cell>
          <cell r="E424" t="str">
            <v>Price to be negotiated</v>
          </cell>
          <cell r="F424">
            <v>0.05</v>
          </cell>
          <cell r="G424">
            <v>0.06</v>
          </cell>
        </row>
        <row r="425">
          <cell r="A425" t="str">
            <v>FROKA</v>
          </cell>
          <cell r="B425" t="str">
            <v>Europe (non EU)</v>
          </cell>
          <cell r="C425" t="str">
            <v>Faroe Islands</v>
          </cell>
          <cell r="D425" t="str">
            <v>Kall Vodafone</v>
          </cell>
          <cell r="E425" t="str">
            <v>Price to be negotiated</v>
          </cell>
          <cell r="F425">
            <v>1.0999999999999999E-2</v>
          </cell>
          <cell r="G425">
            <v>0.01</v>
          </cell>
        </row>
        <row r="426">
          <cell r="A426" t="str">
            <v>GBRGT</v>
          </cell>
          <cell r="B426" t="str">
            <v>Europe (non EU)</v>
          </cell>
          <cell r="C426" t="str">
            <v>Jersey</v>
          </cell>
          <cell r="D426" t="str">
            <v>Sure</v>
          </cell>
          <cell r="E426" t="str">
            <v>No permanent</v>
          </cell>
          <cell r="F426">
            <v>0.05</v>
          </cell>
          <cell r="G426">
            <v>0.06</v>
          </cell>
        </row>
        <row r="427">
          <cell r="A427" t="str">
            <v>MCOM2</v>
          </cell>
          <cell r="B427" t="str">
            <v>Europe (non EU)</v>
          </cell>
          <cell r="C427" t="str">
            <v>Monaco</v>
          </cell>
          <cell r="D427" t="str">
            <v>Monaco Telecom</v>
          </cell>
          <cell r="F427">
            <v>0.2</v>
          </cell>
          <cell r="G427">
            <v>0.25</v>
          </cell>
        </row>
        <row r="428">
          <cell r="A428" t="str">
            <v>OMNGT</v>
          </cell>
          <cell r="B428" t="str">
            <v>Middle East</v>
          </cell>
          <cell r="C428" t="str">
            <v>Oman</v>
          </cell>
          <cell r="D428" t="str">
            <v>OMAN MOBILE</v>
          </cell>
          <cell r="F428">
            <v>0.1</v>
          </cell>
          <cell r="G428">
            <v>0.03</v>
          </cell>
        </row>
        <row r="429">
          <cell r="A429" t="str">
            <v>ARETC</v>
          </cell>
          <cell r="B429" t="str">
            <v>Middle East</v>
          </cell>
          <cell r="C429" t="str">
            <v>United Arab Emirates</v>
          </cell>
          <cell r="D429" t="str">
            <v>Etisalat</v>
          </cell>
          <cell r="F429">
            <v>0.5</v>
          </cell>
          <cell r="G429">
            <v>0.05</v>
          </cell>
        </row>
        <row r="430">
          <cell r="A430" t="str">
            <v>PSEJE</v>
          </cell>
          <cell r="B430" t="str">
            <v>Middle East</v>
          </cell>
          <cell r="C430" t="str">
            <v>Palestine</v>
          </cell>
          <cell r="D430" t="str">
            <v>Jawwal (Paltel)</v>
          </cell>
          <cell r="F430">
            <v>0.05</v>
          </cell>
          <cell r="G430">
            <v>0.06</v>
          </cell>
        </row>
        <row r="431">
          <cell r="A431" t="str">
            <v>PSEWM</v>
          </cell>
          <cell r="B431" t="str">
            <v>Middle East</v>
          </cell>
          <cell r="C431" t="str">
            <v>Palestine</v>
          </cell>
          <cell r="D431" t="str">
            <v>Wataniya Palestine Mobile</v>
          </cell>
          <cell r="F431">
            <v>0.2</v>
          </cell>
          <cell r="G431">
            <v>0.1</v>
          </cell>
        </row>
        <row r="432">
          <cell r="A432" t="str">
            <v>QATB1</v>
          </cell>
          <cell r="B432" t="str">
            <v>Middle East</v>
          </cell>
          <cell r="C432" t="str">
            <v>Qatar</v>
          </cell>
          <cell r="D432" t="str">
            <v>Vodafone</v>
          </cell>
          <cell r="F432">
            <v>0.05</v>
          </cell>
          <cell r="G432">
            <v>0.06</v>
          </cell>
        </row>
        <row r="433">
          <cell r="A433" t="str">
            <v>QATQT</v>
          </cell>
          <cell r="B433" t="str">
            <v>Middle East</v>
          </cell>
          <cell r="C433" t="str">
            <v>Qatar</v>
          </cell>
          <cell r="D433" t="str">
            <v>Ooredoo</v>
          </cell>
          <cell r="F433">
            <v>0.05</v>
          </cell>
          <cell r="G433">
            <v>0.06</v>
          </cell>
        </row>
        <row r="434">
          <cell r="A434" t="str">
            <v>SAUET</v>
          </cell>
          <cell r="B434" t="str">
            <v>Middle East</v>
          </cell>
          <cell r="C434" t="str">
            <v>Saudi Arabia</v>
          </cell>
          <cell r="D434" t="str">
            <v>Mobily</v>
          </cell>
          <cell r="F434">
            <v>7.4999999999999997E-2</v>
          </cell>
          <cell r="G434">
            <v>7.4999999999999997E-2</v>
          </cell>
        </row>
        <row r="435">
          <cell r="A435" t="str">
            <v>SAUZN</v>
          </cell>
          <cell r="B435" t="str">
            <v>Middle East</v>
          </cell>
          <cell r="C435" t="str">
            <v>Saudi Arabia</v>
          </cell>
          <cell r="D435" t="str">
            <v>Zain MTC</v>
          </cell>
          <cell r="F435">
            <v>7.4999999999999997E-2</v>
          </cell>
          <cell r="G435">
            <v>7.4999999999999997E-2</v>
          </cell>
        </row>
        <row r="436">
          <cell r="A436" t="str">
            <v>YEMSP</v>
          </cell>
          <cell r="B436" t="str">
            <v>Middle East</v>
          </cell>
          <cell r="C436" t="str">
            <v>Yemen</v>
          </cell>
          <cell r="D436" t="str">
            <v>Spacetel</v>
          </cell>
          <cell r="F436">
            <v>0.05</v>
          </cell>
          <cell r="G436">
            <v>0.05</v>
          </cell>
        </row>
        <row r="437">
          <cell r="A437" t="str">
            <v>BHRBT</v>
          </cell>
          <cell r="B437" t="str">
            <v>Middle East</v>
          </cell>
          <cell r="C437" t="str">
            <v>Bahrain</v>
          </cell>
          <cell r="D437" t="str">
            <v>BHR Mobile Plus</v>
          </cell>
          <cell r="F437">
            <v>0.2</v>
          </cell>
          <cell r="G437">
            <v>0.1</v>
          </cell>
        </row>
        <row r="438">
          <cell r="A438" t="str">
            <v>BHRMV</v>
          </cell>
          <cell r="B438" t="str">
            <v>Middle East</v>
          </cell>
          <cell r="C438" t="str">
            <v>Bahrain</v>
          </cell>
          <cell r="D438" t="str">
            <v>zain BH</v>
          </cell>
          <cell r="F438">
            <v>0.05</v>
          </cell>
          <cell r="G438">
            <v>0.06</v>
          </cell>
        </row>
        <row r="439">
          <cell r="A439" t="str">
            <v>BHRST</v>
          </cell>
          <cell r="B439" t="str">
            <v>Middle East</v>
          </cell>
          <cell r="C439" t="str">
            <v>Bahrain</v>
          </cell>
          <cell r="D439" t="str">
            <v>VIVA Bahrain</v>
          </cell>
          <cell r="F439">
            <v>0.2</v>
          </cell>
          <cell r="G439">
            <v>0.1</v>
          </cell>
        </row>
        <row r="440">
          <cell r="A440" t="str">
            <v>IRN11</v>
          </cell>
          <cell r="B440" t="str">
            <v>Middle East</v>
          </cell>
          <cell r="C440" t="str">
            <v>Iran</v>
          </cell>
          <cell r="D440" t="str">
            <v>MCI</v>
          </cell>
          <cell r="E440" t="str">
            <v>IMSI charge</v>
          </cell>
          <cell r="F440">
            <v>0.2</v>
          </cell>
          <cell r="G440">
            <v>0.1</v>
          </cell>
        </row>
        <row r="441">
          <cell r="A441" t="str">
            <v>IRNMI</v>
          </cell>
          <cell r="B441" t="str">
            <v>Middle East</v>
          </cell>
          <cell r="C441" t="str">
            <v>Iran</v>
          </cell>
          <cell r="D441" t="str">
            <v>Irancell</v>
          </cell>
          <cell r="E441" t="str">
            <v>IoT not allowed</v>
          </cell>
          <cell r="F441">
            <v>0.05</v>
          </cell>
          <cell r="G441">
            <v>0.5</v>
          </cell>
        </row>
        <row r="442">
          <cell r="A442" t="str">
            <v>IRNTT</v>
          </cell>
          <cell r="B442" t="str">
            <v>Middle East</v>
          </cell>
          <cell r="C442" t="str">
            <v>Iran</v>
          </cell>
          <cell r="D442" t="str">
            <v>RighTel</v>
          </cell>
          <cell r="E442" t="str">
            <v>No permanent</v>
          </cell>
          <cell r="F442">
            <v>0.2</v>
          </cell>
          <cell r="G442">
            <v>0.2</v>
          </cell>
        </row>
        <row r="443">
          <cell r="A443" t="str">
            <v>IRQAC</v>
          </cell>
          <cell r="B443" t="str">
            <v>Middle East</v>
          </cell>
          <cell r="C443" t="str">
            <v>Iraq</v>
          </cell>
          <cell r="D443" t="str">
            <v>Asiacell</v>
          </cell>
          <cell r="E443" t="str">
            <v>No permanent</v>
          </cell>
          <cell r="F443">
            <v>0.1</v>
          </cell>
          <cell r="G443">
            <v>0.02</v>
          </cell>
        </row>
        <row r="444">
          <cell r="A444" t="str">
            <v>IRQAT</v>
          </cell>
          <cell r="B444" t="str">
            <v>Middle East</v>
          </cell>
          <cell r="C444" t="str">
            <v>Iraq</v>
          </cell>
          <cell r="D444" t="str">
            <v>Zain IQ</v>
          </cell>
          <cell r="E444" t="str">
            <v>Price to be negotiated</v>
          </cell>
          <cell r="F444">
            <v>0.1</v>
          </cell>
          <cell r="G444">
            <v>0.02</v>
          </cell>
        </row>
        <row r="445">
          <cell r="A445" t="str">
            <v>IRQKK</v>
          </cell>
          <cell r="B445" t="str">
            <v>Middle East</v>
          </cell>
          <cell r="C445" t="str">
            <v>Iraq</v>
          </cell>
          <cell r="D445" t="str">
            <v>Korek Telecom</v>
          </cell>
          <cell r="E445" t="str">
            <v>Price to be negotiated</v>
          </cell>
          <cell r="F445">
            <v>0.1</v>
          </cell>
          <cell r="G445">
            <v>0.1</v>
          </cell>
        </row>
        <row r="446">
          <cell r="A446" t="str">
            <v>ISR01</v>
          </cell>
          <cell r="B446" t="str">
            <v>Middle East</v>
          </cell>
          <cell r="C446" t="str">
            <v>Israel</v>
          </cell>
          <cell r="D446" t="str">
            <v>IL Orange</v>
          </cell>
          <cell r="E446" t="str">
            <v>Price to be negotiated</v>
          </cell>
          <cell r="F446">
            <v>0.05</v>
          </cell>
          <cell r="G446">
            <v>1.4999999999999999E-2</v>
          </cell>
        </row>
        <row r="447">
          <cell r="A447" t="str">
            <v>ISRMS</v>
          </cell>
          <cell r="B447" t="str">
            <v>Middle East</v>
          </cell>
          <cell r="C447" t="str">
            <v>Israel</v>
          </cell>
          <cell r="D447" t="str">
            <v>Hot Mobile</v>
          </cell>
          <cell r="E447" t="str">
            <v>Price to be negotiated</v>
          </cell>
          <cell r="F447">
            <v>0.05</v>
          </cell>
          <cell r="G447">
            <v>1.4999999999999999E-2</v>
          </cell>
        </row>
        <row r="448">
          <cell r="A448" t="str">
            <v>JORMC</v>
          </cell>
          <cell r="B448" t="str">
            <v>Middle East</v>
          </cell>
          <cell r="C448" t="str">
            <v>Jordan</v>
          </cell>
          <cell r="D448" t="str">
            <v>Orange</v>
          </cell>
          <cell r="E448" t="str">
            <v>Price to be negotiated</v>
          </cell>
          <cell r="F448">
            <v>0.3</v>
          </cell>
          <cell r="G448">
            <v>20</v>
          </cell>
        </row>
        <row r="449">
          <cell r="A449" t="str">
            <v>KWTKT</v>
          </cell>
          <cell r="B449" t="str">
            <v>Middle East</v>
          </cell>
          <cell r="C449" t="str">
            <v>Kuwait</v>
          </cell>
          <cell r="D449" t="str">
            <v>KTC</v>
          </cell>
          <cell r="E449" t="str">
            <v>Price to be negotiated</v>
          </cell>
          <cell r="F449">
            <v>0.1</v>
          </cell>
          <cell r="G449">
            <v>0.06</v>
          </cell>
        </row>
        <row r="450">
          <cell r="A450" t="str">
            <v>KWTMT</v>
          </cell>
          <cell r="B450" t="str">
            <v>Middle East</v>
          </cell>
          <cell r="C450" t="str">
            <v>Kuwait</v>
          </cell>
          <cell r="D450" t="str">
            <v>Zain</v>
          </cell>
          <cell r="F450">
            <v>0.2</v>
          </cell>
          <cell r="G450">
            <v>0.06</v>
          </cell>
        </row>
        <row r="451">
          <cell r="A451" t="str">
            <v>KWTNM</v>
          </cell>
          <cell r="B451" t="str">
            <v>Middle East</v>
          </cell>
          <cell r="C451" t="str">
            <v>Kuwait</v>
          </cell>
          <cell r="D451" t="str">
            <v>Wataniya Telecom</v>
          </cell>
          <cell r="F451">
            <v>0.2</v>
          </cell>
          <cell r="G451">
            <v>0.2</v>
          </cell>
        </row>
        <row r="452">
          <cell r="A452" t="str">
            <v>LBNLC</v>
          </cell>
          <cell r="B452" t="str">
            <v>Middle East</v>
          </cell>
          <cell r="C452" t="str">
            <v>Lebanon</v>
          </cell>
          <cell r="D452" t="str">
            <v>touch</v>
          </cell>
          <cell r="F452">
            <v>0.5</v>
          </cell>
          <cell r="G452">
            <v>1</v>
          </cell>
        </row>
        <row r="453">
          <cell r="A453" t="str">
            <v>SYR01</v>
          </cell>
          <cell r="B453" t="str">
            <v>Middle East</v>
          </cell>
          <cell r="C453" t="str">
            <v>Syrian Arab Republic</v>
          </cell>
          <cell r="D453" t="str">
            <v>Syriatel</v>
          </cell>
        </row>
        <row r="454">
          <cell r="A454" t="str">
            <v>YEMSA</v>
          </cell>
          <cell r="B454" t="str">
            <v>Middle East</v>
          </cell>
          <cell r="C454" t="str">
            <v>Yemen</v>
          </cell>
          <cell r="D454" t="str">
            <v>SabaFon</v>
          </cell>
        </row>
        <row r="455">
          <cell r="A455" t="str">
            <v>YEMYY</v>
          </cell>
          <cell r="B455" t="str">
            <v>Middle East</v>
          </cell>
          <cell r="C455" t="str">
            <v>Yemen</v>
          </cell>
          <cell r="D455" t="str">
            <v>Y</v>
          </cell>
        </row>
        <row r="456">
          <cell r="A456" t="str">
            <v>ISRCL</v>
          </cell>
          <cell r="B456" t="str">
            <v>Middle East</v>
          </cell>
          <cell r="C456" t="str">
            <v>Israel</v>
          </cell>
          <cell r="D456" t="str">
            <v>Cellcom</v>
          </cell>
          <cell r="F456">
            <v>1</v>
          </cell>
          <cell r="G456">
            <v>30</v>
          </cell>
        </row>
        <row r="457">
          <cell r="A457" t="str">
            <v>JORUM</v>
          </cell>
          <cell r="B457" t="str">
            <v>Middle East</v>
          </cell>
          <cell r="C457" t="str">
            <v>Jordan</v>
          </cell>
          <cell r="D457" t="str">
            <v>Umniah Mobile Company</v>
          </cell>
          <cell r="F457">
            <v>0.1</v>
          </cell>
          <cell r="G457">
            <v>0.02</v>
          </cell>
        </row>
        <row r="458">
          <cell r="A458" t="str">
            <v>LBNFL</v>
          </cell>
          <cell r="B458" t="str">
            <v>Middle East</v>
          </cell>
          <cell r="C458" t="str">
            <v>Lebanon</v>
          </cell>
          <cell r="D458" t="str">
            <v>ALFA</v>
          </cell>
          <cell r="F458">
            <v>1</v>
          </cell>
          <cell r="G458">
            <v>2</v>
          </cell>
        </row>
        <row r="459">
          <cell r="A459" t="str">
            <v>JORFL</v>
          </cell>
          <cell r="B459" t="str">
            <v>Middle East</v>
          </cell>
          <cell r="C459" t="str">
            <v>Jordan</v>
          </cell>
          <cell r="D459" t="str">
            <v>Zain</v>
          </cell>
          <cell r="F459">
            <v>0.1</v>
          </cell>
          <cell r="G459">
            <v>0.04</v>
          </cell>
        </row>
        <row r="460">
          <cell r="A460" t="str">
            <v>ISRPL</v>
          </cell>
          <cell r="B460" t="str">
            <v>Middle East</v>
          </cell>
          <cell r="C460" t="str">
            <v>Israel</v>
          </cell>
          <cell r="D460" t="str">
            <v>Pelephone</v>
          </cell>
          <cell r="F460">
            <v>0.05</v>
          </cell>
          <cell r="G460">
            <v>0.02</v>
          </cell>
          <cell r="H460">
            <v>0.1</v>
          </cell>
        </row>
        <row r="461">
          <cell r="A461" t="str">
            <v>SAUAJ</v>
          </cell>
          <cell r="B461" t="str">
            <v>Middle East</v>
          </cell>
          <cell r="C461" t="str">
            <v>Saudi Arabia</v>
          </cell>
          <cell r="D461" t="str">
            <v>Al Jawwal</v>
          </cell>
          <cell r="F461">
            <v>30</v>
          </cell>
          <cell r="G461">
            <v>30</v>
          </cell>
        </row>
        <row r="462">
          <cell r="A462" t="str">
            <v>AREDU</v>
          </cell>
          <cell r="B462" t="str">
            <v>Middle East</v>
          </cell>
          <cell r="C462" t="str">
            <v>United Arab Emirates</v>
          </cell>
          <cell r="D462" t="str">
            <v>DU</v>
          </cell>
          <cell r="F462">
            <v>1</v>
          </cell>
          <cell r="G462">
            <v>30</v>
          </cell>
        </row>
        <row r="463">
          <cell r="A463" t="str">
            <v>OMNNT</v>
          </cell>
          <cell r="B463" t="str">
            <v>Middle East</v>
          </cell>
          <cell r="C463" t="str">
            <v>Oman</v>
          </cell>
          <cell r="D463" t="str">
            <v>Ooredoo</v>
          </cell>
          <cell r="E463" t="str">
            <v xml:space="preserve">30% of total traffic, 10% permanent </v>
          </cell>
          <cell r="F463">
            <v>0.1</v>
          </cell>
          <cell r="G463">
            <v>0.05</v>
          </cell>
        </row>
        <row r="464">
          <cell r="A464" t="str">
            <v>GRLTG</v>
          </cell>
          <cell r="B464" t="str">
            <v>North America</v>
          </cell>
          <cell r="C464" t="str">
            <v>Greenland</v>
          </cell>
          <cell r="D464" t="str">
            <v>Telegreenland 900</v>
          </cell>
          <cell r="E464" t="str">
            <v>IMSI charge, all new deployments should be agreed by T-Mobile</v>
          </cell>
          <cell r="F464">
            <v>0.05</v>
          </cell>
          <cell r="G464">
            <v>0.06</v>
          </cell>
        </row>
        <row r="465">
          <cell r="A465" t="str">
            <v>CANBM</v>
          </cell>
          <cell r="B465" t="str">
            <v>North America</v>
          </cell>
          <cell r="C465" t="str">
            <v>Canada</v>
          </cell>
          <cell r="D465" t="str">
            <v>Bell Mobility inc.</v>
          </cell>
          <cell r="E465" t="str">
            <v>No permanent</v>
          </cell>
          <cell r="F465">
            <v>0.2</v>
          </cell>
          <cell r="G465">
            <v>0.1</v>
          </cell>
        </row>
        <row r="466">
          <cell r="A466" t="str">
            <v>CANRW</v>
          </cell>
          <cell r="B466" t="str">
            <v>North America</v>
          </cell>
          <cell r="C466" t="str">
            <v>Canada</v>
          </cell>
          <cell r="D466" t="str">
            <v>Rogers Wireless Inc</v>
          </cell>
          <cell r="F466">
            <v>0.2</v>
          </cell>
          <cell r="G466">
            <v>0.1</v>
          </cell>
        </row>
        <row r="467">
          <cell r="A467" t="str">
            <v>USAW6</v>
          </cell>
          <cell r="B467" t="str">
            <v>North America</v>
          </cell>
          <cell r="C467" t="str">
            <v>United States</v>
          </cell>
          <cell r="D467" t="str">
            <v>T-Mobile Denver</v>
          </cell>
          <cell r="E467" t="str">
            <v>No permanent</v>
          </cell>
          <cell r="F467">
            <v>0.02</v>
          </cell>
          <cell r="G467">
            <v>5.0000000000000001E-3</v>
          </cell>
          <cell r="H467">
            <v>0.12</v>
          </cell>
        </row>
        <row r="468">
          <cell r="A468" t="str">
            <v>USATL</v>
          </cell>
          <cell r="B468" t="str">
            <v>North America</v>
          </cell>
          <cell r="C468" t="str">
            <v>United States</v>
          </cell>
          <cell r="D468" t="str">
            <v>Telecom North America Mobile Inc.</v>
          </cell>
          <cell r="E468" t="str">
            <v>Price to be negotiated</v>
          </cell>
        </row>
        <row r="469">
          <cell r="A469" t="str">
            <v>USACG</v>
          </cell>
          <cell r="B469" t="str">
            <v>North America</v>
          </cell>
          <cell r="C469" t="str">
            <v>United States</v>
          </cell>
          <cell r="D469" t="str">
            <v>AT&amp;T</v>
          </cell>
          <cell r="E469" t="str">
            <v>No permanent</v>
          </cell>
          <cell r="F469">
            <v>0.05</v>
          </cell>
          <cell r="G469">
            <v>1.4999999999999999E-2</v>
          </cell>
        </row>
        <row r="470">
          <cell r="A470" t="str">
            <v>CANTS</v>
          </cell>
          <cell r="B470" t="str">
            <v>North America</v>
          </cell>
          <cell r="C470" t="str">
            <v>Canada</v>
          </cell>
          <cell r="D470" t="str">
            <v>TELUS</v>
          </cell>
          <cell r="F470">
            <v>0.2</v>
          </cell>
          <cell r="G470">
            <v>0.1</v>
          </cell>
        </row>
        <row r="471">
          <cell r="A471" t="str">
            <v>NZLBS</v>
          </cell>
          <cell r="B471" t="str">
            <v>Pacific</v>
          </cell>
          <cell r="C471" t="str">
            <v>New Zealand</v>
          </cell>
          <cell r="D471" t="str">
            <v>Vodafone New Zealand Ltd</v>
          </cell>
          <cell r="F471">
            <v>0.05</v>
          </cell>
          <cell r="G471">
            <v>0.06</v>
          </cell>
        </row>
        <row r="472">
          <cell r="A472" t="str">
            <v>NZLNH</v>
          </cell>
          <cell r="B472" t="str">
            <v>Pacific</v>
          </cell>
          <cell r="C472" t="str">
            <v>New Zealand</v>
          </cell>
          <cell r="D472" t="str">
            <v>NZC</v>
          </cell>
          <cell r="E472" t="str">
            <v>IMSI charge</v>
          </cell>
          <cell r="F472">
            <v>0.05</v>
          </cell>
          <cell r="G472">
            <v>0.06</v>
          </cell>
        </row>
        <row r="473">
          <cell r="A473" t="str">
            <v>PNGDP</v>
          </cell>
          <cell r="B473" t="str">
            <v>Pacific</v>
          </cell>
          <cell r="C473" t="str">
            <v>Papua New Guinea</v>
          </cell>
          <cell r="D473" t="str">
            <v>Digicel PNG</v>
          </cell>
          <cell r="E473" t="str">
            <v>IMSI charge</v>
          </cell>
          <cell r="F473">
            <v>0.2</v>
          </cell>
          <cell r="G473">
            <v>0.5</v>
          </cell>
        </row>
        <row r="474">
          <cell r="A474" t="str">
            <v>TONDP</v>
          </cell>
          <cell r="B474" t="str">
            <v>Pacific</v>
          </cell>
          <cell r="C474" t="str">
            <v>Tonga</v>
          </cell>
          <cell r="D474" t="str">
            <v>Digicel Tonga</v>
          </cell>
          <cell r="E474" t="str">
            <v>IoT not allowed</v>
          </cell>
          <cell r="F474">
            <v>0.2</v>
          </cell>
          <cell r="G474">
            <v>0.5</v>
          </cell>
        </row>
        <row r="475">
          <cell r="A475" t="str">
            <v>VUTDP</v>
          </cell>
          <cell r="B475" t="str">
            <v>Pacific</v>
          </cell>
          <cell r="C475" t="str">
            <v>Vanuatu</v>
          </cell>
          <cell r="D475" t="str">
            <v>Digicel Vanuatu</v>
          </cell>
          <cell r="E475" t="str">
            <v>Price to be negotiated</v>
          </cell>
          <cell r="F475">
            <v>0.2</v>
          </cell>
          <cell r="G475">
            <v>0.5</v>
          </cell>
        </row>
        <row r="476">
          <cell r="A476" t="str">
            <v>FJIDP</v>
          </cell>
          <cell r="B476" t="str">
            <v>Pacific</v>
          </cell>
          <cell r="C476" t="str">
            <v>Fiji</v>
          </cell>
          <cell r="D476" t="str">
            <v>Digicel Fiji and Nauru</v>
          </cell>
          <cell r="F476">
            <v>0.2</v>
          </cell>
          <cell r="G476">
            <v>0.5</v>
          </cell>
        </row>
        <row r="477">
          <cell r="A477" t="str">
            <v>AUSOP</v>
          </cell>
          <cell r="B477" t="str">
            <v>Pacific</v>
          </cell>
          <cell r="C477" t="str">
            <v>Australia</v>
          </cell>
          <cell r="D477" t="str">
            <v>Optus</v>
          </cell>
          <cell r="E477" t="str">
            <v>Price to be negotiated</v>
          </cell>
          <cell r="F477">
            <v>30</v>
          </cell>
          <cell r="G477">
            <v>30</v>
          </cell>
        </row>
        <row r="478">
          <cell r="A478" t="str">
            <v>WSMDP</v>
          </cell>
          <cell r="B478" t="str">
            <v>Pacific</v>
          </cell>
          <cell r="C478" t="str">
            <v>Samoa</v>
          </cell>
          <cell r="D478" t="str">
            <v>Digicel</v>
          </cell>
          <cell r="E478" t="str">
            <v>Price to be negotiated</v>
          </cell>
        </row>
        <row r="479">
          <cell r="A479" t="str">
            <v>FRATK</v>
          </cell>
          <cell r="B479" t="str">
            <v>Pacific</v>
          </cell>
          <cell r="C479" t="str">
            <v>French Polynesia</v>
          </cell>
          <cell r="D479" t="str">
            <v>Tikiphone</v>
          </cell>
          <cell r="F479">
            <v>0.5</v>
          </cell>
          <cell r="G479">
            <v>1</v>
          </cell>
        </row>
        <row r="480">
          <cell r="A480" t="str">
            <v>GUMHT</v>
          </cell>
          <cell r="B480" t="str">
            <v>Pacific</v>
          </cell>
          <cell r="C480" t="str">
            <v>Guam</v>
          </cell>
          <cell r="D480" t="str">
            <v>Docomo Pacific, Inc</v>
          </cell>
          <cell r="F480">
            <v>1</v>
          </cell>
          <cell r="G480">
            <v>30</v>
          </cell>
        </row>
        <row r="481">
          <cell r="A481" t="str">
            <v>AUSVF</v>
          </cell>
          <cell r="B481" t="str">
            <v>Pacific</v>
          </cell>
          <cell r="C481" t="str">
            <v>Australia</v>
          </cell>
          <cell r="D481" t="str">
            <v>Vodafone</v>
          </cell>
          <cell r="F481">
            <v>0.1</v>
          </cell>
          <cell r="G481">
            <v>0.08</v>
          </cell>
        </row>
        <row r="482">
          <cell r="A482" t="str">
            <v>AUSTA</v>
          </cell>
          <cell r="B482" t="str">
            <v>Pacific</v>
          </cell>
          <cell r="C482" t="str">
            <v>Australia</v>
          </cell>
          <cell r="D482" t="str">
            <v>Telstra MobileNet</v>
          </cell>
          <cell r="F482">
            <v>0.02</v>
          </cell>
          <cell r="G482">
            <v>5.0000000000000001E-3</v>
          </cell>
          <cell r="H482">
            <v>0.5</v>
          </cell>
        </row>
        <row r="483">
          <cell r="A483" t="str">
            <v>NZLTM</v>
          </cell>
          <cell r="B483" t="str">
            <v>Pacific</v>
          </cell>
          <cell r="C483" t="str">
            <v>New Zealand</v>
          </cell>
          <cell r="D483" t="str">
            <v>Telecom Spark NZ</v>
          </cell>
          <cell r="E483" t="str">
            <v>Price to be negotiated</v>
          </cell>
          <cell r="F483">
            <v>0.05</v>
          </cell>
          <cell r="G483">
            <v>0.02</v>
          </cell>
          <cell r="H483">
            <v>0.2</v>
          </cell>
        </row>
        <row r="484">
          <cell r="A484" t="str">
            <v>NCLPT</v>
          </cell>
          <cell r="B484" t="str">
            <v>Pacific</v>
          </cell>
          <cell r="C484" t="str">
            <v>New Caledonia</v>
          </cell>
          <cell r="D484" t="str">
            <v>Mobilis</v>
          </cell>
        </row>
        <row r="485">
          <cell r="A485" t="str">
            <v>RUS01</v>
          </cell>
          <cell r="B485" t="str">
            <v>Russia/CIS</v>
          </cell>
          <cell r="C485" t="str">
            <v>Russia</v>
          </cell>
          <cell r="D485" t="str">
            <v>MTS</v>
          </cell>
          <cell r="F485">
            <v>0.05</v>
          </cell>
          <cell r="G485">
            <v>0.06</v>
          </cell>
        </row>
        <row r="486">
          <cell r="A486" t="str">
            <v>RUSNW</v>
          </cell>
          <cell r="B486" t="str">
            <v>Russia/CIS</v>
          </cell>
          <cell r="C486" t="str">
            <v>Russia</v>
          </cell>
          <cell r="D486" t="str">
            <v>MegaFon</v>
          </cell>
          <cell r="F486">
            <v>1</v>
          </cell>
          <cell r="G486">
            <v>30</v>
          </cell>
        </row>
        <row r="487">
          <cell r="A487" t="str">
            <v>TJK91</v>
          </cell>
          <cell r="B487" t="str">
            <v>Russia/CIS</v>
          </cell>
          <cell r="C487" t="str">
            <v>Tajikistan</v>
          </cell>
          <cell r="D487" t="str">
            <v>Tacom</v>
          </cell>
          <cell r="F487">
            <v>0.05</v>
          </cell>
          <cell r="G487">
            <v>0.06</v>
          </cell>
        </row>
        <row r="488">
          <cell r="A488" t="str">
            <v>TJKBM</v>
          </cell>
          <cell r="B488" t="str">
            <v>Russia/CIS</v>
          </cell>
          <cell r="C488" t="str">
            <v>Tajikistan</v>
          </cell>
          <cell r="D488" t="str">
            <v>Babilon-Mobile</v>
          </cell>
          <cell r="F488">
            <v>0.2</v>
          </cell>
          <cell r="G488">
            <v>0.1</v>
          </cell>
        </row>
        <row r="489">
          <cell r="A489" t="str">
            <v>TJKIT</v>
          </cell>
          <cell r="B489" t="str">
            <v>Russia/CIS</v>
          </cell>
          <cell r="C489" t="str">
            <v>Tajikistan</v>
          </cell>
          <cell r="D489" t="str">
            <v>Indigo Gsm</v>
          </cell>
          <cell r="E489" t="str">
            <v>IMSI charge</v>
          </cell>
          <cell r="F489">
            <v>0.05</v>
          </cell>
          <cell r="G489">
            <v>0.06</v>
          </cell>
        </row>
        <row r="490">
          <cell r="A490" t="str">
            <v>UKRAS</v>
          </cell>
          <cell r="B490" t="str">
            <v>Russia/CIS</v>
          </cell>
          <cell r="C490" t="str">
            <v>Ukraine</v>
          </cell>
          <cell r="D490" t="str">
            <v>Life:-)</v>
          </cell>
          <cell r="E490" t="str">
            <v>IMSI charge</v>
          </cell>
          <cell r="F490">
            <v>0.2</v>
          </cell>
          <cell r="G490">
            <v>0.02</v>
          </cell>
        </row>
        <row r="491">
          <cell r="A491" t="str">
            <v>UKRUM</v>
          </cell>
          <cell r="B491" t="str">
            <v>Russia/CIS</v>
          </cell>
          <cell r="C491" t="str">
            <v>Ukraine</v>
          </cell>
          <cell r="D491" t="str">
            <v>Vodafone (MTS)</v>
          </cell>
          <cell r="E491" t="str">
            <v>IMSI charge</v>
          </cell>
          <cell r="F491">
            <v>0.05</v>
          </cell>
          <cell r="G491">
            <v>0.1</v>
          </cell>
        </row>
        <row r="492">
          <cell r="A492" t="str">
            <v>BLR02</v>
          </cell>
          <cell r="B492" t="str">
            <v>Russia/CIS</v>
          </cell>
          <cell r="C492" t="str">
            <v>Belarus</v>
          </cell>
          <cell r="D492" t="str">
            <v>MTS</v>
          </cell>
          <cell r="E492" t="str">
            <v>IMSI charge</v>
          </cell>
          <cell r="F492">
            <v>0.05</v>
          </cell>
          <cell r="G492">
            <v>0.1</v>
          </cell>
        </row>
        <row r="493">
          <cell r="A493" t="str">
            <v>BLRBT</v>
          </cell>
          <cell r="B493" t="str">
            <v>Russia/CIS</v>
          </cell>
          <cell r="C493" t="str">
            <v>Belarus</v>
          </cell>
          <cell r="D493" t="str">
            <v>BEST</v>
          </cell>
          <cell r="E493" t="str">
            <v>IMSI charge</v>
          </cell>
          <cell r="F493">
            <v>0.05</v>
          </cell>
          <cell r="G493">
            <v>0.1</v>
          </cell>
        </row>
        <row r="494">
          <cell r="A494" t="str">
            <v>BLRMD</v>
          </cell>
          <cell r="B494" t="str">
            <v>Russia/CIS</v>
          </cell>
          <cell r="C494" t="str">
            <v>Belarus</v>
          </cell>
          <cell r="D494" t="str">
            <v>VELCOM</v>
          </cell>
          <cell r="E494" t="str">
            <v>IMSI charge</v>
          </cell>
          <cell r="F494">
            <v>0.05</v>
          </cell>
          <cell r="G494">
            <v>0.06</v>
          </cell>
        </row>
        <row r="495">
          <cell r="A495" t="str">
            <v>GEOGC</v>
          </cell>
          <cell r="B495" t="str">
            <v>Russia/CIS</v>
          </cell>
          <cell r="C495" t="str">
            <v>Georgia</v>
          </cell>
          <cell r="D495" t="str">
            <v>GeoCell</v>
          </cell>
          <cell r="E495" t="str">
            <v>IoT not allowed</v>
          </cell>
          <cell r="F495">
            <v>0.05</v>
          </cell>
          <cell r="G495">
            <v>0.06</v>
          </cell>
        </row>
        <row r="496">
          <cell r="A496" t="str">
            <v>GEOMA</v>
          </cell>
          <cell r="B496" t="str">
            <v>Russia/CIS</v>
          </cell>
          <cell r="C496" t="str">
            <v>Georgia</v>
          </cell>
          <cell r="D496" t="str">
            <v>Magti GSM</v>
          </cell>
          <cell r="E496" t="str">
            <v>Price to be negotiated</v>
          </cell>
          <cell r="F496">
            <v>0.05</v>
          </cell>
          <cell r="G496">
            <v>0.25</v>
          </cell>
        </row>
        <row r="497">
          <cell r="A497" t="str">
            <v>KAZ77</v>
          </cell>
          <cell r="B497" t="str">
            <v>Russia/CIS</v>
          </cell>
          <cell r="C497" t="str">
            <v>Kazakhstan</v>
          </cell>
          <cell r="D497" t="str">
            <v>Mobile Telecom-Service LLP</v>
          </cell>
          <cell r="E497" t="str">
            <v>Price to be negotiated</v>
          </cell>
          <cell r="F497">
            <v>0.05</v>
          </cell>
          <cell r="G497">
            <v>0.01</v>
          </cell>
        </row>
        <row r="498">
          <cell r="A498" t="str">
            <v>KGZMC</v>
          </cell>
          <cell r="B498" t="str">
            <v>Russia/CIS</v>
          </cell>
          <cell r="C498" t="str">
            <v>Kyrgyzstan</v>
          </cell>
          <cell r="D498" t="str">
            <v>MegaCom</v>
          </cell>
          <cell r="E498" t="str">
            <v>Price to be negotiated</v>
          </cell>
          <cell r="F498">
            <v>0.05</v>
          </cell>
          <cell r="G498">
            <v>0.2</v>
          </cell>
        </row>
        <row r="499">
          <cell r="A499" t="str">
            <v>KGZNT</v>
          </cell>
          <cell r="B499" t="str">
            <v>Russia/CIS</v>
          </cell>
          <cell r="C499" t="str">
            <v>Kyrgyzstan</v>
          </cell>
          <cell r="D499" t="str">
            <v>NURTelecom</v>
          </cell>
          <cell r="E499" t="str">
            <v>Price to be negotiated</v>
          </cell>
          <cell r="F499">
            <v>0.05</v>
          </cell>
          <cell r="G499">
            <v>0.06</v>
          </cell>
        </row>
        <row r="500">
          <cell r="A500" t="str">
            <v>MDAUN</v>
          </cell>
          <cell r="B500" t="str">
            <v>Russia/CIS</v>
          </cell>
          <cell r="C500" t="str">
            <v>Moldova Republic of</v>
          </cell>
          <cell r="D500" t="str">
            <v>Moldtelecom</v>
          </cell>
          <cell r="E500" t="str">
            <v>Price to be negotiated</v>
          </cell>
          <cell r="F500">
            <v>0.05</v>
          </cell>
          <cell r="G500">
            <v>0.06</v>
          </cell>
        </row>
        <row r="501">
          <cell r="A501" t="str">
            <v>MDAVX</v>
          </cell>
          <cell r="B501" t="str">
            <v>Russia/CIS</v>
          </cell>
          <cell r="C501" t="str">
            <v>Moldova Republic of</v>
          </cell>
          <cell r="D501" t="str">
            <v>ORANGE</v>
          </cell>
          <cell r="E501" t="str">
            <v>Price to be negotiated</v>
          </cell>
          <cell r="F501">
            <v>0.05</v>
          </cell>
          <cell r="G501">
            <v>0.02</v>
          </cell>
        </row>
        <row r="502">
          <cell r="A502" t="str">
            <v>RUSEC</v>
          </cell>
          <cell r="B502" t="str">
            <v>Russia/CIS</v>
          </cell>
          <cell r="C502" t="str">
            <v>Russia</v>
          </cell>
          <cell r="D502" t="str">
            <v>MOTIV</v>
          </cell>
          <cell r="E502" t="str">
            <v>Price to be negotiated</v>
          </cell>
        </row>
        <row r="503">
          <cell r="A503" t="str">
            <v>TKMAA</v>
          </cell>
          <cell r="B503" t="str">
            <v>Russia/CIS</v>
          </cell>
          <cell r="C503" t="str">
            <v>Turkmenistan</v>
          </cell>
          <cell r="D503" t="str">
            <v>TM Cell</v>
          </cell>
        </row>
        <row r="504">
          <cell r="A504" t="str">
            <v>UZB00</v>
          </cell>
          <cell r="B504" t="str">
            <v>Russia/CIS</v>
          </cell>
          <cell r="C504" t="str">
            <v>Uzbekistan</v>
          </cell>
          <cell r="D504" t="str">
            <v>UzMobile</v>
          </cell>
        </row>
        <row r="505">
          <cell r="A505" t="str">
            <v>UZB05</v>
          </cell>
          <cell r="B505" t="str">
            <v>Russia/CIS</v>
          </cell>
          <cell r="C505" t="str">
            <v>Uzbekistan</v>
          </cell>
          <cell r="D505" t="str">
            <v>Ucell</v>
          </cell>
        </row>
        <row r="506">
          <cell r="A506" t="str">
            <v>UZB07</v>
          </cell>
          <cell r="B506" t="str">
            <v>Russia/CIS</v>
          </cell>
          <cell r="C506" t="str">
            <v>Uzbekistan</v>
          </cell>
          <cell r="D506" t="str">
            <v>UMS LLC</v>
          </cell>
        </row>
        <row r="507">
          <cell r="A507" t="str">
            <v>KAZKZ</v>
          </cell>
          <cell r="B507" t="str">
            <v>Russia/CIS</v>
          </cell>
          <cell r="C507" t="str">
            <v>Kazakhstan</v>
          </cell>
          <cell r="D507" t="str">
            <v>K'cell</v>
          </cell>
          <cell r="F507">
            <v>1</v>
          </cell>
          <cell r="G507">
            <v>30</v>
          </cell>
        </row>
        <row r="508">
          <cell r="A508" t="str">
            <v>MDAMC</v>
          </cell>
          <cell r="B508" t="str">
            <v>Russia/CIS</v>
          </cell>
          <cell r="C508" t="str">
            <v>Moldova Republic of</v>
          </cell>
          <cell r="D508" t="str">
            <v>Moldcell</v>
          </cell>
          <cell r="F508">
            <v>0.05</v>
          </cell>
          <cell r="G508">
            <v>0.06</v>
          </cell>
        </row>
        <row r="509">
          <cell r="A509" t="str">
            <v>ARM01</v>
          </cell>
          <cell r="B509" t="str">
            <v>Russia/CIS</v>
          </cell>
          <cell r="C509" t="str">
            <v>Armenia</v>
          </cell>
          <cell r="D509" t="str">
            <v>ArmenTel</v>
          </cell>
          <cell r="F509">
            <v>0.05</v>
          </cell>
          <cell r="G509">
            <v>0.06</v>
          </cell>
        </row>
        <row r="510">
          <cell r="A510" t="str">
            <v>ARM05</v>
          </cell>
          <cell r="B510" t="str">
            <v>Russia/CIS</v>
          </cell>
          <cell r="C510" t="str">
            <v>Armenia</v>
          </cell>
          <cell r="D510" t="str">
            <v>Vivacell</v>
          </cell>
          <cell r="F510">
            <v>0.05</v>
          </cell>
          <cell r="G510">
            <v>0.06</v>
          </cell>
        </row>
        <row r="511">
          <cell r="A511" t="str">
            <v>ARMOR</v>
          </cell>
          <cell r="B511" t="str">
            <v>Russia/CIS</v>
          </cell>
          <cell r="C511" t="str">
            <v>Armenia</v>
          </cell>
          <cell r="D511" t="str">
            <v>UCOM (Orange)</v>
          </cell>
          <cell r="F511">
            <v>0.05</v>
          </cell>
          <cell r="G511">
            <v>0.1</v>
          </cell>
        </row>
        <row r="512">
          <cell r="A512" t="str">
            <v>AZEAC</v>
          </cell>
          <cell r="B512" t="str">
            <v>Russia/CIS</v>
          </cell>
          <cell r="C512" t="str">
            <v>Azerbaijan</v>
          </cell>
          <cell r="D512" t="str">
            <v>Azercell</v>
          </cell>
          <cell r="F512">
            <v>0.05</v>
          </cell>
          <cell r="G512">
            <v>0.2</v>
          </cell>
        </row>
        <row r="513">
          <cell r="A513" t="str">
            <v>AZEAF</v>
          </cell>
          <cell r="B513" t="str">
            <v>Russia/CIS</v>
          </cell>
          <cell r="C513" t="str">
            <v>Azerbaijan</v>
          </cell>
          <cell r="D513" t="str">
            <v>Azerfon LLC</v>
          </cell>
          <cell r="F513">
            <v>0.2</v>
          </cell>
          <cell r="G513">
            <v>0.05</v>
          </cell>
        </row>
        <row r="514">
          <cell r="A514" t="str">
            <v>AZEBC</v>
          </cell>
          <cell r="B514" t="str">
            <v>Russia/CIS</v>
          </cell>
          <cell r="C514" t="str">
            <v>Azerbaijan</v>
          </cell>
          <cell r="D514" t="str">
            <v>Bakcell GSM 2000</v>
          </cell>
          <cell r="F514">
            <v>0.05</v>
          </cell>
          <cell r="G514">
            <v>0.5</v>
          </cell>
        </row>
        <row r="515">
          <cell r="A515" t="str">
            <v>GEOMT</v>
          </cell>
          <cell r="B515" t="str">
            <v>Russia/CIS</v>
          </cell>
          <cell r="C515" t="str">
            <v>Georgia</v>
          </cell>
          <cell r="D515" t="str">
            <v>Beeline</v>
          </cell>
          <cell r="F515">
            <v>0.05</v>
          </cell>
          <cell r="G515">
            <v>0.02</v>
          </cell>
          <cell r="H515">
            <v>4.4999999999999998E-2</v>
          </cell>
        </row>
        <row r="516">
          <cell r="A516" t="str">
            <v>KAZKT</v>
          </cell>
          <cell r="B516" t="str">
            <v>Russia/CIS</v>
          </cell>
          <cell r="C516" t="str">
            <v>Kazakhstan</v>
          </cell>
          <cell r="D516" t="str">
            <v>Beeline</v>
          </cell>
          <cell r="F516">
            <v>0.05</v>
          </cell>
          <cell r="G516">
            <v>0.02</v>
          </cell>
          <cell r="H516">
            <v>4.4999999999999998E-2</v>
          </cell>
        </row>
        <row r="517">
          <cell r="A517" t="str">
            <v>KGZ01</v>
          </cell>
          <cell r="B517" t="str">
            <v>Russia/CIS</v>
          </cell>
          <cell r="C517" t="str">
            <v>Kyrgyzstan</v>
          </cell>
          <cell r="D517" t="str">
            <v>Sky Mobile</v>
          </cell>
          <cell r="F517">
            <v>0.05</v>
          </cell>
          <cell r="G517">
            <v>0.02</v>
          </cell>
          <cell r="H517">
            <v>4.4999999999999998E-2</v>
          </cell>
        </row>
        <row r="518">
          <cell r="A518" t="str">
            <v>RUSBD</v>
          </cell>
          <cell r="B518" t="str">
            <v>Russia/CIS</v>
          </cell>
          <cell r="C518" t="str">
            <v>Russia</v>
          </cell>
          <cell r="D518" t="str">
            <v>BeeLine</v>
          </cell>
          <cell r="F518">
            <v>0.05</v>
          </cell>
          <cell r="G518">
            <v>0.02</v>
          </cell>
          <cell r="H518">
            <v>4.4999999999999998E-2</v>
          </cell>
        </row>
        <row r="519">
          <cell r="A519" t="str">
            <v>UKRKS</v>
          </cell>
          <cell r="B519" t="str">
            <v>Russia/CIS</v>
          </cell>
          <cell r="C519" t="str">
            <v>Ukraine</v>
          </cell>
          <cell r="D519" t="str">
            <v>Kyivstar</v>
          </cell>
          <cell r="F519">
            <v>0.05</v>
          </cell>
          <cell r="G519">
            <v>0.02</v>
          </cell>
          <cell r="H519">
            <v>4.4999999999999998E-2</v>
          </cell>
        </row>
        <row r="520">
          <cell r="A520" t="str">
            <v>UZBDU</v>
          </cell>
          <cell r="B520" t="str">
            <v>Russia/CIS</v>
          </cell>
          <cell r="C520" t="str">
            <v>Uzbekistan</v>
          </cell>
          <cell r="D520" t="str">
            <v>Beeline Uz</v>
          </cell>
          <cell r="F520">
            <v>0.2</v>
          </cell>
          <cell r="G520">
            <v>0.02</v>
          </cell>
          <cell r="H520">
            <v>4.4999999999999998E-2</v>
          </cell>
        </row>
        <row r="521">
          <cell r="A521" t="str">
            <v>RUST2</v>
          </cell>
          <cell r="B521" t="str">
            <v>Russia/CIS</v>
          </cell>
          <cell r="C521" t="str">
            <v>Russia</v>
          </cell>
          <cell r="D521" t="str">
            <v>Tele2</v>
          </cell>
          <cell r="E521" t="str">
            <v>Price to be negotiated</v>
          </cell>
          <cell r="F521">
            <v>0.05</v>
          </cell>
          <cell r="G521">
            <v>0.02</v>
          </cell>
        </row>
        <row r="522">
          <cell r="A522" t="str">
            <v>NORMC</v>
          </cell>
          <cell r="B522" t="str">
            <v>Satellite</v>
          </cell>
          <cell r="C522" t="str">
            <v>Over the sea</v>
          </cell>
          <cell r="D522" t="str">
            <v>MCP</v>
          </cell>
        </row>
        <row r="523">
          <cell r="A523" t="str">
            <v>NORAM</v>
          </cell>
          <cell r="B523" t="str">
            <v>Satellite</v>
          </cell>
          <cell r="C523" t="str">
            <v>Over the air</v>
          </cell>
          <cell r="D523" t="str">
            <v>AeroMobile</v>
          </cell>
          <cell r="E523" t="str">
            <v>Price to be negotiated</v>
          </cell>
        </row>
        <row r="524">
          <cell r="A524" t="str">
            <v>MLTMA</v>
          </cell>
          <cell r="B524" t="str">
            <v>Satellite</v>
          </cell>
          <cell r="C524" t="str">
            <v>Over the sea</v>
          </cell>
          <cell r="D524" t="str">
            <v>Vodafone Malta Maritime</v>
          </cell>
          <cell r="E524" t="str">
            <v>Price to be negotiated</v>
          </cell>
        </row>
        <row r="525">
          <cell r="A525" t="str">
            <v>ITAGT</v>
          </cell>
          <cell r="B525" t="str">
            <v>Satellite</v>
          </cell>
          <cell r="C525" t="str">
            <v>Over the sea</v>
          </cell>
          <cell r="D525" t="str">
            <v>Telecom Italia</v>
          </cell>
          <cell r="E525" t="str">
            <v>Price to be negotiated</v>
          </cell>
        </row>
        <row r="526">
          <cell r="A526" t="str">
            <v>CHEOA</v>
          </cell>
          <cell r="B526" t="str">
            <v>Satellite</v>
          </cell>
          <cell r="C526" t="str">
            <v>Over the air</v>
          </cell>
          <cell r="D526" t="str">
            <v>OnAir</v>
          </cell>
          <cell r="E526" t="str">
            <v>Price to be negotiated</v>
          </cell>
        </row>
        <row r="527">
          <cell r="A527" t="str">
            <v>ARETH</v>
          </cell>
          <cell r="B527" t="str">
            <v>Satellite</v>
          </cell>
          <cell r="C527" t="str">
            <v>Over the air</v>
          </cell>
          <cell r="D527" t="str">
            <v>Thuraya</v>
          </cell>
          <cell r="E527" t="str">
            <v>Price to be negotiated</v>
          </cell>
        </row>
        <row r="528">
          <cell r="A528" t="str">
            <v>AAMOM</v>
          </cell>
          <cell r="B528" t="str">
            <v>Satellite</v>
          </cell>
          <cell r="C528" t="str">
            <v>Over the sea</v>
          </cell>
          <cell r="D528" t="str">
            <v>Monaco maritime Services</v>
          </cell>
          <cell r="E528" t="str">
            <v>Price to be negotiated</v>
          </cell>
        </row>
        <row r="529">
          <cell r="A529" t="str">
            <v>BMU01</v>
          </cell>
          <cell r="B529" t="str">
            <v>Satellite</v>
          </cell>
          <cell r="C529" t="str">
            <v>Over the sea</v>
          </cell>
          <cell r="D529" t="str">
            <v>Telecom</v>
          </cell>
          <cell r="E529" t="str">
            <v>No permanent</v>
          </cell>
          <cell r="F529">
            <v>1</v>
          </cell>
          <cell r="G529">
            <v>10</v>
          </cell>
        </row>
        <row r="530">
          <cell r="A530" t="str">
            <v>CHLTM</v>
          </cell>
          <cell r="B530" t="str">
            <v>South America</v>
          </cell>
          <cell r="C530" t="str">
            <v>Chile</v>
          </cell>
          <cell r="D530" t="str">
            <v>Telefonica</v>
          </cell>
          <cell r="E530" t="str">
            <v>No permanent</v>
          </cell>
          <cell r="F530">
            <v>0.05</v>
          </cell>
          <cell r="G530">
            <v>0.02</v>
          </cell>
        </row>
        <row r="531">
          <cell r="A531" t="str">
            <v>COLCM</v>
          </cell>
          <cell r="B531" t="str">
            <v>South America</v>
          </cell>
          <cell r="C531" t="str">
            <v>Colombia</v>
          </cell>
          <cell r="D531" t="str">
            <v>Claro</v>
          </cell>
          <cell r="E531" t="str">
            <v>No permanent</v>
          </cell>
          <cell r="F531">
            <v>0.05</v>
          </cell>
          <cell r="G531">
            <v>0.06</v>
          </cell>
        </row>
        <row r="532">
          <cell r="A532" t="str">
            <v>COLTM</v>
          </cell>
          <cell r="B532" t="str">
            <v>South America</v>
          </cell>
          <cell r="C532" t="str">
            <v>Colombia</v>
          </cell>
          <cell r="D532" t="str">
            <v>Columbia Telecomunications S.A. ESP</v>
          </cell>
          <cell r="E532" t="str">
            <v>No permanent</v>
          </cell>
          <cell r="F532">
            <v>0.05</v>
          </cell>
          <cell r="G532">
            <v>0.06</v>
          </cell>
        </row>
        <row r="533">
          <cell r="A533" t="str">
            <v>ECUPG</v>
          </cell>
          <cell r="B533" t="str">
            <v>South America</v>
          </cell>
          <cell r="C533" t="str">
            <v>Ecuador</v>
          </cell>
          <cell r="D533" t="str">
            <v>Claro</v>
          </cell>
          <cell r="E533" t="str">
            <v>No permanent</v>
          </cell>
          <cell r="F533">
            <v>0.05</v>
          </cell>
          <cell r="G533">
            <v>0.1</v>
          </cell>
        </row>
        <row r="534">
          <cell r="A534" t="str">
            <v>BRARN</v>
          </cell>
          <cell r="B534" t="str">
            <v>South America</v>
          </cell>
          <cell r="C534" t="str">
            <v>Brazil</v>
          </cell>
          <cell r="D534" t="str">
            <v>Tim Brazil</v>
          </cell>
          <cell r="E534" t="str">
            <v>No permanent</v>
          </cell>
          <cell r="F534">
            <v>1</v>
          </cell>
          <cell r="G534">
            <v>1</v>
          </cell>
        </row>
        <row r="535">
          <cell r="A535" t="str">
            <v>BRASP</v>
          </cell>
          <cell r="B535" t="str">
            <v>South America</v>
          </cell>
          <cell r="C535" t="str">
            <v>Brazil</v>
          </cell>
          <cell r="D535" t="str">
            <v>Tim Brazil</v>
          </cell>
          <cell r="E535" t="str">
            <v>No permanent</v>
          </cell>
          <cell r="F535">
            <v>1</v>
          </cell>
          <cell r="G535">
            <v>1</v>
          </cell>
        </row>
        <row r="536">
          <cell r="A536" t="str">
            <v>BRATC</v>
          </cell>
          <cell r="B536" t="str">
            <v>South America</v>
          </cell>
          <cell r="C536" t="str">
            <v>Brazil</v>
          </cell>
          <cell r="D536" t="str">
            <v>VIVO</v>
          </cell>
          <cell r="E536" t="str">
            <v>Price to be negotiated</v>
          </cell>
          <cell r="F536">
            <v>1</v>
          </cell>
          <cell r="G536">
            <v>1</v>
          </cell>
        </row>
        <row r="537">
          <cell r="A537" t="str">
            <v>BRATM</v>
          </cell>
          <cell r="B537" t="str">
            <v>South America</v>
          </cell>
          <cell r="C537" t="str">
            <v>Brazil</v>
          </cell>
          <cell r="D537" t="str">
            <v>Oi</v>
          </cell>
          <cell r="E537" t="str">
            <v>Price to be negotiated</v>
          </cell>
          <cell r="F537">
            <v>1</v>
          </cell>
          <cell r="G537">
            <v>1</v>
          </cell>
        </row>
        <row r="538">
          <cell r="A538" t="str">
            <v>BRAV1</v>
          </cell>
          <cell r="B538" t="str">
            <v>South America</v>
          </cell>
          <cell r="C538" t="str">
            <v>Brazil</v>
          </cell>
          <cell r="D538" t="str">
            <v>VIVO</v>
          </cell>
          <cell r="E538" t="str">
            <v>Price to be negotiated</v>
          </cell>
          <cell r="F538">
            <v>1</v>
          </cell>
          <cell r="G538">
            <v>1</v>
          </cell>
        </row>
        <row r="539">
          <cell r="A539" t="str">
            <v>BRAV2</v>
          </cell>
          <cell r="B539" t="str">
            <v>South America</v>
          </cell>
          <cell r="C539" t="str">
            <v>Brazil</v>
          </cell>
          <cell r="D539" t="str">
            <v>VIVO</v>
          </cell>
          <cell r="E539" t="str">
            <v>Price to be negotiated</v>
          </cell>
          <cell r="F539">
            <v>1</v>
          </cell>
          <cell r="G539">
            <v>1</v>
          </cell>
        </row>
        <row r="540">
          <cell r="A540" t="str">
            <v>BRAV3</v>
          </cell>
          <cell r="B540" t="str">
            <v>South America</v>
          </cell>
          <cell r="C540" t="str">
            <v>Brazil</v>
          </cell>
          <cell r="D540" t="str">
            <v>VIVO</v>
          </cell>
          <cell r="E540" t="str">
            <v>Price to be negotiated</v>
          </cell>
          <cell r="F540">
            <v>1</v>
          </cell>
          <cell r="G540">
            <v>1</v>
          </cell>
        </row>
        <row r="541">
          <cell r="A541" t="str">
            <v>PERN3</v>
          </cell>
          <cell r="B541" t="str">
            <v>South America</v>
          </cell>
          <cell r="C541" t="str">
            <v>Peru</v>
          </cell>
          <cell r="D541" t="str">
            <v>Entel</v>
          </cell>
          <cell r="E541" t="str">
            <v>Price to be negotiated</v>
          </cell>
        </row>
        <row r="542">
          <cell r="A542" t="str">
            <v>PRYVX</v>
          </cell>
          <cell r="B542" t="str">
            <v>South America</v>
          </cell>
          <cell r="C542" t="str">
            <v>Paraguay</v>
          </cell>
          <cell r="D542" t="str">
            <v>Vox</v>
          </cell>
        </row>
        <row r="543">
          <cell r="A543" t="str">
            <v>SURTG</v>
          </cell>
          <cell r="B543" t="str">
            <v>South America</v>
          </cell>
          <cell r="C543" t="str">
            <v>Suriname</v>
          </cell>
          <cell r="D543" t="str">
            <v>Telesur</v>
          </cell>
        </row>
        <row r="544">
          <cell r="A544" t="str">
            <v>URYTM</v>
          </cell>
          <cell r="B544" t="str">
            <v>South America</v>
          </cell>
          <cell r="C544" t="str">
            <v>Uruguay</v>
          </cell>
          <cell r="D544" t="str">
            <v>Movistar</v>
          </cell>
        </row>
        <row r="545">
          <cell r="A545" t="str">
            <v>VENMV</v>
          </cell>
          <cell r="B545" t="str">
            <v>South America</v>
          </cell>
          <cell r="C545" t="str">
            <v>Venezuela</v>
          </cell>
          <cell r="D545" t="str">
            <v>Movilnet</v>
          </cell>
        </row>
        <row r="546">
          <cell r="A546" t="str">
            <v>ECUOT</v>
          </cell>
          <cell r="B546" t="str">
            <v>South America</v>
          </cell>
          <cell r="C546" t="str">
            <v>Ecuador</v>
          </cell>
          <cell r="D546" t="str">
            <v>Telefonica</v>
          </cell>
          <cell r="F546">
            <v>0.05</v>
          </cell>
          <cell r="G546">
            <v>0.1</v>
          </cell>
        </row>
        <row r="547">
          <cell r="A547" t="str">
            <v>ARGCM</v>
          </cell>
          <cell r="B547" t="str">
            <v>South America</v>
          </cell>
          <cell r="C547" t="str">
            <v>Argentina</v>
          </cell>
          <cell r="D547" t="str">
            <v>Claro</v>
          </cell>
          <cell r="F547">
            <v>0.05</v>
          </cell>
          <cell r="G547">
            <v>0.5</v>
          </cell>
        </row>
        <row r="548">
          <cell r="A548" t="str">
            <v>ARGTM</v>
          </cell>
          <cell r="B548" t="str">
            <v>South America</v>
          </cell>
          <cell r="C548" t="str">
            <v>Argentina</v>
          </cell>
          <cell r="D548" t="str">
            <v>TMA</v>
          </cell>
          <cell r="F548">
            <v>0.05</v>
          </cell>
          <cell r="G548">
            <v>0.05</v>
          </cell>
        </row>
        <row r="549">
          <cell r="A549" t="str">
            <v>ARGTP</v>
          </cell>
          <cell r="B549" t="str">
            <v>South America</v>
          </cell>
          <cell r="C549" t="str">
            <v>Argentina</v>
          </cell>
          <cell r="D549" t="str">
            <v>Personal</v>
          </cell>
          <cell r="F549">
            <v>0.05</v>
          </cell>
          <cell r="G549">
            <v>0.05</v>
          </cell>
        </row>
        <row r="550">
          <cell r="A550" t="str">
            <v>BOLTE</v>
          </cell>
          <cell r="B550" t="str">
            <v>South America</v>
          </cell>
          <cell r="C550" t="str">
            <v>Bolivia</v>
          </cell>
          <cell r="D550" t="str">
            <v>Telecel</v>
          </cell>
          <cell r="F550">
            <v>0.05</v>
          </cell>
          <cell r="G550">
            <v>1.2E-2</v>
          </cell>
          <cell r="H550">
            <v>0.06</v>
          </cell>
        </row>
        <row r="551">
          <cell r="A551" t="str">
            <v>COLCO</v>
          </cell>
          <cell r="B551" t="str">
            <v>South America</v>
          </cell>
          <cell r="C551" t="str">
            <v>Colombia</v>
          </cell>
          <cell r="D551" t="str">
            <v>OLA/Tigo</v>
          </cell>
          <cell r="F551">
            <v>0.05</v>
          </cell>
          <cell r="G551">
            <v>1.2E-2</v>
          </cell>
          <cell r="H551">
            <v>0.06</v>
          </cell>
        </row>
        <row r="552">
          <cell r="A552" t="str">
            <v>GUYUM</v>
          </cell>
          <cell r="B552" t="str">
            <v>South America</v>
          </cell>
          <cell r="C552" t="str">
            <v>Guyana</v>
          </cell>
          <cell r="D552" t="str">
            <v>Digicel</v>
          </cell>
          <cell r="F552">
            <v>0.05</v>
          </cell>
          <cell r="G552">
            <v>0.1</v>
          </cell>
          <cell r="H552">
            <v>0.05</v>
          </cell>
        </row>
        <row r="553">
          <cell r="A553" t="str">
            <v>PRYTC</v>
          </cell>
          <cell r="B553" t="str">
            <v>South America</v>
          </cell>
          <cell r="C553" t="str">
            <v>Paraguay</v>
          </cell>
          <cell r="D553" t="str">
            <v>Telecel (Millicom)</v>
          </cell>
          <cell r="F553">
            <v>0.05</v>
          </cell>
          <cell r="G553">
            <v>1.2E-2</v>
          </cell>
          <cell r="H553">
            <v>0.06</v>
          </cell>
        </row>
        <row r="554">
          <cell r="A554" t="str">
            <v>SURDC</v>
          </cell>
          <cell r="B554" t="str">
            <v>South America</v>
          </cell>
          <cell r="C554" t="str">
            <v>Suriname</v>
          </cell>
          <cell r="D554" t="str">
            <v>Digicel</v>
          </cell>
          <cell r="F554">
            <v>0.05</v>
          </cell>
          <cell r="G554">
            <v>0.1</v>
          </cell>
          <cell r="H554">
            <v>0.05</v>
          </cell>
        </row>
        <row r="555">
          <cell r="A555" t="str">
            <v>BRABT</v>
          </cell>
          <cell r="B555" t="str">
            <v>South America</v>
          </cell>
          <cell r="C555" t="str">
            <v>Brazil</v>
          </cell>
          <cell r="D555" t="str">
            <v>Oi</v>
          </cell>
          <cell r="F555">
            <v>1</v>
          </cell>
          <cell r="G555">
            <v>1</v>
          </cell>
        </row>
        <row r="556">
          <cell r="A556" t="str">
            <v>BRACL</v>
          </cell>
          <cell r="B556" t="str">
            <v>South America</v>
          </cell>
          <cell r="C556" t="str">
            <v>Brazil</v>
          </cell>
          <cell r="D556" t="str">
            <v>Claro</v>
          </cell>
          <cell r="E556" t="str">
            <v>No permanent</v>
          </cell>
          <cell r="F556">
            <v>1</v>
          </cell>
          <cell r="G556">
            <v>1</v>
          </cell>
        </row>
        <row r="557">
          <cell r="A557" t="str">
            <v>CHLSM</v>
          </cell>
          <cell r="B557" t="str">
            <v>South America</v>
          </cell>
          <cell r="C557" t="str">
            <v>Chile</v>
          </cell>
          <cell r="D557" t="str">
            <v>Claro</v>
          </cell>
          <cell r="E557" t="str">
            <v>No permanent</v>
          </cell>
          <cell r="F557">
            <v>0.05</v>
          </cell>
          <cell r="G557">
            <v>0.02</v>
          </cell>
        </row>
        <row r="558">
          <cell r="A558" t="str">
            <v>CHLMV</v>
          </cell>
          <cell r="B558" t="str">
            <v>South America</v>
          </cell>
          <cell r="C558" t="str">
            <v>Chile</v>
          </cell>
          <cell r="D558" t="str">
            <v>Entel PCS</v>
          </cell>
          <cell r="E558" t="str">
            <v>No permanent</v>
          </cell>
          <cell r="F558">
            <v>0.05</v>
          </cell>
          <cell r="G558">
            <v>0.02</v>
          </cell>
        </row>
        <row r="559">
          <cell r="A559" t="str">
            <v>BOLNT</v>
          </cell>
          <cell r="B559" t="str">
            <v>South America</v>
          </cell>
          <cell r="C559" t="str">
            <v>Bolivia</v>
          </cell>
          <cell r="D559" t="str">
            <v>NuevaTel</v>
          </cell>
          <cell r="E559" t="str">
            <v>IMSI charge</v>
          </cell>
          <cell r="F559">
            <v>0.1</v>
          </cell>
          <cell r="G559">
            <v>0.2</v>
          </cell>
        </row>
        <row r="560">
          <cell r="A560" t="str">
            <v>VENMS</v>
          </cell>
          <cell r="B560" t="str">
            <v>South America</v>
          </cell>
          <cell r="C560" t="str">
            <v>Venezuela</v>
          </cell>
          <cell r="D560" t="str">
            <v>Movistar</v>
          </cell>
          <cell r="E560" t="str">
            <v>IMSI charge</v>
          </cell>
          <cell r="F560">
            <v>0.2</v>
          </cell>
          <cell r="G560">
            <v>0.2</v>
          </cell>
        </row>
        <row r="561">
          <cell r="A561" t="str">
            <v>URYAM</v>
          </cell>
          <cell r="B561" t="str">
            <v>South America</v>
          </cell>
          <cell r="C561" t="str">
            <v>Uruguay</v>
          </cell>
          <cell r="D561" t="str">
            <v>Claro (CTI)</v>
          </cell>
          <cell r="E561" t="str">
            <v>IMSI charge</v>
          </cell>
          <cell r="F561">
            <v>0.05</v>
          </cell>
          <cell r="G561">
            <v>0.1</v>
          </cell>
        </row>
        <row r="562">
          <cell r="A562" t="str">
            <v>PRYHT</v>
          </cell>
          <cell r="B562" t="str">
            <v>South America</v>
          </cell>
          <cell r="C562" t="str">
            <v>Paraguay</v>
          </cell>
          <cell r="D562" t="str">
            <v>Claro</v>
          </cell>
          <cell r="F562">
            <v>0.05</v>
          </cell>
          <cell r="G562">
            <v>0.06</v>
          </cell>
        </row>
        <row r="563">
          <cell r="A563" t="str">
            <v>BRACS</v>
          </cell>
          <cell r="B563" t="str">
            <v>South America</v>
          </cell>
          <cell r="C563" t="str">
            <v>Brazil</v>
          </cell>
          <cell r="D563" t="str">
            <v>Tim Brazil</v>
          </cell>
          <cell r="E563" t="str">
            <v>IMSI charge</v>
          </cell>
          <cell r="F563">
            <v>1</v>
          </cell>
          <cell r="G563">
            <v>1</v>
          </cell>
        </row>
        <row r="564">
          <cell r="A564" t="str">
            <v>PERMO</v>
          </cell>
          <cell r="B564" t="str">
            <v>South America</v>
          </cell>
          <cell r="C564" t="str">
            <v>Peru</v>
          </cell>
          <cell r="D564" t="str">
            <v>Telefonica</v>
          </cell>
          <cell r="E564" t="str">
            <v>IMSI charge</v>
          </cell>
          <cell r="F564">
            <v>0.05</v>
          </cell>
          <cell r="G564">
            <v>0.06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nogoto"/>
      <sheetName val="Annex 7.1_Monogoto_2018-06-01"/>
      <sheetName val="Pricelist 2022-07-01"/>
    </sheetNames>
    <sheetDataSet>
      <sheetData sheetId="0" refreshError="1"/>
      <sheetData sheetId="1" refreshError="1"/>
      <sheetData sheetId="2">
        <row r="2">
          <cell r="A2" t="str">
            <v>EGYEM</v>
          </cell>
          <cell r="B2" t="str">
            <v>Africa</v>
          </cell>
          <cell r="C2" t="str">
            <v>Egypt</v>
          </cell>
          <cell r="D2" t="str">
            <v>Etisalat</v>
          </cell>
          <cell r="F2">
            <v>0.2</v>
          </cell>
          <cell r="G2">
            <v>0.05</v>
          </cell>
        </row>
        <row r="3">
          <cell r="A3" t="str">
            <v>EGYMS</v>
          </cell>
          <cell r="B3" t="str">
            <v>Africa</v>
          </cell>
          <cell r="C3" t="str">
            <v>Egypt</v>
          </cell>
          <cell r="D3" t="str">
            <v>Vodafone Egypt</v>
          </cell>
          <cell r="F3">
            <v>0.2</v>
          </cell>
          <cell r="G3">
            <v>0.2</v>
          </cell>
        </row>
        <row r="4">
          <cell r="A4" t="str">
            <v>ETH01</v>
          </cell>
          <cell r="B4" t="str">
            <v>Africa</v>
          </cell>
          <cell r="C4" t="str">
            <v>Ethiopia</v>
          </cell>
          <cell r="D4" t="str">
            <v>ETC</v>
          </cell>
          <cell r="F4">
            <v>1</v>
          </cell>
          <cell r="G4">
            <v>30</v>
          </cell>
        </row>
        <row r="5">
          <cell r="A5" t="str">
            <v>GABCT</v>
          </cell>
          <cell r="B5" t="str">
            <v>Africa</v>
          </cell>
          <cell r="C5" t="str">
            <v>Gabon</v>
          </cell>
          <cell r="D5" t="str">
            <v>Airtel (Zain)</v>
          </cell>
          <cell r="F5">
            <v>0.2</v>
          </cell>
          <cell r="G5">
            <v>0.3</v>
          </cell>
        </row>
        <row r="6">
          <cell r="A6" t="str">
            <v>GHAGT</v>
          </cell>
          <cell r="B6" t="str">
            <v>Africa</v>
          </cell>
          <cell r="C6" t="str">
            <v>Ghana</v>
          </cell>
          <cell r="D6" t="str">
            <v>Vodafone Ghana</v>
          </cell>
          <cell r="F6">
            <v>0.05</v>
          </cell>
          <cell r="G6">
            <v>0.06</v>
          </cell>
        </row>
        <row r="7">
          <cell r="A7" t="str">
            <v>GHAMT</v>
          </cell>
          <cell r="B7" t="str">
            <v>Africa</v>
          </cell>
          <cell r="C7" t="str">
            <v>Ghana</v>
          </cell>
          <cell r="D7" t="str">
            <v>Mobitel</v>
          </cell>
          <cell r="F7">
            <v>0.2</v>
          </cell>
          <cell r="G7">
            <v>0.1</v>
          </cell>
        </row>
        <row r="8">
          <cell r="A8" t="str">
            <v>GHASC</v>
          </cell>
          <cell r="B8" t="str">
            <v>Africa</v>
          </cell>
          <cell r="C8" t="str">
            <v>Ghana</v>
          </cell>
          <cell r="D8" t="str">
            <v>MTN</v>
          </cell>
          <cell r="F8">
            <v>0.05</v>
          </cell>
          <cell r="G8">
            <v>0.05</v>
          </cell>
        </row>
        <row r="9">
          <cell r="A9" t="str">
            <v>GHAZN</v>
          </cell>
          <cell r="B9" t="str">
            <v>Africa</v>
          </cell>
          <cell r="C9" t="str">
            <v>Ghana</v>
          </cell>
          <cell r="D9" t="str">
            <v>Airtel</v>
          </cell>
          <cell r="F9">
            <v>0.2</v>
          </cell>
          <cell r="G9">
            <v>0.5</v>
          </cell>
        </row>
        <row r="10">
          <cell r="A10" t="str">
            <v>GINAG</v>
          </cell>
          <cell r="B10" t="str">
            <v>Africa</v>
          </cell>
          <cell r="C10" t="str">
            <v>Guinea</v>
          </cell>
          <cell r="D10" t="str">
            <v>Areeba/MTN-Guinea</v>
          </cell>
          <cell r="F10">
            <v>0.05</v>
          </cell>
          <cell r="G10">
            <v>0.05</v>
          </cell>
        </row>
        <row r="11">
          <cell r="A11" t="str">
            <v>GMBAC</v>
          </cell>
          <cell r="B11" t="str">
            <v>Africa</v>
          </cell>
          <cell r="C11" t="str">
            <v>Gambia</v>
          </cell>
          <cell r="D11" t="str">
            <v>Africell (Gambia) Ltd</v>
          </cell>
          <cell r="F11">
            <v>0.1</v>
          </cell>
          <cell r="G11">
            <v>0.1</v>
          </cell>
        </row>
        <row r="12">
          <cell r="A12" t="str">
            <v>GMBQC</v>
          </cell>
          <cell r="B12" t="str">
            <v>Africa</v>
          </cell>
          <cell r="C12" t="str">
            <v>Gambia</v>
          </cell>
          <cell r="D12" t="str">
            <v>Qcell</v>
          </cell>
          <cell r="F12">
            <v>0.2</v>
          </cell>
          <cell r="G12">
            <v>1</v>
          </cell>
        </row>
        <row r="13">
          <cell r="A13" t="str">
            <v>GNBSB</v>
          </cell>
          <cell r="B13" t="str">
            <v>Africa</v>
          </cell>
          <cell r="C13" t="str">
            <v>Guinea Bissau</v>
          </cell>
          <cell r="D13" t="str">
            <v>MTN</v>
          </cell>
          <cell r="F13">
            <v>0.05</v>
          </cell>
          <cell r="G13">
            <v>0.05</v>
          </cell>
        </row>
        <row r="14">
          <cell r="A14" t="str">
            <v>GNQHT</v>
          </cell>
          <cell r="B14" t="str">
            <v>Africa</v>
          </cell>
          <cell r="C14" t="str">
            <v>Equatorial Guinea</v>
          </cell>
          <cell r="D14" t="str">
            <v>Green Com S.A</v>
          </cell>
          <cell r="F14">
            <v>0.2</v>
          </cell>
          <cell r="G14">
            <v>0.2</v>
          </cell>
        </row>
        <row r="15">
          <cell r="A15" t="str">
            <v>KENKC</v>
          </cell>
          <cell r="B15" t="str">
            <v>Africa</v>
          </cell>
          <cell r="C15" t="str">
            <v>Kenya</v>
          </cell>
          <cell r="D15" t="str">
            <v>Airtel</v>
          </cell>
          <cell r="F15">
            <v>0.2</v>
          </cell>
          <cell r="G15">
            <v>0.5</v>
          </cell>
        </row>
        <row r="16">
          <cell r="A16" t="str">
            <v>KENSA</v>
          </cell>
          <cell r="B16" t="str">
            <v>Africa</v>
          </cell>
          <cell r="C16" t="str">
            <v>Kenya</v>
          </cell>
          <cell r="D16" t="str">
            <v>Safaricom</v>
          </cell>
          <cell r="F16">
            <v>0.05</v>
          </cell>
          <cell r="G16">
            <v>0.1</v>
          </cell>
        </row>
        <row r="17">
          <cell r="A17" t="str">
            <v>KENTK</v>
          </cell>
          <cell r="B17" t="str">
            <v>Africa</v>
          </cell>
          <cell r="C17" t="str">
            <v>Kenya</v>
          </cell>
          <cell r="D17" t="str">
            <v>Telkom (Orange)</v>
          </cell>
          <cell r="F17">
            <v>0.05</v>
          </cell>
          <cell r="G17">
            <v>0.2</v>
          </cell>
        </row>
        <row r="18">
          <cell r="A18" t="str">
            <v>LBR07</v>
          </cell>
          <cell r="B18" t="str">
            <v>Africa</v>
          </cell>
          <cell r="C18" t="str">
            <v>Liberia</v>
          </cell>
          <cell r="D18" t="str">
            <v>Orange</v>
          </cell>
          <cell r="F18">
            <v>1</v>
          </cell>
          <cell r="G18">
            <v>30</v>
          </cell>
        </row>
        <row r="19">
          <cell r="A19" t="str">
            <v>LBY01</v>
          </cell>
          <cell r="B19" t="str">
            <v>Africa</v>
          </cell>
          <cell r="C19" t="str">
            <v>Libya</v>
          </cell>
          <cell r="D19" t="str">
            <v>Al Madar Al Jadid</v>
          </cell>
          <cell r="F19">
            <v>1</v>
          </cell>
          <cell r="G19">
            <v>30</v>
          </cell>
        </row>
        <row r="20">
          <cell r="A20" t="str">
            <v>MARM1</v>
          </cell>
          <cell r="B20" t="str">
            <v>Africa</v>
          </cell>
          <cell r="C20" t="str">
            <v>Morocco</v>
          </cell>
          <cell r="D20" t="str">
            <v>IAM</v>
          </cell>
          <cell r="F20">
            <v>0.1</v>
          </cell>
          <cell r="G20">
            <v>0.05</v>
          </cell>
        </row>
        <row r="21">
          <cell r="A21" t="str">
            <v>MARM3</v>
          </cell>
          <cell r="B21" t="str">
            <v>Africa</v>
          </cell>
          <cell r="C21" t="str">
            <v>Morocco</v>
          </cell>
          <cell r="D21" t="str">
            <v>Wana</v>
          </cell>
          <cell r="F21">
            <v>30</v>
          </cell>
          <cell r="G21">
            <v>30</v>
          </cell>
        </row>
        <row r="22">
          <cell r="A22" t="str">
            <v>MARMT</v>
          </cell>
          <cell r="B22" t="str">
            <v>Africa</v>
          </cell>
          <cell r="C22" t="str">
            <v>Morocco</v>
          </cell>
          <cell r="D22" t="str">
            <v>Orange Moroc (MediTel)</v>
          </cell>
          <cell r="F22">
            <v>0.1</v>
          </cell>
          <cell r="G22">
            <v>0.05</v>
          </cell>
        </row>
        <row r="23">
          <cell r="A23" t="str">
            <v>MDGCO</v>
          </cell>
          <cell r="B23" t="str">
            <v>Africa</v>
          </cell>
          <cell r="C23" t="str">
            <v>Madagascar</v>
          </cell>
          <cell r="D23" t="str">
            <v>Airtel</v>
          </cell>
          <cell r="F23">
            <v>0.2</v>
          </cell>
          <cell r="G23">
            <v>0.5</v>
          </cell>
        </row>
        <row r="24">
          <cell r="A24" t="str">
            <v>MDGTM</v>
          </cell>
          <cell r="B24" t="str">
            <v>Africa</v>
          </cell>
          <cell r="C24" t="str">
            <v>Madagascar</v>
          </cell>
          <cell r="D24" t="str">
            <v>TELMA</v>
          </cell>
          <cell r="F24">
            <v>1</v>
          </cell>
          <cell r="G24">
            <v>30</v>
          </cell>
        </row>
        <row r="25">
          <cell r="A25" t="str">
            <v>MLI02</v>
          </cell>
          <cell r="B25" t="str">
            <v>Africa</v>
          </cell>
          <cell r="C25" t="str">
            <v>Mali</v>
          </cell>
          <cell r="D25" t="str">
            <v>Orange Mali SA</v>
          </cell>
          <cell r="F25">
            <v>0.2</v>
          </cell>
          <cell r="G25">
            <v>1</v>
          </cell>
        </row>
        <row r="26">
          <cell r="A26" t="str">
            <v>SLEAC</v>
          </cell>
          <cell r="B26" t="str">
            <v>Africa</v>
          </cell>
          <cell r="C26" t="str">
            <v>Sierra Leone</v>
          </cell>
          <cell r="D26" t="str">
            <v>AFR LINTEL</v>
          </cell>
        </row>
        <row r="27">
          <cell r="A27" t="str">
            <v>SLECT</v>
          </cell>
          <cell r="B27" t="str">
            <v>Africa</v>
          </cell>
          <cell r="C27" t="str">
            <v>Sierra Leone</v>
          </cell>
          <cell r="D27" t="str">
            <v>Orange</v>
          </cell>
        </row>
        <row r="28">
          <cell r="A28" t="str">
            <v>SOM01</v>
          </cell>
          <cell r="B28" t="str">
            <v>Africa</v>
          </cell>
          <cell r="C28" t="str">
            <v>Somalia</v>
          </cell>
          <cell r="D28" t="str">
            <v>Telesom</v>
          </cell>
        </row>
        <row r="29">
          <cell r="A29" t="str">
            <v>SOMGT</v>
          </cell>
          <cell r="B29" t="str">
            <v>Africa</v>
          </cell>
          <cell r="C29" t="str">
            <v>Somalia</v>
          </cell>
          <cell r="D29" t="str">
            <v>Golis Telecom</v>
          </cell>
        </row>
        <row r="30">
          <cell r="A30" t="str">
            <v>SUDMO</v>
          </cell>
          <cell r="B30" t="str">
            <v>Africa</v>
          </cell>
          <cell r="C30" t="str">
            <v>Sudan</v>
          </cell>
          <cell r="D30" t="str">
            <v>zain SD</v>
          </cell>
        </row>
        <row r="31">
          <cell r="A31" t="str">
            <v>SYCAT</v>
          </cell>
          <cell r="B31" t="str">
            <v>Africa</v>
          </cell>
          <cell r="C31" t="str">
            <v>Seychelles</v>
          </cell>
          <cell r="D31" t="str">
            <v>Airtel</v>
          </cell>
        </row>
        <row r="32">
          <cell r="A32" t="str">
            <v>SYCCW</v>
          </cell>
          <cell r="B32" t="str">
            <v>Africa</v>
          </cell>
          <cell r="C32" t="str">
            <v>Seychelles</v>
          </cell>
          <cell r="D32" t="str">
            <v>Cable &amp; Wireless (Seychelles)</v>
          </cell>
        </row>
        <row r="33">
          <cell r="A33" t="str">
            <v>TGOTL</v>
          </cell>
          <cell r="B33" t="str">
            <v>Africa</v>
          </cell>
          <cell r="C33" t="str">
            <v>Togo</v>
          </cell>
          <cell r="D33" t="str">
            <v>Moov (Telecel)</v>
          </cell>
        </row>
        <row r="34">
          <cell r="A34" t="str">
            <v>TUNTT</v>
          </cell>
          <cell r="B34" t="str">
            <v>Africa</v>
          </cell>
          <cell r="C34" t="str">
            <v>Tunisia</v>
          </cell>
          <cell r="D34" t="str">
            <v>Tunicell</v>
          </cell>
        </row>
        <row r="35">
          <cell r="A35" t="str">
            <v>TZAVC</v>
          </cell>
          <cell r="B35" t="str">
            <v>Africa</v>
          </cell>
          <cell r="C35" t="str">
            <v>Tanzania United Republic of</v>
          </cell>
          <cell r="D35" t="str">
            <v>Vodacom</v>
          </cell>
        </row>
        <row r="36">
          <cell r="A36" t="str">
            <v>UGATL</v>
          </cell>
          <cell r="B36" t="str">
            <v>Africa</v>
          </cell>
          <cell r="C36" t="str">
            <v>Uganda</v>
          </cell>
          <cell r="D36" t="str">
            <v>UTL</v>
          </cell>
        </row>
        <row r="37">
          <cell r="A37" t="str">
            <v>ZAFCC</v>
          </cell>
          <cell r="B37" t="str">
            <v>Africa</v>
          </cell>
          <cell r="C37" t="str">
            <v>South Africa</v>
          </cell>
          <cell r="D37" t="str">
            <v>Cell C</v>
          </cell>
        </row>
        <row r="38">
          <cell r="A38" t="str">
            <v>ZWEET</v>
          </cell>
          <cell r="B38" t="str">
            <v>Africa</v>
          </cell>
          <cell r="C38" t="str">
            <v>Zimbabwe</v>
          </cell>
          <cell r="D38" t="str">
            <v>Econet</v>
          </cell>
        </row>
        <row r="39">
          <cell r="A39" t="str">
            <v>AGOUT</v>
          </cell>
          <cell r="B39" t="str">
            <v>Africa</v>
          </cell>
          <cell r="C39" t="str">
            <v>Angola</v>
          </cell>
          <cell r="D39" t="str">
            <v>UNITEL</v>
          </cell>
          <cell r="F39">
            <v>0.2</v>
          </cell>
          <cell r="G39">
            <v>20</v>
          </cell>
        </row>
        <row r="40">
          <cell r="A40" t="str">
            <v>BDIL1</v>
          </cell>
          <cell r="B40" t="str">
            <v>Africa</v>
          </cell>
          <cell r="C40" t="str">
            <v>Burundi</v>
          </cell>
          <cell r="D40" t="str">
            <v>Smart</v>
          </cell>
          <cell r="F40">
            <v>0.2</v>
          </cell>
          <cell r="G40">
            <v>0.2</v>
          </cell>
        </row>
        <row r="41">
          <cell r="A41" t="str">
            <v>BDIET</v>
          </cell>
          <cell r="B41" t="str">
            <v>Africa</v>
          </cell>
          <cell r="C41" t="str">
            <v>Burundi</v>
          </cell>
          <cell r="D41" t="str">
            <v>Econet LEO S.A</v>
          </cell>
        </row>
        <row r="42">
          <cell r="A42" t="str">
            <v>BFATL</v>
          </cell>
          <cell r="B42" t="str">
            <v>Africa</v>
          </cell>
          <cell r="C42" t="str">
            <v>Burkina Faso</v>
          </cell>
          <cell r="D42" t="str">
            <v>Telecel</v>
          </cell>
        </row>
        <row r="43">
          <cell r="A43" t="str">
            <v>CAF02</v>
          </cell>
          <cell r="B43" t="str">
            <v>Africa</v>
          </cell>
          <cell r="C43" t="str">
            <v>Central African Republic</v>
          </cell>
          <cell r="D43" t="str">
            <v>Telecel Centrafrique</v>
          </cell>
        </row>
        <row r="44">
          <cell r="A44" t="str">
            <v>COGCT</v>
          </cell>
          <cell r="B44" t="str">
            <v>Africa</v>
          </cell>
          <cell r="C44" t="str">
            <v>Congo Rep of</v>
          </cell>
          <cell r="D44" t="str">
            <v>Airtel Congo</v>
          </cell>
        </row>
        <row r="45">
          <cell r="A45" t="str">
            <v>COMTM</v>
          </cell>
          <cell r="B45" t="str">
            <v>Africa</v>
          </cell>
          <cell r="C45" t="str">
            <v>Comoros</v>
          </cell>
          <cell r="D45" t="str">
            <v>TELCO</v>
          </cell>
        </row>
        <row r="46">
          <cell r="A46" t="str">
            <v>GINGS</v>
          </cell>
          <cell r="B46" t="str">
            <v>Africa</v>
          </cell>
          <cell r="C46" t="str">
            <v>Guinea</v>
          </cell>
          <cell r="D46" t="str">
            <v>Orange</v>
          </cell>
        </row>
        <row r="47">
          <cell r="A47" t="str">
            <v>GMB01</v>
          </cell>
          <cell r="B47" t="str">
            <v>Africa</v>
          </cell>
          <cell r="C47" t="str">
            <v>Gambia</v>
          </cell>
          <cell r="D47" t="str">
            <v>Gamcel</v>
          </cell>
        </row>
        <row r="48">
          <cell r="A48" t="str">
            <v>GMBCM</v>
          </cell>
          <cell r="B48" t="str">
            <v>Africa</v>
          </cell>
          <cell r="C48" t="str">
            <v>Gambia</v>
          </cell>
          <cell r="D48" t="str">
            <v>GMB COMIUM</v>
          </cell>
        </row>
        <row r="49">
          <cell r="A49" t="str">
            <v>LSOVL</v>
          </cell>
          <cell r="B49" t="str">
            <v>Africa</v>
          </cell>
          <cell r="C49" t="str">
            <v>Lesotho</v>
          </cell>
          <cell r="D49" t="str">
            <v>Vodacom Lesotho (Pty) Ltd</v>
          </cell>
        </row>
        <row r="50">
          <cell r="A50" t="str">
            <v>NAM01</v>
          </cell>
          <cell r="B50" t="str">
            <v>Africa</v>
          </cell>
          <cell r="C50" t="str">
            <v>Namibia</v>
          </cell>
          <cell r="D50" t="str">
            <v>MTC</v>
          </cell>
        </row>
        <row r="51">
          <cell r="A51" t="str">
            <v>NERTL</v>
          </cell>
          <cell r="B51" t="str">
            <v>Africa</v>
          </cell>
          <cell r="C51" t="str">
            <v>Niger</v>
          </cell>
          <cell r="D51" t="str">
            <v>Telecel Niger S.A.</v>
          </cell>
        </row>
        <row r="52">
          <cell r="A52" t="str">
            <v>SWZMN</v>
          </cell>
          <cell r="B52" t="str">
            <v>Africa</v>
          </cell>
          <cell r="C52" t="str">
            <v>Eswatini</v>
          </cell>
          <cell r="D52" t="str">
            <v>MTN</v>
          </cell>
        </row>
        <row r="53">
          <cell r="A53" t="str">
            <v>MOZVG</v>
          </cell>
          <cell r="B53" t="str">
            <v>Africa</v>
          </cell>
          <cell r="C53" t="str">
            <v>Mozambique</v>
          </cell>
          <cell r="D53" t="str">
            <v>Movitel</v>
          </cell>
          <cell r="F53">
            <v>1</v>
          </cell>
          <cell r="G53">
            <v>30</v>
          </cell>
        </row>
        <row r="54">
          <cell r="A54" t="str">
            <v>MOZ01</v>
          </cell>
          <cell r="B54" t="str">
            <v>Africa</v>
          </cell>
          <cell r="C54" t="str">
            <v>Mozambique</v>
          </cell>
          <cell r="D54" t="str">
            <v>Mcel</v>
          </cell>
          <cell r="F54">
            <v>0.2</v>
          </cell>
          <cell r="G54">
            <v>0.2</v>
          </cell>
        </row>
        <row r="55">
          <cell r="A55" t="str">
            <v>MRTCH</v>
          </cell>
          <cell r="B55" t="str">
            <v>Africa</v>
          </cell>
          <cell r="C55" t="str">
            <v>Mauritania</v>
          </cell>
          <cell r="D55" t="str">
            <v>Chinguitel</v>
          </cell>
          <cell r="F55">
            <v>0.2</v>
          </cell>
          <cell r="G55">
            <v>0.5</v>
          </cell>
        </row>
        <row r="56">
          <cell r="A56" t="str">
            <v>MRTMM</v>
          </cell>
          <cell r="B56" t="str">
            <v>Africa</v>
          </cell>
          <cell r="C56" t="str">
            <v>Mauritania</v>
          </cell>
          <cell r="D56" t="str">
            <v>Mauritel Mobiles</v>
          </cell>
          <cell r="F56">
            <v>0.2</v>
          </cell>
          <cell r="G56">
            <v>0.5</v>
          </cell>
        </row>
        <row r="57">
          <cell r="A57" t="str">
            <v>MRTMT</v>
          </cell>
          <cell r="B57" t="str">
            <v>Africa</v>
          </cell>
          <cell r="C57" t="str">
            <v>Mauritania</v>
          </cell>
          <cell r="D57" t="str">
            <v>Mattel</v>
          </cell>
          <cell r="F57">
            <v>0.2</v>
          </cell>
          <cell r="G57">
            <v>0.5</v>
          </cell>
        </row>
        <row r="58">
          <cell r="A58" t="str">
            <v>MUSCP</v>
          </cell>
          <cell r="B58" t="str">
            <v>Africa</v>
          </cell>
          <cell r="C58" t="str">
            <v>Mauritius</v>
          </cell>
          <cell r="D58" t="str">
            <v>Orange Mauritius</v>
          </cell>
          <cell r="F58">
            <v>0.2</v>
          </cell>
          <cell r="G58">
            <v>0.5</v>
          </cell>
        </row>
        <row r="59">
          <cell r="A59" t="str">
            <v>MUSEM</v>
          </cell>
          <cell r="B59" t="str">
            <v>Africa</v>
          </cell>
          <cell r="C59" t="str">
            <v>Mauritius</v>
          </cell>
          <cell r="D59" t="str">
            <v>Emtel</v>
          </cell>
          <cell r="F59">
            <v>0.2</v>
          </cell>
          <cell r="G59">
            <v>1</v>
          </cell>
        </row>
        <row r="60">
          <cell r="A60" t="str">
            <v>MUSMT</v>
          </cell>
          <cell r="B60" t="str">
            <v>Africa</v>
          </cell>
          <cell r="C60" t="str">
            <v>Mauritius</v>
          </cell>
          <cell r="D60" t="str">
            <v>Mahanagar Telephone MTML</v>
          </cell>
          <cell r="F60">
            <v>0.2</v>
          </cell>
          <cell r="G60">
            <v>1</v>
          </cell>
        </row>
        <row r="61">
          <cell r="A61" t="str">
            <v>MWICP</v>
          </cell>
          <cell r="B61" t="str">
            <v>Africa</v>
          </cell>
          <cell r="C61" t="str">
            <v>Malawi</v>
          </cell>
          <cell r="D61" t="str">
            <v>Callpoint900</v>
          </cell>
          <cell r="F61">
            <v>1</v>
          </cell>
          <cell r="G61">
            <v>30</v>
          </cell>
        </row>
        <row r="62">
          <cell r="A62" t="str">
            <v>MWICT</v>
          </cell>
          <cell r="B62" t="str">
            <v>Africa</v>
          </cell>
          <cell r="C62" t="str">
            <v>Malawi</v>
          </cell>
          <cell r="D62" t="str">
            <v>Airtel</v>
          </cell>
          <cell r="F62">
            <v>0.2</v>
          </cell>
          <cell r="G62">
            <v>0.5</v>
          </cell>
        </row>
        <row r="63">
          <cell r="A63" t="str">
            <v>NAM03</v>
          </cell>
          <cell r="B63" t="str">
            <v>Africa</v>
          </cell>
          <cell r="C63" t="str">
            <v>Namibia</v>
          </cell>
          <cell r="D63" t="str">
            <v>tn mobile</v>
          </cell>
          <cell r="F63">
            <v>0.2</v>
          </cell>
          <cell r="G63">
            <v>6</v>
          </cell>
        </row>
        <row r="64">
          <cell r="A64" t="str">
            <v>NERCT</v>
          </cell>
          <cell r="B64" t="str">
            <v>Africa</v>
          </cell>
          <cell r="C64" t="str">
            <v>Niger</v>
          </cell>
          <cell r="D64" t="str">
            <v>Airtel</v>
          </cell>
          <cell r="F64">
            <v>0.2</v>
          </cell>
          <cell r="G64">
            <v>0.5</v>
          </cell>
        </row>
        <row r="65">
          <cell r="A65" t="str">
            <v>NGAEM</v>
          </cell>
          <cell r="B65" t="str">
            <v>Africa</v>
          </cell>
          <cell r="C65" t="str">
            <v>Nigeria</v>
          </cell>
          <cell r="D65" t="str">
            <v>Etisalat</v>
          </cell>
          <cell r="F65">
            <v>0.1</v>
          </cell>
          <cell r="G65">
            <v>0.1</v>
          </cell>
        </row>
        <row r="66">
          <cell r="A66" t="str">
            <v>NGAET</v>
          </cell>
          <cell r="B66" t="str">
            <v>Africa</v>
          </cell>
          <cell r="C66" t="str">
            <v>Nigeria</v>
          </cell>
          <cell r="D66" t="str">
            <v>Airtel Networks Limited</v>
          </cell>
          <cell r="F66">
            <v>0.2</v>
          </cell>
          <cell r="G66">
            <v>0.4</v>
          </cell>
        </row>
        <row r="67">
          <cell r="A67" t="str">
            <v>NGAMN</v>
          </cell>
          <cell r="B67" t="str">
            <v>Africa</v>
          </cell>
          <cell r="C67" t="str">
            <v>Nigeria</v>
          </cell>
          <cell r="D67" t="str">
            <v>MTN-NG</v>
          </cell>
          <cell r="F67">
            <v>0.05</v>
          </cell>
          <cell r="G67">
            <v>0.05</v>
          </cell>
        </row>
        <row r="68">
          <cell r="A68" t="str">
            <v>RWAAR</v>
          </cell>
          <cell r="B68" t="str">
            <v>Africa</v>
          </cell>
          <cell r="C68" t="str">
            <v>Rwanda</v>
          </cell>
          <cell r="D68" t="str">
            <v>Airtel Rwanda Limited</v>
          </cell>
          <cell r="F68">
            <v>0.2</v>
          </cell>
          <cell r="G68">
            <v>0.5</v>
          </cell>
        </row>
        <row r="69">
          <cell r="A69" t="str">
            <v>RWAMN</v>
          </cell>
          <cell r="B69" t="str">
            <v>Africa</v>
          </cell>
          <cell r="C69" t="str">
            <v>Rwanda</v>
          </cell>
          <cell r="D69" t="str">
            <v>Rwandacell</v>
          </cell>
          <cell r="F69">
            <v>0.1</v>
          </cell>
          <cell r="G69">
            <v>0.1</v>
          </cell>
        </row>
        <row r="70">
          <cell r="A70" t="str">
            <v>RWATG</v>
          </cell>
          <cell r="B70" t="str">
            <v>Africa</v>
          </cell>
          <cell r="C70" t="str">
            <v>Rwanda</v>
          </cell>
          <cell r="D70" t="str">
            <v>Tigo</v>
          </cell>
          <cell r="F70">
            <v>0.2</v>
          </cell>
          <cell r="G70">
            <v>0.4</v>
          </cell>
        </row>
        <row r="71">
          <cell r="A71" t="str">
            <v>SDNBT</v>
          </cell>
          <cell r="B71" t="str">
            <v>Africa</v>
          </cell>
          <cell r="C71" t="str">
            <v>Sudan</v>
          </cell>
          <cell r="D71" t="str">
            <v>MTN Sudan</v>
          </cell>
          <cell r="E71" t="str">
            <v>data not launched</v>
          </cell>
          <cell r="F71">
            <v>0.2</v>
          </cell>
          <cell r="G71">
            <v>0.1</v>
          </cell>
        </row>
        <row r="72">
          <cell r="A72" t="str">
            <v>SENSG</v>
          </cell>
          <cell r="B72" t="str">
            <v>Africa</v>
          </cell>
          <cell r="C72" t="str">
            <v>Senegal</v>
          </cell>
          <cell r="D72" t="str">
            <v>Sentel GSM</v>
          </cell>
          <cell r="E72" t="str">
            <v>data not launched</v>
          </cell>
          <cell r="F72">
            <v>0.1</v>
          </cell>
          <cell r="G72">
            <v>0.1</v>
          </cell>
        </row>
        <row r="73">
          <cell r="A73" t="str">
            <v>STPST</v>
          </cell>
          <cell r="B73" t="str">
            <v>Africa</v>
          </cell>
          <cell r="C73" t="str">
            <v>Sao Tome and Principe</v>
          </cell>
          <cell r="D73" t="str">
            <v>CST</v>
          </cell>
          <cell r="E73" t="str">
            <v>data not launched</v>
          </cell>
          <cell r="F73">
            <v>1</v>
          </cell>
          <cell r="G73">
            <v>30</v>
          </cell>
        </row>
        <row r="74">
          <cell r="A74" t="str">
            <v>STPUT</v>
          </cell>
          <cell r="B74" t="str">
            <v>Africa</v>
          </cell>
          <cell r="C74" t="str">
            <v>Sao Tome and Principe</v>
          </cell>
          <cell r="D74" t="str">
            <v>Unitel</v>
          </cell>
          <cell r="E74" t="str">
            <v>data not launched</v>
          </cell>
          <cell r="F74">
            <v>0.5</v>
          </cell>
          <cell r="G74">
            <v>6</v>
          </cell>
        </row>
        <row r="75">
          <cell r="A75" t="str">
            <v>TCDCT</v>
          </cell>
          <cell r="B75" t="str">
            <v>Africa</v>
          </cell>
          <cell r="C75" t="str">
            <v>Chad</v>
          </cell>
          <cell r="D75" t="str">
            <v>Airtel</v>
          </cell>
          <cell r="E75" t="str">
            <v>data not launched</v>
          </cell>
          <cell r="F75">
            <v>0.2</v>
          </cell>
          <cell r="G75">
            <v>0.4</v>
          </cell>
        </row>
        <row r="76">
          <cell r="A76" t="str">
            <v>TCDML</v>
          </cell>
          <cell r="B76" t="str">
            <v>Africa</v>
          </cell>
          <cell r="C76" t="str">
            <v>Chad</v>
          </cell>
          <cell r="D76" t="str">
            <v>Tigo</v>
          </cell>
          <cell r="E76" t="str">
            <v>data not launched</v>
          </cell>
          <cell r="F76">
            <v>0.1</v>
          </cell>
          <cell r="G76">
            <v>0.1</v>
          </cell>
        </row>
        <row r="77">
          <cell r="A77" t="str">
            <v>TGOTC</v>
          </cell>
          <cell r="B77" t="str">
            <v>Africa</v>
          </cell>
          <cell r="C77" t="str">
            <v>Togo</v>
          </cell>
          <cell r="D77" t="str">
            <v>Togo Cellulaire</v>
          </cell>
          <cell r="E77" t="str">
            <v>data not launched</v>
          </cell>
          <cell r="F77">
            <v>0.2</v>
          </cell>
          <cell r="G77">
            <v>0.5</v>
          </cell>
        </row>
        <row r="78">
          <cell r="A78" t="str">
            <v>TUNOR</v>
          </cell>
          <cell r="B78" t="str">
            <v>Africa</v>
          </cell>
          <cell r="C78" t="str">
            <v>Tunisia</v>
          </cell>
          <cell r="D78" t="str">
            <v>Orange</v>
          </cell>
          <cell r="E78" t="str">
            <v>data not launched</v>
          </cell>
          <cell r="F78">
            <v>0.2</v>
          </cell>
          <cell r="G78">
            <v>0.06</v>
          </cell>
        </row>
        <row r="79">
          <cell r="A79" t="str">
            <v>TUNTA</v>
          </cell>
          <cell r="B79" t="str">
            <v>Africa</v>
          </cell>
          <cell r="C79" t="str">
            <v>Tunisia</v>
          </cell>
          <cell r="D79" t="str">
            <v>Ooredoo</v>
          </cell>
          <cell r="E79" t="str">
            <v>data not launched</v>
          </cell>
          <cell r="F79">
            <v>0.05</v>
          </cell>
          <cell r="G79">
            <v>0.05</v>
          </cell>
        </row>
        <row r="80">
          <cell r="A80" t="str">
            <v>TZACT</v>
          </cell>
          <cell r="B80" t="str">
            <v>Africa</v>
          </cell>
          <cell r="C80" t="str">
            <v>Tanzania United Republic of</v>
          </cell>
          <cell r="D80" t="str">
            <v>Airtel</v>
          </cell>
          <cell r="E80" t="str">
            <v>data not launched</v>
          </cell>
          <cell r="F80">
            <v>0.2</v>
          </cell>
          <cell r="G80">
            <v>0.5</v>
          </cell>
        </row>
        <row r="81">
          <cell r="A81" t="str">
            <v>TZAMB</v>
          </cell>
          <cell r="B81" t="str">
            <v>Africa</v>
          </cell>
          <cell r="C81" t="str">
            <v>Tanzania United Republic of</v>
          </cell>
          <cell r="D81" t="str">
            <v>MIC Tanzania</v>
          </cell>
          <cell r="E81" t="str">
            <v>data not launched</v>
          </cell>
          <cell r="F81">
            <v>0.2</v>
          </cell>
          <cell r="G81">
            <v>0.1</v>
          </cell>
        </row>
        <row r="82">
          <cell r="A82" t="str">
            <v>TZAYA</v>
          </cell>
          <cell r="B82" t="str">
            <v>Africa</v>
          </cell>
          <cell r="C82" t="str">
            <v>Tanzania United Republic of</v>
          </cell>
          <cell r="D82" t="str">
            <v>Smart</v>
          </cell>
          <cell r="E82" t="str">
            <v>IoT not allowed</v>
          </cell>
          <cell r="F82">
            <v>0.2</v>
          </cell>
          <cell r="G82">
            <v>0.5</v>
          </cell>
        </row>
        <row r="83">
          <cell r="A83" t="str">
            <v>UGACE</v>
          </cell>
          <cell r="B83" t="str">
            <v>Africa</v>
          </cell>
          <cell r="C83" t="str">
            <v>Uganda</v>
          </cell>
          <cell r="D83" t="str">
            <v>Airtel Uganda</v>
          </cell>
          <cell r="E83" t="str">
            <v>Price to be negotiated</v>
          </cell>
          <cell r="F83">
            <v>0.2</v>
          </cell>
          <cell r="G83">
            <v>0.5</v>
          </cell>
        </row>
        <row r="84">
          <cell r="A84" t="str">
            <v>UGAMN</v>
          </cell>
          <cell r="B84" t="str">
            <v>Africa</v>
          </cell>
          <cell r="C84" t="str">
            <v>Uganda</v>
          </cell>
          <cell r="D84" t="str">
            <v>MTN</v>
          </cell>
          <cell r="E84" t="str">
            <v>Price to be negotiated</v>
          </cell>
          <cell r="F84">
            <v>0.05</v>
          </cell>
          <cell r="G84">
            <v>0.05</v>
          </cell>
        </row>
        <row r="85">
          <cell r="A85" t="str">
            <v>UGASU</v>
          </cell>
          <cell r="B85" t="str">
            <v>Africa</v>
          </cell>
          <cell r="C85" t="str">
            <v>Uganda</v>
          </cell>
          <cell r="D85" t="str">
            <v>Smart</v>
          </cell>
          <cell r="E85" t="str">
            <v>Price to be negotiated</v>
          </cell>
          <cell r="F85">
            <v>0.2</v>
          </cell>
          <cell r="G85">
            <v>0.2</v>
          </cell>
        </row>
        <row r="86">
          <cell r="A86" t="str">
            <v>ZAFMN</v>
          </cell>
          <cell r="B86" t="str">
            <v>Africa</v>
          </cell>
          <cell r="C86" t="str">
            <v>South Africa</v>
          </cell>
          <cell r="D86" t="str">
            <v>MTN</v>
          </cell>
          <cell r="E86" t="str">
            <v>Price to be negotiated</v>
          </cell>
          <cell r="F86">
            <v>0.05</v>
          </cell>
          <cell r="G86">
            <v>0.05</v>
          </cell>
        </row>
        <row r="87">
          <cell r="A87" t="str">
            <v>ZAFVC</v>
          </cell>
          <cell r="B87" t="str">
            <v>Africa</v>
          </cell>
          <cell r="C87" t="str">
            <v>South Africa</v>
          </cell>
          <cell r="D87" t="str">
            <v>Vodafone</v>
          </cell>
          <cell r="E87" t="str">
            <v>Price to be negotiated</v>
          </cell>
          <cell r="F87">
            <v>0.05</v>
          </cell>
          <cell r="G87">
            <v>0.03</v>
          </cell>
        </row>
        <row r="88">
          <cell r="A88" t="str">
            <v>ZMB02</v>
          </cell>
          <cell r="B88" t="str">
            <v>Africa</v>
          </cell>
          <cell r="C88" t="str">
            <v>Zambia</v>
          </cell>
          <cell r="D88" t="str">
            <v>MTN</v>
          </cell>
          <cell r="E88" t="str">
            <v>Price to be negotiated</v>
          </cell>
          <cell r="F88">
            <v>0.05</v>
          </cell>
          <cell r="G88">
            <v>0.05</v>
          </cell>
        </row>
        <row r="89">
          <cell r="A89" t="str">
            <v>ZMBCE</v>
          </cell>
          <cell r="B89" t="str">
            <v>Africa</v>
          </cell>
          <cell r="C89" t="str">
            <v>Zambia</v>
          </cell>
          <cell r="D89" t="str">
            <v>Airtel</v>
          </cell>
          <cell r="E89" t="str">
            <v>Price to be negotiated</v>
          </cell>
          <cell r="F89">
            <v>0.2</v>
          </cell>
          <cell r="G89">
            <v>0.5</v>
          </cell>
        </row>
        <row r="90">
          <cell r="A90" t="str">
            <v>ZMBCZ</v>
          </cell>
          <cell r="B90" t="str">
            <v>Africa</v>
          </cell>
          <cell r="C90" t="str">
            <v>Zambia</v>
          </cell>
          <cell r="D90" t="str">
            <v>Zamtel</v>
          </cell>
          <cell r="E90" t="str">
            <v>Price to be negotiated</v>
          </cell>
          <cell r="F90">
            <v>0.2</v>
          </cell>
          <cell r="G90">
            <v>1</v>
          </cell>
        </row>
        <row r="91">
          <cell r="A91" t="str">
            <v>ZWEN1</v>
          </cell>
          <cell r="B91" t="str">
            <v>Africa</v>
          </cell>
          <cell r="C91" t="str">
            <v>Zimbabwe</v>
          </cell>
          <cell r="D91" t="str">
            <v>NetOne</v>
          </cell>
          <cell r="E91" t="str">
            <v>Price to be negotiated</v>
          </cell>
          <cell r="F91">
            <v>0.2</v>
          </cell>
          <cell r="G91">
            <v>1</v>
          </cell>
        </row>
        <row r="92">
          <cell r="A92" t="str">
            <v>ZWEN3</v>
          </cell>
          <cell r="B92" t="str">
            <v>Africa</v>
          </cell>
          <cell r="C92" t="str">
            <v>Zimbabwe</v>
          </cell>
          <cell r="D92" t="str">
            <v>TELECEL</v>
          </cell>
          <cell r="E92" t="str">
            <v>Price to be negotiated</v>
          </cell>
          <cell r="F92">
            <v>0.2</v>
          </cell>
          <cell r="G92">
            <v>0.2</v>
          </cell>
        </row>
        <row r="93">
          <cell r="A93" t="str">
            <v>BWAGA</v>
          </cell>
          <cell r="B93" t="str">
            <v>Africa</v>
          </cell>
          <cell r="C93" t="str">
            <v>Botswana</v>
          </cell>
          <cell r="D93" t="str">
            <v>Mascom Wireless</v>
          </cell>
          <cell r="E93" t="str">
            <v>Price to be negotiated</v>
          </cell>
        </row>
        <row r="94">
          <cell r="A94" t="str">
            <v>SSDMN</v>
          </cell>
          <cell r="B94" t="str">
            <v>Africa</v>
          </cell>
          <cell r="C94" t="str">
            <v>South Sudan</v>
          </cell>
          <cell r="D94" t="str">
            <v>MTN</v>
          </cell>
          <cell r="E94" t="str">
            <v>Price to be negotiated</v>
          </cell>
          <cell r="F94">
            <v>0.05</v>
          </cell>
          <cell r="G94">
            <v>0.05</v>
          </cell>
        </row>
        <row r="95">
          <cell r="A95" t="str">
            <v>BDITL</v>
          </cell>
          <cell r="B95" t="str">
            <v>Africa</v>
          </cell>
          <cell r="C95" t="str">
            <v>Burundi</v>
          </cell>
          <cell r="D95" t="str">
            <v>U-COM</v>
          </cell>
          <cell r="E95" t="str">
            <v>Price to be negotiated</v>
          </cell>
          <cell r="F95">
            <v>0.2</v>
          </cell>
          <cell r="G95">
            <v>0.2</v>
          </cell>
        </row>
        <row r="96">
          <cell r="A96" t="str">
            <v>BEN02</v>
          </cell>
          <cell r="B96" t="str">
            <v>Africa</v>
          </cell>
          <cell r="C96" t="str">
            <v>Benin</v>
          </cell>
          <cell r="D96" t="str">
            <v>Etisalat Benin S.A</v>
          </cell>
          <cell r="F96">
            <v>0.2</v>
          </cell>
          <cell r="G96">
            <v>0.5</v>
          </cell>
        </row>
        <row r="97">
          <cell r="A97" t="str">
            <v>BENSP</v>
          </cell>
          <cell r="B97" t="str">
            <v>Africa</v>
          </cell>
          <cell r="C97" t="str">
            <v>Benin</v>
          </cell>
          <cell r="D97" t="str">
            <v>MTN</v>
          </cell>
          <cell r="F97">
            <v>0.1</v>
          </cell>
          <cell r="G97">
            <v>0.01</v>
          </cell>
        </row>
        <row r="98">
          <cell r="A98" t="str">
            <v>BFACT</v>
          </cell>
          <cell r="B98" t="str">
            <v>Africa</v>
          </cell>
          <cell r="C98" t="str">
            <v>Burkina Faso</v>
          </cell>
          <cell r="D98" t="str">
            <v>Orange</v>
          </cell>
          <cell r="F98">
            <v>1</v>
          </cell>
          <cell r="G98">
            <v>30</v>
          </cell>
        </row>
        <row r="99">
          <cell r="A99" t="str">
            <v>BWABC</v>
          </cell>
          <cell r="B99" t="str">
            <v>Africa</v>
          </cell>
          <cell r="C99" t="str">
            <v>Botswana</v>
          </cell>
          <cell r="D99" t="str">
            <v>beMobile</v>
          </cell>
          <cell r="F99">
            <v>0.2</v>
          </cell>
          <cell r="G99">
            <v>0.5</v>
          </cell>
        </row>
        <row r="100">
          <cell r="A100" t="str">
            <v>BWAVC</v>
          </cell>
          <cell r="B100" t="str">
            <v>Africa</v>
          </cell>
          <cell r="C100" t="str">
            <v>Botswana</v>
          </cell>
          <cell r="D100" t="str">
            <v>Orange</v>
          </cell>
          <cell r="F100">
            <v>1</v>
          </cell>
          <cell r="G100">
            <v>30</v>
          </cell>
        </row>
        <row r="101">
          <cell r="A101" t="str">
            <v>CAF03</v>
          </cell>
          <cell r="B101" t="str">
            <v>Africa</v>
          </cell>
          <cell r="C101" t="str">
            <v>Central African Republic</v>
          </cell>
          <cell r="D101" t="str">
            <v>Orange</v>
          </cell>
          <cell r="F101">
            <v>1</v>
          </cell>
          <cell r="G101">
            <v>30</v>
          </cell>
        </row>
        <row r="102">
          <cell r="A102" t="str">
            <v>CIV02</v>
          </cell>
          <cell r="B102" t="str">
            <v>Africa</v>
          </cell>
          <cell r="C102" t="str">
            <v>Cote d'Ivoire</v>
          </cell>
          <cell r="D102" t="str">
            <v>Moov CI</v>
          </cell>
          <cell r="F102">
            <v>0.2</v>
          </cell>
          <cell r="G102">
            <v>0.5</v>
          </cell>
        </row>
        <row r="103">
          <cell r="A103" t="str">
            <v>CIVTL</v>
          </cell>
          <cell r="B103" t="str">
            <v>Africa</v>
          </cell>
          <cell r="C103" t="str">
            <v>Cote d'Ivoire</v>
          </cell>
          <cell r="D103" t="str">
            <v>MTN</v>
          </cell>
          <cell r="F103">
            <v>0.05</v>
          </cell>
          <cell r="G103">
            <v>0.05</v>
          </cell>
        </row>
        <row r="104">
          <cell r="A104" t="str">
            <v>CMR02</v>
          </cell>
          <cell r="B104" t="str">
            <v>Africa</v>
          </cell>
          <cell r="C104" t="str">
            <v>Cameroon</v>
          </cell>
          <cell r="D104" t="str">
            <v>Orange</v>
          </cell>
          <cell r="F104">
            <v>1</v>
          </cell>
          <cell r="G104">
            <v>30</v>
          </cell>
        </row>
        <row r="105">
          <cell r="A105" t="str">
            <v>CMRMT</v>
          </cell>
          <cell r="B105" t="str">
            <v>Africa</v>
          </cell>
          <cell r="C105" t="str">
            <v>Cameroon</v>
          </cell>
          <cell r="D105" t="str">
            <v>MTN</v>
          </cell>
          <cell r="F105">
            <v>0.05</v>
          </cell>
          <cell r="G105">
            <v>0.05</v>
          </cell>
        </row>
        <row r="106">
          <cell r="A106" t="str">
            <v>CODCT</v>
          </cell>
          <cell r="B106" t="str">
            <v>Africa</v>
          </cell>
          <cell r="C106" t="str">
            <v>Congo Democratic Rep of</v>
          </cell>
          <cell r="D106" t="str">
            <v>Celtel Congo DRC</v>
          </cell>
          <cell r="F106">
            <v>0.2</v>
          </cell>
          <cell r="G106">
            <v>0.4</v>
          </cell>
        </row>
        <row r="107">
          <cell r="A107" t="str">
            <v>CODOR</v>
          </cell>
          <cell r="B107" t="str">
            <v>Africa</v>
          </cell>
          <cell r="C107" t="str">
            <v>Congo Democratic Rep of</v>
          </cell>
          <cell r="D107" t="str">
            <v>CCT</v>
          </cell>
          <cell r="F107">
            <v>0.1</v>
          </cell>
          <cell r="G107">
            <v>1</v>
          </cell>
        </row>
        <row r="108">
          <cell r="A108" t="str">
            <v>CODSA</v>
          </cell>
          <cell r="B108" t="str">
            <v>Africa</v>
          </cell>
          <cell r="C108" t="str">
            <v>Congo Democratic Rep of</v>
          </cell>
          <cell r="D108" t="str">
            <v>Orange DRC</v>
          </cell>
          <cell r="F108">
            <v>0.1</v>
          </cell>
          <cell r="G108">
            <v>1</v>
          </cell>
        </row>
        <row r="109">
          <cell r="A109" t="str">
            <v>CODVC</v>
          </cell>
          <cell r="B109" t="str">
            <v>Africa</v>
          </cell>
          <cell r="C109" t="str">
            <v>Congo Democratic Rep of</v>
          </cell>
          <cell r="D109" t="str">
            <v>Vodacom Congo</v>
          </cell>
          <cell r="F109">
            <v>0.5</v>
          </cell>
          <cell r="G109">
            <v>10</v>
          </cell>
        </row>
        <row r="110">
          <cell r="A110" t="str">
            <v>COGLB</v>
          </cell>
          <cell r="B110" t="str">
            <v>Africa</v>
          </cell>
          <cell r="C110" t="str">
            <v>Congo Rep of</v>
          </cell>
          <cell r="D110" t="str">
            <v>MTN</v>
          </cell>
          <cell r="F110">
            <v>0.05</v>
          </cell>
          <cell r="G110">
            <v>0.05</v>
          </cell>
        </row>
        <row r="111">
          <cell r="A111" t="str">
            <v>CPVCV</v>
          </cell>
          <cell r="B111" t="str">
            <v>Africa</v>
          </cell>
          <cell r="C111" t="str">
            <v>Cape Verde</v>
          </cell>
          <cell r="D111" t="str">
            <v>CVMovel</v>
          </cell>
          <cell r="F111">
            <v>0.2</v>
          </cell>
          <cell r="G111">
            <v>0.06</v>
          </cell>
        </row>
        <row r="112">
          <cell r="A112" t="str">
            <v>CPVTM</v>
          </cell>
          <cell r="B112" t="str">
            <v>Africa</v>
          </cell>
          <cell r="C112" t="str">
            <v>Cape Verde</v>
          </cell>
          <cell r="D112" t="str">
            <v>Unitel T+</v>
          </cell>
          <cell r="F112">
            <v>0.2</v>
          </cell>
          <cell r="G112">
            <v>1</v>
          </cell>
        </row>
        <row r="113">
          <cell r="A113" t="str">
            <v>DJIDJ</v>
          </cell>
          <cell r="B113" t="str">
            <v>Africa</v>
          </cell>
          <cell r="C113" t="str">
            <v>Djibouti</v>
          </cell>
          <cell r="D113" t="str">
            <v>Djibouti Telecom SA (Evatis)</v>
          </cell>
          <cell r="F113">
            <v>1</v>
          </cell>
          <cell r="G113">
            <v>30</v>
          </cell>
        </row>
        <row r="114">
          <cell r="A114" t="str">
            <v>DZAA1</v>
          </cell>
          <cell r="B114" t="str">
            <v>Africa</v>
          </cell>
          <cell r="C114" t="str">
            <v>Algeria</v>
          </cell>
          <cell r="D114" t="str">
            <v>ATM Mobilis</v>
          </cell>
          <cell r="F114">
            <v>0.1</v>
          </cell>
          <cell r="G114">
            <v>0.05</v>
          </cell>
        </row>
        <row r="115">
          <cell r="A115" t="str">
            <v>DZAOT</v>
          </cell>
          <cell r="B115" t="str">
            <v>Africa</v>
          </cell>
          <cell r="C115" t="str">
            <v>Algeria</v>
          </cell>
          <cell r="D115" t="str">
            <v>Djezzy</v>
          </cell>
          <cell r="F115">
            <v>0.2</v>
          </cell>
          <cell r="G115">
            <v>0.2</v>
          </cell>
        </row>
        <row r="116">
          <cell r="A116" t="str">
            <v>DZAWT</v>
          </cell>
          <cell r="B116" t="str">
            <v>Africa</v>
          </cell>
          <cell r="C116" t="str">
            <v>Algeria</v>
          </cell>
          <cell r="D116" t="str">
            <v>Wataniya Telecom Ooredoo</v>
          </cell>
          <cell r="F116">
            <v>0.2</v>
          </cell>
          <cell r="G116">
            <v>0.2</v>
          </cell>
        </row>
        <row r="117">
          <cell r="A117" t="str">
            <v>EGYAR</v>
          </cell>
          <cell r="B117" t="str">
            <v>Africa</v>
          </cell>
          <cell r="C117" t="str">
            <v>Egypt</v>
          </cell>
          <cell r="D117" t="str">
            <v>Orange Egypt</v>
          </cell>
          <cell r="F117">
            <v>0.2</v>
          </cell>
          <cell r="G117">
            <v>0.06</v>
          </cell>
        </row>
        <row r="118">
          <cell r="A118" t="str">
            <v>MMRTN</v>
          </cell>
          <cell r="B118" t="str">
            <v>Asia</v>
          </cell>
          <cell r="C118" t="str">
            <v>Myanmar</v>
          </cell>
          <cell r="D118" t="str">
            <v>Telenor Myanmar</v>
          </cell>
          <cell r="F118">
            <v>0.2</v>
          </cell>
          <cell r="G118">
            <v>0.1</v>
          </cell>
        </row>
        <row r="119">
          <cell r="A119" t="str">
            <v>MNGMN</v>
          </cell>
          <cell r="B119" t="str">
            <v>Asia</v>
          </cell>
          <cell r="C119" t="str">
            <v>Mongolia</v>
          </cell>
          <cell r="D119" t="str">
            <v>UNTLMN</v>
          </cell>
          <cell r="F119">
            <v>0.2</v>
          </cell>
          <cell r="G119">
            <v>0.06</v>
          </cell>
        </row>
        <row r="120">
          <cell r="A120" t="str">
            <v>MYSBC</v>
          </cell>
          <cell r="B120" t="str">
            <v>Asia</v>
          </cell>
          <cell r="C120" t="str">
            <v>Malaysia</v>
          </cell>
          <cell r="D120" t="str">
            <v>Maxis</v>
          </cell>
          <cell r="F120">
            <v>0.05</v>
          </cell>
          <cell r="G120">
            <v>0.06</v>
          </cell>
        </row>
        <row r="121">
          <cell r="A121" t="str">
            <v>MYSCC</v>
          </cell>
          <cell r="B121" t="str">
            <v>Asia</v>
          </cell>
          <cell r="C121" t="str">
            <v>Malaysia</v>
          </cell>
          <cell r="D121" t="str">
            <v>Celcom</v>
          </cell>
          <cell r="F121">
            <v>0.05</v>
          </cell>
          <cell r="G121">
            <v>0.06</v>
          </cell>
        </row>
        <row r="122">
          <cell r="A122" t="str">
            <v>MYSMT</v>
          </cell>
          <cell r="B122" t="str">
            <v>Asia</v>
          </cell>
          <cell r="C122" t="str">
            <v>Malaysia</v>
          </cell>
          <cell r="D122" t="str">
            <v>Digi Telecom</v>
          </cell>
          <cell r="F122">
            <v>0.05</v>
          </cell>
          <cell r="G122">
            <v>0.06</v>
          </cell>
        </row>
        <row r="123">
          <cell r="A123" t="str">
            <v>NPLM2</v>
          </cell>
          <cell r="B123" t="str">
            <v>Asia</v>
          </cell>
          <cell r="C123" t="str">
            <v>Nepal</v>
          </cell>
          <cell r="D123" t="str">
            <v>Ncell</v>
          </cell>
          <cell r="F123">
            <v>0.2</v>
          </cell>
          <cell r="G123">
            <v>1</v>
          </cell>
        </row>
        <row r="124">
          <cell r="A124" t="str">
            <v>PHLGT</v>
          </cell>
          <cell r="B124" t="str">
            <v>Asia</v>
          </cell>
          <cell r="C124" t="str">
            <v>Philippines</v>
          </cell>
          <cell r="D124" t="str">
            <v>Globe Telecom</v>
          </cell>
          <cell r="F124">
            <v>0.05</v>
          </cell>
          <cell r="G124">
            <v>0.1</v>
          </cell>
        </row>
        <row r="125">
          <cell r="A125" t="str">
            <v>PHLSR</v>
          </cell>
          <cell r="B125" t="str">
            <v>Asia</v>
          </cell>
          <cell r="C125" t="str">
            <v>Philippines</v>
          </cell>
          <cell r="D125" t="str">
            <v>Smart</v>
          </cell>
          <cell r="F125">
            <v>0.05</v>
          </cell>
          <cell r="G125">
            <v>0.06</v>
          </cell>
        </row>
        <row r="126">
          <cell r="A126" t="str">
            <v>SGPM1</v>
          </cell>
          <cell r="B126" t="str">
            <v>Asia</v>
          </cell>
          <cell r="C126" t="str">
            <v>Singapore</v>
          </cell>
          <cell r="D126" t="str">
            <v>M1</v>
          </cell>
          <cell r="F126">
            <v>0.05</v>
          </cell>
          <cell r="G126">
            <v>0.06</v>
          </cell>
        </row>
        <row r="127">
          <cell r="A127" t="str">
            <v>SGPSH</v>
          </cell>
          <cell r="B127" t="str">
            <v>Asia</v>
          </cell>
          <cell r="C127" t="str">
            <v>Singapore</v>
          </cell>
          <cell r="D127" t="str">
            <v>StarHub</v>
          </cell>
          <cell r="F127">
            <v>0.05</v>
          </cell>
          <cell r="G127">
            <v>0.06</v>
          </cell>
        </row>
        <row r="128">
          <cell r="A128" t="str">
            <v>SGPST</v>
          </cell>
          <cell r="B128" t="str">
            <v>Asia</v>
          </cell>
          <cell r="C128" t="str">
            <v>Singapore</v>
          </cell>
          <cell r="D128" t="str">
            <v>SingTel Mobile</v>
          </cell>
          <cell r="F128">
            <v>0.05</v>
          </cell>
          <cell r="G128">
            <v>0.06</v>
          </cell>
        </row>
        <row r="129">
          <cell r="A129" t="str">
            <v>THACA</v>
          </cell>
          <cell r="B129" t="str">
            <v>Asia</v>
          </cell>
          <cell r="C129" t="str">
            <v>Thailand</v>
          </cell>
          <cell r="D129" t="str">
            <v>Real Future</v>
          </cell>
          <cell r="F129">
            <v>0.05</v>
          </cell>
          <cell r="G129">
            <v>0.05</v>
          </cell>
        </row>
        <row r="130">
          <cell r="A130" t="str">
            <v>THACT</v>
          </cell>
          <cell r="B130" t="str">
            <v>Asia</v>
          </cell>
          <cell r="C130" t="str">
            <v>Thailand</v>
          </cell>
          <cell r="D130" t="str">
            <v>Real Future</v>
          </cell>
          <cell r="F130">
            <v>0.05</v>
          </cell>
          <cell r="G130">
            <v>0.05</v>
          </cell>
        </row>
        <row r="131">
          <cell r="A131" t="str">
            <v>THADT</v>
          </cell>
          <cell r="B131" t="str">
            <v>Asia</v>
          </cell>
          <cell r="C131" t="str">
            <v>Thailand</v>
          </cell>
          <cell r="D131" t="str">
            <v>dtac</v>
          </cell>
          <cell r="F131">
            <v>0.05</v>
          </cell>
          <cell r="G131">
            <v>0.05</v>
          </cell>
        </row>
        <row r="132">
          <cell r="A132" t="str">
            <v>THAWN</v>
          </cell>
          <cell r="B132" t="str">
            <v>Asia</v>
          </cell>
          <cell r="C132" t="str">
            <v>Thailand</v>
          </cell>
          <cell r="D132" t="str">
            <v>TH AIS</v>
          </cell>
          <cell r="F132">
            <v>0.2</v>
          </cell>
          <cell r="G132">
            <v>0.05</v>
          </cell>
        </row>
        <row r="133">
          <cell r="A133" t="str">
            <v>THAWP</v>
          </cell>
          <cell r="B133" t="str">
            <v>Asia</v>
          </cell>
          <cell r="C133" t="str">
            <v>Thailand</v>
          </cell>
          <cell r="D133" t="str">
            <v>DTAC</v>
          </cell>
          <cell r="F133">
            <v>0.05</v>
          </cell>
          <cell r="G133">
            <v>0.05</v>
          </cell>
        </row>
        <row r="134">
          <cell r="A134" t="str">
            <v>TWNFE</v>
          </cell>
          <cell r="B134" t="str">
            <v>Asia</v>
          </cell>
          <cell r="C134" t="str">
            <v>Taiwan</v>
          </cell>
          <cell r="D134" t="str">
            <v>Far EasTone</v>
          </cell>
          <cell r="F134">
            <v>0.2</v>
          </cell>
          <cell r="G134">
            <v>0.06</v>
          </cell>
        </row>
        <row r="135">
          <cell r="A135" t="str">
            <v>TWNLD</v>
          </cell>
          <cell r="B135" t="str">
            <v>Asia</v>
          </cell>
          <cell r="C135" t="str">
            <v>Taiwan</v>
          </cell>
          <cell r="D135" t="str">
            <v>Chunghwa Telecom</v>
          </cell>
          <cell r="F135">
            <v>0.05</v>
          </cell>
          <cell r="G135">
            <v>0.06</v>
          </cell>
        </row>
        <row r="136">
          <cell r="A136" t="str">
            <v>TWNPC</v>
          </cell>
          <cell r="B136" t="str">
            <v>Asia</v>
          </cell>
          <cell r="C136" t="str">
            <v>Taiwan</v>
          </cell>
          <cell r="D136" t="str">
            <v>Taiwan Mobile</v>
          </cell>
          <cell r="F136">
            <v>0.05</v>
          </cell>
          <cell r="G136">
            <v>0.06</v>
          </cell>
        </row>
        <row r="137">
          <cell r="A137" t="str">
            <v>VNMBL</v>
          </cell>
          <cell r="B137" t="str">
            <v>Asia</v>
          </cell>
          <cell r="C137" t="str">
            <v>Vietnam</v>
          </cell>
          <cell r="D137" t="str">
            <v>Beeline Vietnam</v>
          </cell>
          <cell r="F137">
            <v>0.2</v>
          </cell>
          <cell r="G137">
            <v>0.1</v>
          </cell>
        </row>
        <row r="138">
          <cell r="A138" t="str">
            <v>VNMMO</v>
          </cell>
          <cell r="B138" t="str">
            <v>Asia</v>
          </cell>
          <cell r="C138" t="str">
            <v>Vietnam</v>
          </cell>
          <cell r="D138" t="str">
            <v>Vms Mobifon</v>
          </cell>
          <cell r="F138">
            <v>0.05</v>
          </cell>
          <cell r="G138">
            <v>0.1</v>
          </cell>
        </row>
        <row r="139">
          <cell r="A139" t="str">
            <v>VNMVI</v>
          </cell>
          <cell r="B139" t="str">
            <v>Asia</v>
          </cell>
          <cell r="C139" t="str">
            <v>Vietnam</v>
          </cell>
          <cell r="D139" t="str">
            <v>Vinaphone</v>
          </cell>
          <cell r="F139">
            <v>0.2</v>
          </cell>
          <cell r="G139">
            <v>0.1</v>
          </cell>
        </row>
        <row r="140">
          <cell r="A140" t="str">
            <v>VNMVT</v>
          </cell>
          <cell r="B140" t="str">
            <v>Asia</v>
          </cell>
          <cell r="C140" t="str">
            <v>Vietnam</v>
          </cell>
          <cell r="D140" t="str">
            <v>Viettel</v>
          </cell>
          <cell r="F140">
            <v>0.05</v>
          </cell>
          <cell r="G140">
            <v>0.1</v>
          </cell>
        </row>
        <row r="141">
          <cell r="A141" t="str">
            <v>BGDAK</v>
          </cell>
          <cell r="B141" t="str">
            <v>Asia</v>
          </cell>
          <cell r="C141" t="str">
            <v>Bangladesh</v>
          </cell>
          <cell r="D141" t="str">
            <v>Robi</v>
          </cell>
          <cell r="F141">
            <v>0.2</v>
          </cell>
          <cell r="G141">
            <v>0.2</v>
          </cell>
        </row>
        <row r="142">
          <cell r="A142" t="str">
            <v>BGDGP</v>
          </cell>
          <cell r="B142" t="str">
            <v>Asia</v>
          </cell>
          <cell r="C142" t="str">
            <v>Bangladesh</v>
          </cell>
          <cell r="D142" t="str">
            <v>GrameenPhone</v>
          </cell>
          <cell r="F142">
            <v>0.1</v>
          </cell>
          <cell r="G142">
            <v>0.02</v>
          </cell>
        </row>
        <row r="143">
          <cell r="A143" t="str">
            <v>BGDWT</v>
          </cell>
          <cell r="B143" t="str">
            <v>Asia</v>
          </cell>
          <cell r="C143" t="str">
            <v>Bangladesh</v>
          </cell>
          <cell r="D143" t="str">
            <v>Airtel (Bangladesh)</v>
          </cell>
          <cell r="E143" t="str">
            <v>IMSI charge</v>
          </cell>
          <cell r="F143">
            <v>0.2</v>
          </cell>
          <cell r="G143">
            <v>0.2</v>
          </cell>
        </row>
        <row r="144">
          <cell r="A144" t="str">
            <v>BRNDS</v>
          </cell>
          <cell r="B144" t="str">
            <v>Asia</v>
          </cell>
          <cell r="C144" t="str">
            <v>Brunei Darussalam</v>
          </cell>
          <cell r="D144" t="str">
            <v>DSTCom</v>
          </cell>
          <cell r="E144" t="str">
            <v>IMSI charge</v>
          </cell>
          <cell r="F144">
            <v>0.2</v>
          </cell>
          <cell r="G144">
            <v>0.1</v>
          </cell>
        </row>
        <row r="145">
          <cell r="A145" t="str">
            <v>BTNTC</v>
          </cell>
          <cell r="B145" t="str">
            <v>Asia</v>
          </cell>
          <cell r="C145" t="str">
            <v>Bhutan</v>
          </cell>
          <cell r="D145" t="str">
            <v>Tashi InfoComm Limited</v>
          </cell>
          <cell r="E145" t="str">
            <v>IMSI charge</v>
          </cell>
          <cell r="F145">
            <v>0.5</v>
          </cell>
          <cell r="G145">
            <v>10</v>
          </cell>
        </row>
        <row r="146">
          <cell r="A146" t="str">
            <v>HKGH3</v>
          </cell>
          <cell r="B146" t="str">
            <v>Asia</v>
          </cell>
          <cell r="C146" t="str">
            <v>Hong Kong</v>
          </cell>
          <cell r="D146" t="str">
            <v>H3G Hong Kong</v>
          </cell>
          <cell r="E146" t="str">
            <v>IoT not allowed</v>
          </cell>
          <cell r="F146">
            <v>0.05</v>
          </cell>
          <cell r="G146">
            <v>0.06</v>
          </cell>
        </row>
        <row r="147">
          <cell r="A147" t="str">
            <v>HKGPP</v>
          </cell>
          <cell r="B147" t="str">
            <v>Asia</v>
          </cell>
          <cell r="C147" t="str">
            <v>Hong Kong</v>
          </cell>
          <cell r="D147" t="str">
            <v>Peoples</v>
          </cell>
          <cell r="E147" t="str">
            <v>No permanent</v>
          </cell>
          <cell r="F147">
            <v>0.05</v>
          </cell>
          <cell r="G147">
            <v>0.06</v>
          </cell>
        </row>
        <row r="148">
          <cell r="A148" t="str">
            <v>HKGSM</v>
          </cell>
          <cell r="B148" t="str">
            <v>Asia</v>
          </cell>
          <cell r="C148" t="str">
            <v>Hong Kong</v>
          </cell>
          <cell r="D148" t="str">
            <v>SMC</v>
          </cell>
          <cell r="E148" t="str">
            <v>No permanent</v>
          </cell>
          <cell r="F148">
            <v>0.05</v>
          </cell>
          <cell r="G148">
            <v>0.06</v>
          </cell>
        </row>
        <row r="149">
          <cell r="A149" t="str">
            <v>HKGTC</v>
          </cell>
          <cell r="B149" t="str">
            <v>Asia</v>
          </cell>
          <cell r="C149" t="str">
            <v>Hong Kong</v>
          </cell>
          <cell r="D149" t="str">
            <v>CWHKT</v>
          </cell>
          <cell r="E149" t="str">
            <v>No permanent</v>
          </cell>
          <cell r="F149">
            <v>0.05</v>
          </cell>
          <cell r="G149">
            <v>0.06</v>
          </cell>
        </row>
        <row r="150">
          <cell r="A150" t="str">
            <v>IDN89</v>
          </cell>
          <cell r="B150" t="str">
            <v>Asia</v>
          </cell>
          <cell r="C150" t="str">
            <v>Indonesia</v>
          </cell>
          <cell r="D150" t="str">
            <v>Hutchison 3</v>
          </cell>
          <cell r="E150" t="str">
            <v>Price to be negotiated</v>
          </cell>
          <cell r="F150">
            <v>0.05</v>
          </cell>
          <cell r="G150">
            <v>0.1</v>
          </cell>
        </row>
        <row r="151">
          <cell r="A151" t="str">
            <v>IDNEX</v>
          </cell>
          <cell r="B151" t="str">
            <v>Asia</v>
          </cell>
          <cell r="C151" t="str">
            <v>Indonesia</v>
          </cell>
          <cell r="D151" t="str">
            <v>XL</v>
          </cell>
          <cell r="E151" t="str">
            <v>Price to be negotiated</v>
          </cell>
          <cell r="F151">
            <v>0.2</v>
          </cell>
          <cell r="G151">
            <v>0.06</v>
          </cell>
        </row>
        <row r="152">
          <cell r="A152" t="str">
            <v>IDNSL</v>
          </cell>
          <cell r="B152" t="str">
            <v>Asia</v>
          </cell>
          <cell r="C152" t="str">
            <v>Indonesia</v>
          </cell>
          <cell r="D152" t="str">
            <v>Indosat</v>
          </cell>
          <cell r="E152" t="str">
            <v>Price to be negotiated</v>
          </cell>
          <cell r="F152">
            <v>0.05</v>
          </cell>
          <cell r="G152">
            <v>0.5</v>
          </cell>
        </row>
        <row r="153">
          <cell r="A153" t="str">
            <v>IND07</v>
          </cell>
          <cell r="B153" t="str">
            <v>Asia</v>
          </cell>
          <cell r="C153" t="str">
            <v>India</v>
          </cell>
          <cell r="D153" t="str">
            <v>Idea Cellular Andhra Pradesh</v>
          </cell>
          <cell r="E153" t="str">
            <v>Price to be negotiated</v>
          </cell>
          <cell r="F153">
            <v>0.2</v>
          </cell>
          <cell r="G153">
            <v>1</v>
          </cell>
        </row>
        <row r="154">
          <cell r="A154" t="str">
            <v>IND10</v>
          </cell>
          <cell r="B154" t="str">
            <v>Asia</v>
          </cell>
          <cell r="C154" t="str">
            <v>India</v>
          </cell>
          <cell r="D154" t="str">
            <v>Airtel UP East</v>
          </cell>
          <cell r="E154" t="str">
            <v>Price to be negotiated</v>
          </cell>
          <cell r="F154">
            <v>0.1</v>
          </cell>
          <cell r="G154">
            <v>0.03</v>
          </cell>
        </row>
        <row r="155">
          <cell r="A155" t="str">
            <v>IND11</v>
          </cell>
          <cell r="B155" t="str">
            <v>Asia</v>
          </cell>
          <cell r="C155" t="str">
            <v>India</v>
          </cell>
          <cell r="D155" t="str">
            <v>Airtel Orissa</v>
          </cell>
          <cell r="E155" t="str">
            <v>Price to be negotiated</v>
          </cell>
          <cell r="F155">
            <v>0.1</v>
          </cell>
          <cell r="G155">
            <v>0.03</v>
          </cell>
        </row>
        <row r="156">
          <cell r="A156" t="str">
            <v>IND12</v>
          </cell>
          <cell r="B156" t="str">
            <v>Asia</v>
          </cell>
          <cell r="C156" t="str">
            <v>India</v>
          </cell>
          <cell r="D156" t="str">
            <v>Airtel Bihar</v>
          </cell>
          <cell r="E156" t="str">
            <v>Price to be negotiated</v>
          </cell>
          <cell r="F156">
            <v>0.1</v>
          </cell>
          <cell r="G156">
            <v>0.03</v>
          </cell>
        </row>
        <row r="157">
          <cell r="A157" t="str">
            <v>IND14</v>
          </cell>
          <cell r="B157" t="str">
            <v>Asia</v>
          </cell>
          <cell r="C157" t="str">
            <v>India</v>
          </cell>
          <cell r="D157" t="str">
            <v>Airtel West Bengal (incl A&amp;N)</v>
          </cell>
          <cell r="E157" t="str">
            <v>Price to be negotiated</v>
          </cell>
          <cell r="F157">
            <v>0.1</v>
          </cell>
          <cell r="G157">
            <v>0.03</v>
          </cell>
        </row>
        <row r="158">
          <cell r="A158" t="str">
            <v>INDA1</v>
          </cell>
          <cell r="B158" t="str">
            <v>Asia</v>
          </cell>
          <cell r="C158" t="str">
            <v>India</v>
          </cell>
          <cell r="D158" t="str">
            <v>Airtel Mumbai</v>
          </cell>
          <cell r="E158" t="str">
            <v>Price to be negotiated</v>
          </cell>
          <cell r="F158">
            <v>0.1</v>
          </cell>
          <cell r="G158">
            <v>0.03</v>
          </cell>
        </row>
        <row r="159">
          <cell r="A159" t="str">
            <v>INDA2</v>
          </cell>
          <cell r="B159" t="str">
            <v>Asia</v>
          </cell>
          <cell r="C159" t="str">
            <v>India</v>
          </cell>
          <cell r="D159" t="str">
            <v>Airtel Maharashtra &amp; Goa</v>
          </cell>
          <cell r="E159" t="str">
            <v>Price to be negotiated</v>
          </cell>
          <cell r="F159">
            <v>0.1</v>
          </cell>
          <cell r="G159">
            <v>0.03</v>
          </cell>
        </row>
        <row r="160">
          <cell r="A160" t="str">
            <v>INDA3</v>
          </cell>
          <cell r="B160" t="str">
            <v>Asia</v>
          </cell>
          <cell r="C160" t="str">
            <v>India</v>
          </cell>
          <cell r="D160" t="str">
            <v>Airtel Gujarat</v>
          </cell>
          <cell r="E160" t="str">
            <v>Price to be negotiated</v>
          </cell>
          <cell r="F160">
            <v>0.1</v>
          </cell>
          <cell r="G160">
            <v>0.03</v>
          </cell>
        </row>
        <row r="161">
          <cell r="A161" t="str">
            <v>INDA4</v>
          </cell>
          <cell r="B161" t="str">
            <v>Asia</v>
          </cell>
          <cell r="C161" t="str">
            <v>India</v>
          </cell>
          <cell r="D161" t="str">
            <v>Airtel (Tamil Nadu)</v>
          </cell>
          <cell r="E161" t="str">
            <v>Price to be negotiated</v>
          </cell>
          <cell r="F161">
            <v>0.1</v>
          </cell>
          <cell r="G161">
            <v>0.03</v>
          </cell>
        </row>
        <row r="162">
          <cell r="A162" t="str">
            <v>INDA5</v>
          </cell>
          <cell r="B162" t="str">
            <v>Asia</v>
          </cell>
          <cell r="C162" t="str">
            <v>India</v>
          </cell>
          <cell r="D162" t="str">
            <v>Airtel Haryana</v>
          </cell>
          <cell r="E162" t="str">
            <v>Price to be negotiated</v>
          </cell>
          <cell r="F162">
            <v>0.1</v>
          </cell>
          <cell r="G162">
            <v>0.03</v>
          </cell>
        </row>
        <row r="163">
          <cell r="A163" t="str">
            <v>INDA6</v>
          </cell>
          <cell r="B163" t="str">
            <v>Asia</v>
          </cell>
          <cell r="C163" t="str">
            <v>India</v>
          </cell>
          <cell r="D163" t="str">
            <v>Airtel Uttar Pradesh West</v>
          </cell>
          <cell r="E163" t="str">
            <v>Price to be negotiated</v>
          </cell>
          <cell r="F163">
            <v>0.1</v>
          </cell>
          <cell r="G163">
            <v>0.03</v>
          </cell>
        </row>
        <row r="164">
          <cell r="A164" t="str">
            <v>INDA7</v>
          </cell>
          <cell r="B164" t="str">
            <v>Asia</v>
          </cell>
          <cell r="C164" t="str">
            <v>India</v>
          </cell>
          <cell r="D164" t="str">
            <v>Airtel Kerala</v>
          </cell>
          <cell r="F164">
            <v>0.1</v>
          </cell>
          <cell r="G164">
            <v>0.03</v>
          </cell>
        </row>
        <row r="165">
          <cell r="A165" t="str">
            <v>INDA8</v>
          </cell>
          <cell r="B165" t="str">
            <v>Asia</v>
          </cell>
          <cell r="C165" t="str">
            <v>India</v>
          </cell>
          <cell r="D165" t="str">
            <v>Airtel Madhya Pradesh</v>
          </cell>
          <cell r="F165">
            <v>0.1</v>
          </cell>
          <cell r="G165">
            <v>0.03</v>
          </cell>
        </row>
        <row r="166">
          <cell r="A166" t="str">
            <v>INDA9</v>
          </cell>
          <cell r="B166" t="str">
            <v>Asia</v>
          </cell>
          <cell r="C166" t="str">
            <v>India</v>
          </cell>
          <cell r="D166" t="str">
            <v>Airtel Punjab</v>
          </cell>
          <cell r="F166">
            <v>0.1</v>
          </cell>
          <cell r="G166">
            <v>0.03</v>
          </cell>
        </row>
        <row r="167">
          <cell r="A167" t="str">
            <v>INDAT</v>
          </cell>
          <cell r="B167" t="str">
            <v>Asia</v>
          </cell>
          <cell r="C167" t="str">
            <v>India</v>
          </cell>
          <cell r="D167" t="str">
            <v>Airtel (Dehli)</v>
          </cell>
          <cell r="F167">
            <v>0.1</v>
          </cell>
          <cell r="G167">
            <v>0.03</v>
          </cell>
        </row>
        <row r="168">
          <cell r="A168" t="str">
            <v>INDBI</v>
          </cell>
          <cell r="B168" t="str">
            <v>Asia</v>
          </cell>
          <cell r="C168" t="str">
            <v>India</v>
          </cell>
          <cell r="D168" t="str">
            <v>Idea Cellular Gujarat</v>
          </cell>
          <cell r="F168">
            <v>0.2</v>
          </cell>
          <cell r="G168">
            <v>1</v>
          </cell>
        </row>
        <row r="169">
          <cell r="A169" t="str">
            <v>INDBK</v>
          </cell>
          <cell r="B169" t="str">
            <v>Asia</v>
          </cell>
          <cell r="C169" t="str">
            <v>India</v>
          </cell>
          <cell r="D169" t="str">
            <v>Vodafone Cellular Limited</v>
          </cell>
          <cell r="F169">
            <v>0.2</v>
          </cell>
          <cell r="G169">
            <v>0.2</v>
          </cell>
        </row>
        <row r="170">
          <cell r="A170" t="str">
            <v>INDBL</v>
          </cell>
          <cell r="B170" t="str">
            <v>Asia</v>
          </cell>
          <cell r="C170" t="str">
            <v>India</v>
          </cell>
          <cell r="D170" t="str">
            <v>Airtel Himachal Pradesh</v>
          </cell>
          <cell r="F170">
            <v>0.1</v>
          </cell>
          <cell r="G170">
            <v>0.03</v>
          </cell>
        </row>
        <row r="171">
          <cell r="A171" t="str">
            <v>INDBM</v>
          </cell>
          <cell r="B171" t="str">
            <v>Asia</v>
          </cell>
          <cell r="C171" t="str">
            <v>India</v>
          </cell>
          <cell r="D171" t="str">
            <v>Vodafone Cellular Limited</v>
          </cell>
          <cell r="F171">
            <v>0.2</v>
          </cell>
          <cell r="G171">
            <v>0.2</v>
          </cell>
        </row>
        <row r="172">
          <cell r="A172" t="str">
            <v>INDBO</v>
          </cell>
          <cell r="B172" t="str">
            <v>Asia</v>
          </cell>
          <cell r="C172" t="str">
            <v>India</v>
          </cell>
          <cell r="D172" t="str">
            <v>Idea cellular Maharastra</v>
          </cell>
          <cell r="F172">
            <v>0.2</v>
          </cell>
          <cell r="G172">
            <v>1</v>
          </cell>
        </row>
        <row r="173">
          <cell r="A173" t="str">
            <v>INDBT</v>
          </cell>
          <cell r="B173" t="str">
            <v>Asia</v>
          </cell>
          <cell r="C173" t="str">
            <v>India</v>
          </cell>
          <cell r="D173" t="str">
            <v>Vodafone Cellular Limited</v>
          </cell>
          <cell r="F173">
            <v>0.2</v>
          </cell>
          <cell r="G173">
            <v>0.2</v>
          </cell>
        </row>
        <row r="174">
          <cell r="A174" t="str">
            <v>INDCC</v>
          </cell>
          <cell r="B174" t="str">
            <v>Asia</v>
          </cell>
          <cell r="C174" t="str">
            <v>India</v>
          </cell>
          <cell r="D174" t="str">
            <v>Vodafone East Limited</v>
          </cell>
          <cell r="F174">
            <v>0.2</v>
          </cell>
          <cell r="G174">
            <v>0.2</v>
          </cell>
        </row>
        <row r="175">
          <cell r="A175" t="str">
            <v>INDE1</v>
          </cell>
          <cell r="B175" t="str">
            <v>Asia</v>
          </cell>
          <cell r="C175" t="str">
            <v>India</v>
          </cell>
          <cell r="D175" t="str">
            <v>Vodafone - Dehli</v>
          </cell>
          <cell r="F175">
            <v>0.2</v>
          </cell>
          <cell r="G175">
            <v>0.2</v>
          </cell>
        </row>
        <row r="176">
          <cell r="A176" t="str">
            <v>INDEH</v>
          </cell>
          <cell r="B176" t="str">
            <v>Asia</v>
          </cell>
          <cell r="C176" t="str">
            <v>India</v>
          </cell>
          <cell r="D176" t="str">
            <v>Idea Cellular Haryana</v>
          </cell>
          <cell r="F176">
            <v>0.2</v>
          </cell>
          <cell r="G176">
            <v>1</v>
          </cell>
        </row>
        <row r="177">
          <cell r="A177" t="str">
            <v>INDEK</v>
          </cell>
          <cell r="B177" t="str">
            <v>Asia</v>
          </cell>
          <cell r="C177" t="str">
            <v>India</v>
          </cell>
          <cell r="D177" t="str">
            <v>Idea Cellular Kerala</v>
          </cell>
          <cell r="F177">
            <v>0.2</v>
          </cell>
          <cell r="G177">
            <v>1</v>
          </cell>
        </row>
        <row r="178">
          <cell r="A178" t="str">
            <v>INDEU</v>
          </cell>
          <cell r="B178" t="str">
            <v>Asia</v>
          </cell>
          <cell r="C178" t="str">
            <v>India</v>
          </cell>
          <cell r="D178" t="str">
            <v>Idea Cellular Uttar Pradesh West</v>
          </cell>
          <cell r="F178">
            <v>0.2</v>
          </cell>
          <cell r="G178">
            <v>1</v>
          </cell>
        </row>
        <row r="179">
          <cell r="A179" t="str">
            <v>INDF1</v>
          </cell>
          <cell r="B179" t="str">
            <v>Asia</v>
          </cell>
          <cell r="C179" t="str">
            <v>India</v>
          </cell>
          <cell r="D179" t="str">
            <v>Vodafone West Ltd</v>
          </cell>
          <cell r="F179">
            <v>0.2</v>
          </cell>
          <cell r="G179">
            <v>0.2</v>
          </cell>
        </row>
        <row r="180">
          <cell r="A180" t="str">
            <v>INDH1</v>
          </cell>
          <cell r="B180" t="str">
            <v>Asia</v>
          </cell>
          <cell r="C180" t="str">
            <v>India</v>
          </cell>
          <cell r="D180" t="str">
            <v>Airtel (Rajastan)</v>
          </cell>
          <cell r="F180">
            <v>0.1</v>
          </cell>
          <cell r="G180">
            <v>0.03</v>
          </cell>
        </row>
        <row r="181">
          <cell r="A181" t="str">
            <v>INDHM</v>
          </cell>
          <cell r="B181" t="str">
            <v>Asia</v>
          </cell>
          <cell r="C181" t="str">
            <v>India</v>
          </cell>
          <cell r="D181" t="str">
            <v>Vodafone India Limited</v>
          </cell>
          <cell r="F181">
            <v>0.2</v>
          </cell>
          <cell r="G181">
            <v>0.2</v>
          </cell>
        </row>
        <row r="182">
          <cell r="A182" t="str">
            <v>INDIB</v>
          </cell>
          <cell r="B182" t="str">
            <v>Asia</v>
          </cell>
          <cell r="C182" t="str">
            <v>India</v>
          </cell>
          <cell r="D182" t="str">
            <v>Idea Cellular Bihar &amp; Jharkhand</v>
          </cell>
          <cell r="F182">
            <v>0.2</v>
          </cell>
          <cell r="G182">
            <v>1</v>
          </cell>
        </row>
        <row r="183">
          <cell r="A183" t="str">
            <v>INDID</v>
          </cell>
          <cell r="B183" t="str">
            <v>Asia</v>
          </cell>
          <cell r="C183" t="str">
            <v>India</v>
          </cell>
          <cell r="D183" t="str">
            <v>Idea Cellular Dehli</v>
          </cell>
          <cell r="F183">
            <v>0.2</v>
          </cell>
          <cell r="G183">
            <v>1</v>
          </cell>
        </row>
        <row r="184">
          <cell r="A184" t="str">
            <v>INDIH</v>
          </cell>
          <cell r="B184" t="str">
            <v>Asia</v>
          </cell>
          <cell r="C184" t="str">
            <v>India</v>
          </cell>
          <cell r="D184" t="str">
            <v>Idea Cellular Himachal Pradesh</v>
          </cell>
          <cell r="F184">
            <v>0.2</v>
          </cell>
          <cell r="G184">
            <v>1</v>
          </cell>
        </row>
        <row r="185">
          <cell r="A185" t="str">
            <v>INDIK</v>
          </cell>
          <cell r="B185" t="str">
            <v>Asia</v>
          </cell>
          <cell r="C185" t="str">
            <v>India</v>
          </cell>
          <cell r="D185" t="str">
            <v>Idea Cellular Kolkata</v>
          </cell>
          <cell r="F185">
            <v>0.2</v>
          </cell>
          <cell r="G185">
            <v>1</v>
          </cell>
        </row>
        <row r="186">
          <cell r="A186" t="str">
            <v>INDIM</v>
          </cell>
          <cell r="B186" t="str">
            <v>Asia</v>
          </cell>
          <cell r="C186" t="str">
            <v>India</v>
          </cell>
          <cell r="D186" t="str">
            <v>Idea Cellular Mumbai</v>
          </cell>
          <cell r="F186">
            <v>0.2</v>
          </cell>
          <cell r="G186">
            <v>1</v>
          </cell>
        </row>
        <row r="187">
          <cell r="A187" t="str">
            <v>INDIO</v>
          </cell>
          <cell r="B187" t="str">
            <v>Asia</v>
          </cell>
          <cell r="C187" t="str">
            <v>India</v>
          </cell>
          <cell r="D187" t="str">
            <v>Idea Cellular Orissa</v>
          </cell>
          <cell r="F187">
            <v>0.2</v>
          </cell>
          <cell r="G187">
            <v>1</v>
          </cell>
        </row>
        <row r="188">
          <cell r="A188" t="str">
            <v>INDIR</v>
          </cell>
          <cell r="B188" t="str">
            <v>Asia</v>
          </cell>
          <cell r="C188" t="str">
            <v>India</v>
          </cell>
          <cell r="D188" t="str">
            <v>Idea Cellular Rajasthan</v>
          </cell>
          <cell r="F188">
            <v>0.2</v>
          </cell>
          <cell r="G188">
            <v>1</v>
          </cell>
        </row>
        <row r="189">
          <cell r="A189" t="str">
            <v>INDIT</v>
          </cell>
          <cell r="B189" t="str">
            <v>Asia</v>
          </cell>
          <cell r="C189" t="str">
            <v>India</v>
          </cell>
          <cell r="D189" t="str">
            <v>Idea Cellular Tamil Nadu &amp; Chennai</v>
          </cell>
          <cell r="F189">
            <v>0.2</v>
          </cell>
          <cell r="G189">
            <v>1</v>
          </cell>
        </row>
        <row r="190">
          <cell r="A190" t="str">
            <v>INDIU</v>
          </cell>
          <cell r="B190" t="str">
            <v>Asia</v>
          </cell>
          <cell r="C190" t="str">
            <v>India</v>
          </cell>
          <cell r="D190" t="str">
            <v>Idea Cellular Uttarpradesh East</v>
          </cell>
          <cell r="F190">
            <v>0.2</v>
          </cell>
          <cell r="G190">
            <v>1</v>
          </cell>
        </row>
        <row r="191">
          <cell r="A191" t="str">
            <v>INDJB</v>
          </cell>
          <cell r="B191" t="str">
            <v>Asia</v>
          </cell>
          <cell r="C191" t="str">
            <v>India</v>
          </cell>
          <cell r="D191" t="str">
            <v>Airtel (Karnataka)</v>
          </cell>
          <cell r="F191">
            <v>0.1</v>
          </cell>
          <cell r="G191">
            <v>0.03</v>
          </cell>
        </row>
        <row r="192">
          <cell r="A192" t="str">
            <v>INDJH</v>
          </cell>
          <cell r="B192" t="str">
            <v>Asia</v>
          </cell>
          <cell r="C192" t="str">
            <v>India</v>
          </cell>
          <cell r="D192" t="str">
            <v>Airtel (Andhra Pradesh)</v>
          </cell>
          <cell r="F192">
            <v>0.1</v>
          </cell>
          <cell r="G192">
            <v>0.03</v>
          </cell>
        </row>
        <row r="193">
          <cell r="A193" t="str">
            <v>INDMP</v>
          </cell>
          <cell r="B193" t="str">
            <v>Asia</v>
          </cell>
          <cell r="C193" t="str">
            <v>India</v>
          </cell>
          <cell r="D193" t="str">
            <v>Idea Cellular MADHYA PRADESH</v>
          </cell>
          <cell r="F193">
            <v>0.2</v>
          </cell>
          <cell r="G193">
            <v>1</v>
          </cell>
        </row>
        <row r="194">
          <cell r="A194" t="str">
            <v>INDMT</v>
          </cell>
          <cell r="B194" t="str">
            <v>Asia</v>
          </cell>
          <cell r="C194" t="str">
            <v>India</v>
          </cell>
          <cell r="D194" t="str">
            <v>Airtel Kolkata</v>
          </cell>
          <cell r="F194">
            <v>0.1</v>
          </cell>
          <cell r="G194">
            <v>0.03</v>
          </cell>
        </row>
        <row r="195">
          <cell r="A195" t="str">
            <v>INDSC</v>
          </cell>
          <cell r="B195" t="str">
            <v>Asia</v>
          </cell>
          <cell r="C195" t="str">
            <v>India</v>
          </cell>
          <cell r="D195" t="str">
            <v>Airtel Chennai</v>
          </cell>
          <cell r="F195">
            <v>0.1</v>
          </cell>
          <cell r="G195">
            <v>0.03</v>
          </cell>
        </row>
        <row r="196">
          <cell r="A196" t="str">
            <v>INDSK</v>
          </cell>
          <cell r="B196" t="str">
            <v>Asia</v>
          </cell>
          <cell r="C196" t="str">
            <v>India</v>
          </cell>
          <cell r="D196" t="str">
            <v>Idea Cellular Karnataka</v>
          </cell>
          <cell r="F196">
            <v>0.2</v>
          </cell>
          <cell r="G196">
            <v>1</v>
          </cell>
        </row>
        <row r="197">
          <cell r="A197" t="str">
            <v>INDSP</v>
          </cell>
          <cell r="B197" t="str">
            <v>Asia</v>
          </cell>
          <cell r="C197" t="str">
            <v>India</v>
          </cell>
          <cell r="D197" t="str">
            <v>Idea Cellular Punjab</v>
          </cell>
          <cell r="F197">
            <v>0.2</v>
          </cell>
          <cell r="G197">
            <v>1</v>
          </cell>
        </row>
        <row r="198">
          <cell r="A198" t="str">
            <v>JPNJP</v>
          </cell>
          <cell r="B198" t="str">
            <v>Asia</v>
          </cell>
          <cell r="C198" t="str">
            <v>Japan</v>
          </cell>
          <cell r="D198" t="str">
            <v>Softbank</v>
          </cell>
          <cell r="F198">
            <v>0.05</v>
          </cell>
          <cell r="G198">
            <v>0.06</v>
          </cell>
        </row>
        <row r="199">
          <cell r="A199" t="str">
            <v>KHMGM</v>
          </cell>
          <cell r="B199" t="str">
            <v>Asia</v>
          </cell>
          <cell r="C199" t="str">
            <v>Cambodia</v>
          </cell>
          <cell r="D199" t="str">
            <v>Cellcard</v>
          </cell>
          <cell r="F199">
            <v>0.05</v>
          </cell>
          <cell r="G199">
            <v>0.1</v>
          </cell>
        </row>
        <row r="200">
          <cell r="A200" t="str">
            <v>KHMSM</v>
          </cell>
          <cell r="B200" t="str">
            <v>Asia</v>
          </cell>
          <cell r="C200" t="str">
            <v>Cambodia</v>
          </cell>
          <cell r="D200" t="str">
            <v>Smart Axiata Co., Ltd</v>
          </cell>
          <cell r="F200">
            <v>0.1</v>
          </cell>
          <cell r="G200">
            <v>0.1</v>
          </cell>
        </row>
        <row r="201">
          <cell r="A201" t="str">
            <v>KHMVC</v>
          </cell>
          <cell r="B201" t="str">
            <v>Asia</v>
          </cell>
          <cell r="C201" t="str">
            <v>Cambodia</v>
          </cell>
          <cell r="D201" t="str">
            <v>Metfone</v>
          </cell>
          <cell r="F201">
            <v>0.05</v>
          </cell>
          <cell r="G201">
            <v>0.06</v>
          </cell>
        </row>
        <row r="202">
          <cell r="A202" t="str">
            <v>KORKF</v>
          </cell>
          <cell r="B202" t="str">
            <v>Asia</v>
          </cell>
          <cell r="C202" t="str">
            <v>Korea Republic of</v>
          </cell>
          <cell r="D202" t="str">
            <v>KT</v>
          </cell>
          <cell r="F202">
            <v>0.05</v>
          </cell>
          <cell r="G202">
            <v>0.06</v>
          </cell>
        </row>
        <row r="203">
          <cell r="A203" t="str">
            <v>KORSK</v>
          </cell>
          <cell r="B203" t="str">
            <v>Asia</v>
          </cell>
          <cell r="C203" t="str">
            <v>Korea Republic of</v>
          </cell>
          <cell r="D203" t="str">
            <v>SK Telecom</v>
          </cell>
          <cell r="F203">
            <v>0.05</v>
          </cell>
          <cell r="G203">
            <v>0.06</v>
          </cell>
        </row>
        <row r="204">
          <cell r="A204" t="str">
            <v>LAOTL</v>
          </cell>
          <cell r="B204" t="str">
            <v>Asia</v>
          </cell>
          <cell r="C204" t="str">
            <v>Lao People's Democratic Republic</v>
          </cell>
          <cell r="D204" t="str">
            <v>BEELINE LAO</v>
          </cell>
          <cell r="F204">
            <v>0.05</v>
          </cell>
          <cell r="G204">
            <v>0.06</v>
          </cell>
        </row>
        <row r="205">
          <cell r="A205" t="str">
            <v>LKA71</v>
          </cell>
          <cell r="B205" t="str">
            <v>Asia</v>
          </cell>
          <cell r="C205" t="str">
            <v>Sri Lanka</v>
          </cell>
          <cell r="D205" t="str">
            <v>Mobitel</v>
          </cell>
          <cell r="F205">
            <v>0.05</v>
          </cell>
          <cell r="G205">
            <v>0.06</v>
          </cell>
        </row>
        <row r="206">
          <cell r="A206" t="str">
            <v>LKACT</v>
          </cell>
          <cell r="B206" t="str">
            <v>Asia</v>
          </cell>
          <cell r="C206" t="str">
            <v>Sri Lanka</v>
          </cell>
          <cell r="D206" t="str">
            <v>Etisalat</v>
          </cell>
          <cell r="F206">
            <v>0.2</v>
          </cell>
          <cell r="G206">
            <v>0.2</v>
          </cell>
        </row>
        <row r="207">
          <cell r="A207" t="str">
            <v>LKAHT</v>
          </cell>
          <cell r="B207" t="str">
            <v>Asia</v>
          </cell>
          <cell r="C207" t="str">
            <v>Sri Lanka</v>
          </cell>
          <cell r="D207" t="str">
            <v>Hutchison</v>
          </cell>
          <cell r="F207">
            <v>0.2</v>
          </cell>
          <cell r="G207">
            <v>0.2</v>
          </cell>
        </row>
        <row r="208">
          <cell r="A208" t="str">
            <v>MACCT</v>
          </cell>
          <cell r="B208" t="str">
            <v>Asia</v>
          </cell>
          <cell r="C208" t="str">
            <v>Macao</v>
          </cell>
          <cell r="D208" t="str">
            <v>CTM</v>
          </cell>
          <cell r="F208">
            <v>0.2</v>
          </cell>
          <cell r="G208">
            <v>0.06</v>
          </cell>
        </row>
        <row r="209">
          <cell r="A209" t="str">
            <v>MACHT</v>
          </cell>
          <cell r="B209" t="str">
            <v>Asia</v>
          </cell>
          <cell r="C209" t="str">
            <v>Macao</v>
          </cell>
          <cell r="D209" t="str">
            <v>Hutchison Htmcl</v>
          </cell>
          <cell r="F209">
            <v>0.05</v>
          </cell>
          <cell r="G209">
            <v>0.2</v>
          </cell>
        </row>
        <row r="210">
          <cell r="A210" t="str">
            <v>MMROM</v>
          </cell>
          <cell r="B210" t="str">
            <v>Asia</v>
          </cell>
          <cell r="C210" t="str">
            <v>Myanmar</v>
          </cell>
          <cell r="D210" t="str">
            <v>Ooreedo</v>
          </cell>
          <cell r="F210">
            <v>0.2</v>
          </cell>
          <cell r="G210">
            <v>0.5</v>
          </cell>
        </row>
        <row r="211">
          <cell r="A211" t="str">
            <v>MMRPT</v>
          </cell>
          <cell r="B211" t="str">
            <v>Asia</v>
          </cell>
          <cell r="C211" t="str">
            <v>Myanmar</v>
          </cell>
          <cell r="D211" t="str">
            <v>Myanmar Posts and Telecommunications</v>
          </cell>
          <cell r="F211">
            <v>0.2</v>
          </cell>
          <cell r="G211">
            <v>0.03</v>
          </cell>
        </row>
        <row r="212">
          <cell r="A212" t="str">
            <v>CHNCT</v>
          </cell>
          <cell r="B212" t="str">
            <v>Asia</v>
          </cell>
          <cell r="C212" t="str">
            <v>China</v>
          </cell>
          <cell r="D212" t="str">
            <v>China Mobile</v>
          </cell>
          <cell r="F212">
            <v>0.2</v>
          </cell>
          <cell r="G212">
            <v>0.03</v>
          </cell>
        </row>
        <row r="213">
          <cell r="A213" t="str">
            <v>CHNCU</v>
          </cell>
          <cell r="B213" t="str">
            <v>Asia</v>
          </cell>
          <cell r="C213" t="str">
            <v>China</v>
          </cell>
          <cell r="D213" t="str">
            <v>China Unicom</v>
          </cell>
          <cell r="F213">
            <v>0.2</v>
          </cell>
          <cell r="G213">
            <v>0.05</v>
          </cell>
        </row>
        <row r="214">
          <cell r="A214" t="str">
            <v>JPNDO</v>
          </cell>
          <cell r="B214" t="str">
            <v>Asia</v>
          </cell>
          <cell r="C214" t="str">
            <v>Japan</v>
          </cell>
          <cell r="D214" t="str">
            <v>DoCoMo</v>
          </cell>
          <cell r="F214">
            <v>1</v>
          </cell>
          <cell r="G214">
            <v>1</v>
          </cell>
        </row>
        <row r="215">
          <cell r="A215" t="str">
            <v>NPLNM</v>
          </cell>
          <cell r="B215" t="str">
            <v>Asia</v>
          </cell>
          <cell r="C215" t="str">
            <v>Nepal</v>
          </cell>
          <cell r="D215" t="str">
            <v>Nepal Telecommunications</v>
          </cell>
        </row>
        <row r="216">
          <cell r="A216" t="str">
            <v>PAKPL</v>
          </cell>
          <cell r="B216" t="str">
            <v>Asia</v>
          </cell>
          <cell r="C216" t="str">
            <v>Pakistan</v>
          </cell>
          <cell r="D216" t="str">
            <v>Paktel Limited</v>
          </cell>
        </row>
        <row r="217">
          <cell r="A217" t="str">
            <v>PAKUF</v>
          </cell>
          <cell r="B217" t="str">
            <v>Asia</v>
          </cell>
          <cell r="C217" t="str">
            <v>Pakistan</v>
          </cell>
          <cell r="D217" t="str">
            <v>Ufone</v>
          </cell>
        </row>
        <row r="218">
          <cell r="A218" t="str">
            <v>HKGHT</v>
          </cell>
          <cell r="B218" t="str">
            <v>Asia</v>
          </cell>
          <cell r="C218" t="str">
            <v>Hong Kong</v>
          </cell>
          <cell r="D218" t="str">
            <v>H3G</v>
          </cell>
          <cell r="F218">
            <v>0.05</v>
          </cell>
          <cell r="G218">
            <v>0.06</v>
          </cell>
        </row>
        <row r="219">
          <cell r="A219" t="str">
            <v>HKGM3</v>
          </cell>
          <cell r="B219" t="str">
            <v>Asia</v>
          </cell>
          <cell r="C219" t="str">
            <v>Hong Kong</v>
          </cell>
          <cell r="D219" t="str">
            <v>PCCW</v>
          </cell>
          <cell r="F219">
            <v>0.05</v>
          </cell>
          <cell r="G219">
            <v>0.06</v>
          </cell>
        </row>
        <row r="220">
          <cell r="A220" t="str">
            <v>IDNTS</v>
          </cell>
          <cell r="B220" t="str">
            <v>Asia</v>
          </cell>
          <cell r="C220" t="str">
            <v>Indonesia</v>
          </cell>
          <cell r="D220" t="str">
            <v>Telkomsel</v>
          </cell>
          <cell r="F220">
            <v>0.1</v>
          </cell>
          <cell r="G220">
            <v>0.06</v>
          </cell>
        </row>
        <row r="221">
          <cell r="A221" t="str">
            <v>IND15</v>
          </cell>
          <cell r="B221" t="str">
            <v>Asia</v>
          </cell>
          <cell r="C221" t="str">
            <v>India</v>
          </cell>
          <cell r="D221" t="str">
            <v>Airtel Assam</v>
          </cell>
          <cell r="F221">
            <v>0.1</v>
          </cell>
          <cell r="G221">
            <v>0.03</v>
          </cell>
        </row>
        <row r="222">
          <cell r="A222" t="str">
            <v>IND16</v>
          </cell>
          <cell r="B222" t="str">
            <v>Asia</v>
          </cell>
          <cell r="C222" t="str">
            <v>India</v>
          </cell>
          <cell r="D222" t="str">
            <v>Airtel North East</v>
          </cell>
          <cell r="F222">
            <v>0.1</v>
          </cell>
          <cell r="G222">
            <v>0.03</v>
          </cell>
        </row>
        <row r="223">
          <cell r="A223" t="str">
            <v>INDIW</v>
          </cell>
          <cell r="B223" t="str">
            <v>Asia</v>
          </cell>
          <cell r="C223" t="str">
            <v>India</v>
          </cell>
          <cell r="D223" t="str">
            <v>Idea Cellular West Bengal</v>
          </cell>
          <cell r="F223">
            <v>0.2</v>
          </cell>
          <cell r="G223">
            <v>1</v>
          </cell>
        </row>
        <row r="224">
          <cell r="A224" t="str">
            <v>MDV01</v>
          </cell>
          <cell r="B224" t="str">
            <v>Asia</v>
          </cell>
          <cell r="C224" t="str">
            <v>Maldives</v>
          </cell>
          <cell r="D224" t="str">
            <v>DhiMobile</v>
          </cell>
          <cell r="F224">
            <v>1</v>
          </cell>
          <cell r="G224">
            <v>30</v>
          </cell>
        </row>
        <row r="225">
          <cell r="A225" t="str">
            <v>MDVWM</v>
          </cell>
          <cell r="B225" t="str">
            <v>Asia</v>
          </cell>
          <cell r="C225" t="str">
            <v>Maldives</v>
          </cell>
          <cell r="D225" t="str">
            <v>Ooredo (Wataniya)</v>
          </cell>
          <cell r="F225">
            <v>1</v>
          </cell>
          <cell r="G225">
            <v>30</v>
          </cell>
        </row>
        <row r="226">
          <cell r="A226" t="str">
            <v>MNGMC</v>
          </cell>
          <cell r="B226" t="str">
            <v>Asia</v>
          </cell>
          <cell r="C226" t="str">
            <v>Mongolia</v>
          </cell>
          <cell r="D226" t="str">
            <v>Mobicom</v>
          </cell>
          <cell r="F226">
            <v>0.2</v>
          </cell>
          <cell r="G226">
            <v>0.1</v>
          </cell>
        </row>
        <row r="227">
          <cell r="A227" t="str">
            <v>AFGAR</v>
          </cell>
          <cell r="B227" t="str">
            <v>Asia</v>
          </cell>
          <cell r="C227" t="str">
            <v>Afghanistan</v>
          </cell>
          <cell r="D227" t="str">
            <v>MTN</v>
          </cell>
          <cell r="F227">
            <v>0.05</v>
          </cell>
          <cell r="G227">
            <v>0.05</v>
          </cell>
        </row>
        <row r="228">
          <cell r="A228" t="str">
            <v>AFGAW</v>
          </cell>
          <cell r="B228" t="str">
            <v>Asia</v>
          </cell>
          <cell r="C228" t="str">
            <v>Afghanistan</v>
          </cell>
          <cell r="D228" t="str">
            <v>AFW</v>
          </cell>
          <cell r="F228">
            <v>0.2</v>
          </cell>
          <cell r="G228">
            <v>0.1</v>
          </cell>
        </row>
        <row r="229">
          <cell r="A229" t="str">
            <v>AFGEA</v>
          </cell>
          <cell r="B229" t="str">
            <v>Asia</v>
          </cell>
          <cell r="C229" t="str">
            <v>Afghanistan</v>
          </cell>
          <cell r="D229" t="str">
            <v>Etisalat</v>
          </cell>
          <cell r="F229">
            <v>0.2</v>
          </cell>
          <cell r="G229">
            <v>1</v>
          </cell>
        </row>
        <row r="230">
          <cell r="A230" t="str">
            <v>AFGTD</v>
          </cell>
          <cell r="B230" t="str">
            <v>Asia</v>
          </cell>
          <cell r="C230" t="str">
            <v>Afghanistan</v>
          </cell>
          <cell r="D230" t="str">
            <v>Roshan</v>
          </cell>
          <cell r="F230">
            <v>0.2</v>
          </cell>
          <cell r="G230">
            <v>0.2</v>
          </cell>
        </row>
        <row r="231">
          <cell r="A231" t="str">
            <v>INDMB</v>
          </cell>
          <cell r="B231" t="str">
            <v>Asia</v>
          </cell>
          <cell r="C231" t="str">
            <v>India</v>
          </cell>
          <cell r="D231" t="str">
            <v>MTNL Mumbai</v>
          </cell>
        </row>
        <row r="232">
          <cell r="A232" t="str">
            <v>TLSTC</v>
          </cell>
          <cell r="B232" t="str">
            <v>Asia</v>
          </cell>
          <cell r="C232" t="str">
            <v>East Timor</v>
          </cell>
          <cell r="D232" t="str">
            <v>PT Telekomunikasi Indonesia International Networks</v>
          </cell>
        </row>
        <row r="233">
          <cell r="A233" t="str">
            <v>BGDBL</v>
          </cell>
          <cell r="B233" t="str">
            <v>Asia</v>
          </cell>
          <cell r="C233" t="str">
            <v>Bangladesh</v>
          </cell>
          <cell r="D233" t="str">
            <v>Banglalink</v>
          </cell>
          <cell r="F233">
            <v>0.05</v>
          </cell>
          <cell r="G233">
            <v>0.02</v>
          </cell>
          <cell r="H233">
            <v>4.4999999999999998E-2</v>
          </cell>
        </row>
        <row r="234">
          <cell r="A234" t="str">
            <v>LKADG</v>
          </cell>
          <cell r="B234" t="str">
            <v>Asia</v>
          </cell>
          <cell r="C234" t="str">
            <v>Sri Lanka</v>
          </cell>
          <cell r="D234" t="str">
            <v>Dialog Gsm</v>
          </cell>
          <cell r="F234">
            <v>0.05</v>
          </cell>
          <cell r="G234">
            <v>0.02</v>
          </cell>
          <cell r="H234">
            <v>0.2</v>
          </cell>
        </row>
        <row r="235">
          <cell r="A235" t="str">
            <v>PAKMK</v>
          </cell>
          <cell r="B235" t="str">
            <v>Asia</v>
          </cell>
          <cell r="C235" t="str">
            <v>Pakistan</v>
          </cell>
          <cell r="D235" t="str">
            <v>Mobilink</v>
          </cell>
          <cell r="F235">
            <v>0.05</v>
          </cell>
          <cell r="G235">
            <v>0.02</v>
          </cell>
          <cell r="H235">
            <v>4.4999999999999998E-2</v>
          </cell>
        </row>
        <row r="236">
          <cell r="A236" t="str">
            <v>LAOAS</v>
          </cell>
          <cell r="B236" t="str">
            <v>Asia</v>
          </cell>
          <cell r="C236" t="str">
            <v>Lao People's Democratic Republic</v>
          </cell>
          <cell r="D236" t="str">
            <v>Star Telecom</v>
          </cell>
          <cell r="F236">
            <v>1</v>
          </cell>
          <cell r="G236">
            <v>30</v>
          </cell>
        </row>
        <row r="237">
          <cell r="A237" t="str">
            <v>TTODL</v>
          </cell>
          <cell r="B237" t="str">
            <v>Caribbean</v>
          </cell>
          <cell r="C237" t="str">
            <v>Trinidad and Tobago</v>
          </cell>
          <cell r="D237" t="str">
            <v>Digicel</v>
          </cell>
          <cell r="E237" t="str">
            <v>IMSI charge. Alias TAP, covered by JAMDC</v>
          </cell>
          <cell r="F237">
            <v>0.05</v>
          </cell>
          <cell r="G237">
            <v>0.1</v>
          </cell>
          <cell r="H237">
            <v>0.05</v>
          </cell>
        </row>
        <row r="238">
          <cell r="A238" t="str">
            <v>KNACW</v>
          </cell>
          <cell r="B238" t="str">
            <v>Caribbean</v>
          </cell>
          <cell r="C238" t="str">
            <v>Saint Kitts and Nevis</v>
          </cell>
          <cell r="D238" t="str">
            <v>Cable &amp; Wireless</v>
          </cell>
          <cell r="F238">
            <v>0.05</v>
          </cell>
          <cell r="G238">
            <v>0.1</v>
          </cell>
        </row>
        <row r="239">
          <cell r="A239" t="str">
            <v>DMACW</v>
          </cell>
          <cell r="B239" t="str">
            <v>Caribbean</v>
          </cell>
          <cell r="C239" t="str">
            <v>Dominica</v>
          </cell>
          <cell r="D239" t="str">
            <v>Cable &amp; Wireless</v>
          </cell>
          <cell r="F239">
            <v>0.05</v>
          </cell>
          <cell r="G239">
            <v>0.1</v>
          </cell>
        </row>
        <row r="240">
          <cell r="A240" t="str">
            <v>CYMCW</v>
          </cell>
          <cell r="B240" t="str">
            <v>Caribbean</v>
          </cell>
          <cell r="C240" t="str">
            <v>Cayman Islands</v>
          </cell>
          <cell r="D240" t="str">
            <v>Cable &amp; Wireless</v>
          </cell>
          <cell r="F240">
            <v>0.05</v>
          </cell>
          <cell r="G240">
            <v>0.1</v>
          </cell>
        </row>
        <row r="241">
          <cell r="A241" t="str">
            <v>JAMDC</v>
          </cell>
          <cell r="B241" t="str">
            <v>Caribbean</v>
          </cell>
          <cell r="C241" t="str">
            <v>Jamaica</v>
          </cell>
          <cell r="D241" t="str">
            <v>Digicel</v>
          </cell>
          <cell r="F241">
            <v>0.05</v>
          </cell>
          <cell r="G241">
            <v>0.1</v>
          </cell>
          <cell r="H241">
            <v>0.05</v>
          </cell>
        </row>
        <row r="242">
          <cell r="A242" t="str">
            <v>CUB01</v>
          </cell>
          <cell r="B242" t="str">
            <v>Caribbean</v>
          </cell>
          <cell r="C242" t="str">
            <v>Cuba</v>
          </cell>
          <cell r="D242" t="str">
            <v>CUBACEL</v>
          </cell>
          <cell r="F242">
            <v>1</v>
          </cell>
          <cell r="G242">
            <v>10</v>
          </cell>
        </row>
        <row r="243">
          <cell r="A243" t="str">
            <v>MSRCW</v>
          </cell>
          <cell r="B243" t="str">
            <v>Caribbean</v>
          </cell>
          <cell r="C243" t="str">
            <v>Montserrat</v>
          </cell>
          <cell r="D243" t="str">
            <v>Cable &amp; Wireless</v>
          </cell>
          <cell r="F243">
            <v>0.05</v>
          </cell>
          <cell r="G243">
            <v>0.1</v>
          </cell>
        </row>
        <row r="244">
          <cell r="A244" t="str">
            <v>PRICL</v>
          </cell>
          <cell r="B244" t="str">
            <v>Caribbean</v>
          </cell>
          <cell r="C244" t="str">
            <v>Puerto Rico</v>
          </cell>
          <cell r="D244" t="str">
            <v>Puerto Rico Tele Company CLARO</v>
          </cell>
          <cell r="F244">
            <v>0.05</v>
          </cell>
          <cell r="G244">
            <v>0.1</v>
          </cell>
        </row>
        <row r="245">
          <cell r="A245" t="str">
            <v>ATG03</v>
          </cell>
          <cell r="B245" t="str">
            <v>Caribbean</v>
          </cell>
          <cell r="C245" t="str">
            <v>Antigua and Barbuda</v>
          </cell>
          <cell r="D245" t="str">
            <v>APUA</v>
          </cell>
          <cell r="E245" t="str">
            <v>Price to be negotiated</v>
          </cell>
        </row>
        <row r="246">
          <cell r="A246" t="str">
            <v>ATGCW</v>
          </cell>
          <cell r="B246" t="str">
            <v>Caribbean</v>
          </cell>
          <cell r="C246" t="str">
            <v>Antigua and Barbuda</v>
          </cell>
          <cell r="D246" t="str">
            <v>Cable &amp; Wireless</v>
          </cell>
          <cell r="F246">
            <v>0.05</v>
          </cell>
          <cell r="G246">
            <v>0.1</v>
          </cell>
        </row>
        <row r="247">
          <cell r="A247" t="str">
            <v>HTICL</v>
          </cell>
          <cell r="B247" t="str">
            <v>Caribbean</v>
          </cell>
          <cell r="C247" t="str">
            <v>Haiti</v>
          </cell>
          <cell r="D247" t="str">
            <v>ComCEL</v>
          </cell>
          <cell r="F247">
            <v>0.05</v>
          </cell>
          <cell r="G247">
            <v>0.1</v>
          </cell>
          <cell r="H247">
            <v>0.05</v>
          </cell>
        </row>
        <row r="248">
          <cell r="A248" t="str">
            <v>ANTTC</v>
          </cell>
          <cell r="B248" t="str">
            <v>Caribbean</v>
          </cell>
          <cell r="C248" t="str">
            <v>Sint Maarten</v>
          </cell>
          <cell r="D248" t="str">
            <v>TelCell</v>
          </cell>
          <cell r="E248" t="str">
            <v>Price to be negotiated</v>
          </cell>
          <cell r="F248">
            <v>0.2</v>
          </cell>
          <cell r="G248">
            <v>1</v>
          </cell>
        </row>
        <row r="249">
          <cell r="A249" t="str">
            <v>AIACW</v>
          </cell>
          <cell r="B249" t="str">
            <v>Caribbean</v>
          </cell>
          <cell r="C249" t="str">
            <v>Anguilla</v>
          </cell>
          <cell r="D249" t="str">
            <v>Cable &amp; Wireless</v>
          </cell>
          <cell r="E249" t="str">
            <v>Price to be negotiated</v>
          </cell>
          <cell r="F249">
            <v>0.05</v>
          </cell>
          <cell r="G249">
            <v>0.1</v>
          </cell>
        </row>
        <row r="250">
          <cell r="A250" t="str">
            <v>BRBCW</v>
          </cell>
          <cell r="B250" t="str">
            <v>Caribbean</v>
          </cell>
          <cell r="C250" t="str">
            <v>Barbados</v>
          </cell>
          <cell r="D250" t="str">
            <v>Cable &amp; Wireless</v>
          </cell>
          <cell r="F250">
            <v>0.05</v>
          </cell>
          <cell r="G250">
            <v>0.1</v>
          </cell>
        </row>
        <row r="251">
          <cell r="A251">
            <v>33333</v>
          </cell>
          <cell r="B251" t="str">
            <v>Caribbean</v>
          </cell>
          <cell r="C251" t="str">
            <v>Saint Barthelemy</v>
          </cell>
          <cell r="D251">
            <v>333333</v>
          </cell>
        </row>
        <row r="252">
          <cell r="A252" t="str">
            <v>DOMAC</v>
          </cell>
          <cell r="B252" t="str">
            <v>Caribbean</v>
          </cell>
          <cell r="C252" t="str">
            <v>Dominican Republic</v>
          </cell>
          <cell r="D252" t="str">
            <v>Trilogy Dominicana S.A.</v>
          </cell>
          <cell r="F252">
            <v>0.2</v>
          </cell>
          <cell r="G252">
            <v>0.2</v>
          </cell>
        </row>
        <row r="253">
          <cell r="A253" t="str">
            <v>DOM01</v>
          </cell>
          <cell r="B253" t="str">
            <v>Caribbean</v>
          </cell>
          <cell r="C253" t="str">
            <v>Dominican Republic</v>
          </cell>
          <cell r="D253" t="str">
            <v>Orange</v>
          </cell>
          <cell r="F253">
            <v>0.05</v>
          </cell>
          <cell r="G253">
            <v>0.06</v>
          </cell>
        </row>
        <row r="254">
          <cell r="A254" t="str">
            <v>TTO12</v>
          </cell>
          <cell r="B254" t="str">
            <v>Caribbean</v>
          </cell>
          <cell r="C254" t="str">
            <v>Trinidad and Tobago</v>
          </cell>
          <cell r="D254" t="str">
            <v>TSTT</v>
          </cell>
        </row>
        <row r="255">
          <cell r="A255" t="str">
            <v>BMUBD</v>
          </cell>
          <cell r="B255" t="str">
            <v>Caribbean</v>
          </cell>
          <cell r="C255" t="str">
            <v>Bermuda</v>
          </cell>
          <cell r="D255" t="str">
            <v>Bermuda Digital</v>
          </cell>
          <cell r="F255">
            <v>0.2</v>
          </cell>
          <cell r="G255">
            <v>1</v>
          </cell>
        </row>
        <row r="256">
          <cell r="A256" t="str">
            <v>BHSNC</v>
          </cell>
          <cell r="B256" t="str">
            <v>Caribbean</v>
          </cell>
          <cell r="C256" t="str">
            <v>Bahamas</v>
          </cell>
          <cell r="D256" t="str">
            <v>NewCo</v>
          </cell>
          <cell r="F256">
            <v>0.1</v>
          </cell>
          <cell r="G256">
            <v>0.2</v>
          </cell>
        </row>
        <row r="257">
          <cell r="A257" t="str">
            <v>BHSBH</v>
          </cell>
          <cell r="B257" t="str">
            <v>Caribbean</v>
          </cell>
          <cell r="C257" t="str">
            <v>Bahamas</v>
          </cell>
          <cell r="D257" t="str">
            <v>BTC The Bahamas Telecom Company</v>
          </cell>
          <cell r="F257">
            <v>0.1</v>
          </cell>
          <cell r="G257">
            <v>0.2</v>
          </cell>
        </row>
        <row r="258">
          <cell r="A258" t="str">
            <v>VGBCW</v>
          </cell>
          <cell r="B258" t="str">
            <v>Caribbean</v>
          </cell>
          <cell r="C258" t="str">
            <v>British Virgin Islands</v>
          </cell>
          <cell r="D258" t="str">
            <v>Cable &amp; Wireless</v>
          </cell>
          <cell r="F258">
            <v>0.05</v>
          </cell>
          <cell r="G258">
            <v>0.1</v>
          </cell>
        </row>
        <row r="259">
          <cell r="A259" t="str">
            <v>LCACW</v>
          </cell>
          <cell r="B259" t="str">
            <v>Caribbean</v>
          </cell>
          <cell r="C259" t="str">
            <v>Saint Lucia</v>
          </cell>
          <cell r="D259" t="str">
            <v>Cable &amp; Wireless</v>
          </cell>
          <cell r="F259">
            <v>0.05</v>
          </cell>
          <cell r="G259">
            <v>0.1</v>
          </cell>
        </row>
        <row r="260">
          <cell r="A260" t="str">
            <v>GRDCW</v>
          </cell>
          <cell r="B260" t="str">
            <v>Caribbean</v>
          </cell>
          <cell r="C260" t="str">
            <v>Grenada</v>
          </cell>
          <cell r="D260" t="str">
            <v>Cable &amp; Wireless</v>
          </cell>
          <cell r="E260" t="str">
            <v>IMSI charge</v>
          </cell>
          <cell r="F260">
            <v>0.05</v>
          </cell>
          <cell r="G260">
            <v>0.1</v>
          </cell>
        </row>
        <row r="261">
          <cell r="A261" t="str">
            <v>TCACW</v>
          </cell>
          <cell r="B261" t="str">
            <v>Caribbean</v>
          </cell>
          <cell r="C261" t="str">
            <v>Turks and Caicos Islands</v>
          </cell>
          <cell r="D261" t="str">
            <v>Cable &amp; Wireless</v>
          </cell>
          <cell r="F261">
            <v>0.05</v>
          </cell>
          <cell r="G261">
            <v>0.1</v>
          </cell>
        </row>
        <row r="262">
          <cell r="A262" t="str">
            <v>VCTCW</v>
          </cell>
          <cell r="B262" t="str">
            <v>Caribbean</v>
          </cell>
          <cell r="C262" t="str">
            <v>Saint Vincent and the Grenadines</v>
          </cell>
          <cell r="D262" t="str">
            <v>Cable &amp; Wireless</v>
          </cell>
          <cell r="E262" t="str">
            <v>data not launched</v>
          </cell>
          <cell r="F262">
            <v>0.05</v>
          </cell>
          <cell r="G262">
            <v>0.1</v>
          </cell>
        </row>
        <row r="263">
          <cell r="A263" t="str">
            <v>VGBCC</v>
          </cell>
          <cell r="B263" t="str">
            <v>Caribbean</v>
          </cell>
          <cell r="C263" t="str">
            <v>British Virgin Islands</v>
          </cell>
          <cell r="D263" t="str">
            <v>CCT Global Communications</v>
          </cell>
          <cell r="E263" t="str">
            <v>IMSI charge</v>
          </cell>
          <cell r="F263">
            <v>0.2</v>
          </cell>
          <cell r="G263">
            <v>0.1</v>
          </cell>
        </row>
        <row r="264">
          <cell r="A264" t="str">
            <v>JAMCW</v>
          </cell>
          <cell r="B264" t="str">
            <v>Caribbean</v>
          </cell>
          <cell r="C264" t="str">
            <v>Jamaica</v>
          </cell>
          <cell r="D264" t="str">
            <v>Cable and Wireless Jamaica Ltd</v>
          </cell>
          <cell r="F264">
            <v>0.05</v>
          </cell>
          <cell r="G264">
            <v>0.1</v>
          </cell>
        </row>
        <row r="265">
          <cell r="A265" t="str">
            <v>DOMCL</v>
          </cell>
          <cell r="B265" t="str">
            <v>Caribbean</v>
          </cell>
          <cell r="C265" t="str">
            <v>Dominican Republic</v>
          </cell>
          <cell r="D265" t="str">
            <v>Claro Dominicana</v>
          </cell>
          <cell r="F265">
            <v>0.05</v>
          </cell>
          <cell r="G265">
            <v>0.06</v>
          </cell>
        </row>
        <row r="266">
          <cell r="A266" t="str">
            <v>SLVTM</v>
          </cell>
          <cell r="B266" t="str">
            <v>Central America</v>
          </cell>
          <cell r="C266" t="str">
            <v>El Salvador</v>
          </cell>
          <cell r="D266" t="str">
            <v>Telemovil (Millicom)</v>
          </cell>
          <cell r="F266">
            <v>0.05</v>
          </cell>
          <cell r="G266">
            <v>1.2E-2</v>
          </cell>
          <cell r="H266">
            <v>0.06</v>
          </cell>
        </row>
        <row r="267">
          <cell r="A267" t="str">
            <v>SLVDC</v>
          </cell>
          <cell r="B267" t="str">
            <v>Central America</v>
          </cell>
          <cell r="C267" t="str">
            <v>El Salvador</v>
          </cell>
          <cell r="D267" t="str">
            <v>Digicel</v>
          </cell>
          <cell r="F267">
            <v>0.05</v>
          </cell>
          <cell r="G267">
            <v>0.1</v>
          </cell>
          <cell r="H267">
            <v>0.05</v>
          </cell>
        </row>
        <row r="268">
          <cell r="A268" t="str">
            <v>PANDC</v>
          </cell>
          <cell r="B268" t="str">
            <v>Central America</v>
          </cell>
          <cell r="C268" t="str">
            <v>Panama</v>
          </cell>
          <cell r="D268" t="str">
            <v>Digicel</v>
          </cell>
          <cell r="F268">
            <v>0.05</v>
          </cell>
          <cell r="G268">
            <v>0.1</v>
          </cell>
          <cell r="H268">
            <v>0.05</v>
          </cell>
        </row>
        <row r="269">
          <cell r="A269" t="str">
            <v>HND02</v>
          </cell>
          <cell r="B269" t="str">
            <v>Central America</v>
          </cell>
          <cell r="C269" t="str">
            <v>Honduras</v>
          </cell>
          <cell r="D269" t="str">
            <v>Celtel TIGO (Millicom)</v>
          </cell>
          <cell r="F269">
            <v>0.05</v>
          </cell>
          <cell r="G269">
            <v>1.2E-2</v>
          </cell>
          <cell r="H269">
            <v>0.06</v>
          </cell>
        </row>
        <row r="270">
          <cell r="A270" t="str">
            <v>GTMCM</v>
          </cell>
          <cell r="B270" t="str">
            <v>Central America</v>
          </cell>
          <cell r="C270" t="str">
            <v>Guatemala</v>
          </cell>
          <cell r="D270" t="str">
            <v>Comcel (Millicom)</v>
          </cell>
          <cell r="F270">
            <v>0.05</v>
          </cell>
          <cell r="G270">
            <v>1.2E-2</v>
          </cell>
          <cell r="H270">
            <v>0.06</v>
          </cell>
        </row>
        <row r="271">
          <cell r="A271" t="str">
            <v>ANTCT</v>
          </cell>
          <cell r="B271" t="str">
            <v>Central America</v>
          </cell>
          <cell r="C271" t="str">
            <v>Bonaire</v>
          </cell>
          <cell r="D271" t="str">
            <v>Digicel Curacao and Bonaire</v>
          </cell>
          <cell r="F271">
            <v>0.05</v>
          </cell>
          <cell r="G271">
            <v>0.1</v>
          </cell>
          <cell r="H271">
            <v>0.05</v>
          </cell>
        </row>
        <row r="272">
          <cell r="A272" t="str">
            <v>ANTUT</v>
          </cell>
          <cell r="B272" t="str">
            <v>Central America</v>
          </cell>
          <cell r="C272" t="str">
            <v>Curacao</v>
          </cell>
          <cell r="D272" t="str">
            <v>UTS</v>
          </cell>
          <cell r="F272">
            <v>0.2</v>
          </cell>
          <cell r="G272">
            <v>0.2</v>
          </cell>
        </row>
        <row r="273">
          <cell r="A273" t="str">
            <v>ABWSE</v>
          </cell>
          <cell r="B273" t="str">
            <v>Central America</v>
          </cell>
          <cell r="C273" t="str">
            <v>Aruba</v>
          </cell>
          <cell r="D273" t="str">
            <v>Setar</v>
          </cell>
          <cell r="F273">
            <v>0.1</v>
          </cell>
          <cell r="G273">
            <v>0.1</v>
          </cell>
        </row>
        <row r="274">
          <cell r="A274" t="str">
            <v>MEXNC</v>
          </cell>
          <cell r="B274" t="str">
            <v>Central America</v>
          </cell>
          <cell r="C274" t="str">
            <v>Mexico</v>
          </cell>
          <cell r="D274" t="str">
            <v>Nextel - Mexico</v>
          </cell>
          <cell r="F274">
            <v>1</v>
          </cell>
          <cell r="G274">
            <v>1</v>
          </cell>
        </row>
        <row r="275">
          <cell r="A275" t="str">
            <v>MEXIU</v>
          </cell>
          <cell r="B275" t="str">
            <v>Central America</v>
          </cell>
          <cell r="C275" t="str">
            <v>Mexico</v>
          </cell>
          <cell r="D275" t="str">
            <v>Iusacell</v>
          </cell>
          <cell r="E275" t="str">
            <v>No permanent</v>
          </cell>
          <cell r="F275">
            <v>1</v>
          </cell>
          <cell r="G275">
            <v>1</v>
          </cell>
        </row>
        <row r="276">
          <cell r="A276" t="str">
            <v>MEXTL</v>
          </cell>
          <cell r="B276" t="str">
            <v>Central America</v>
          </cell>
          <cell r="C276" t="str">
            <v>Mexico</v>
          </cell>
          <cell r="D276" t="str">
            <v>Telcel</v>
          </cell>
          <cell r="E276" t="str">
            <v>No permanent</v>
          </cell>
          <cell r="F276">
            <v>0.05</v>
          </cell>
          <cell r="G276">
            <v>0.02</v>
          </cell>
        </row>
        <row r="277">
          <cell r="A277" t="str">
            <v>MEXMS</v>
          </cell>
          <cell r="B277" t="str">
            <v>Central America</v>
          </cell>
          <cell r="C277" t="str">
            <v>Mexico</v>
          </cell>
          <cell r="D277" t="str">
            <v>Telefonica Moviles Mexico</v>
          </cell>
          <cell r="E277" t="str">
            <v>IMSI charge</v>
          </cell>
          <cell r="F277">
            <v>0.05</v>
          </cell>
          <cell r="G277">
            <v>0.05</v>
          </cell>
        </row>
        <row r="278">
          <cell r="A278" t="str">
            <v>HNDME</v>
          </cell>
          <cell r="B278" t="str">
            <v>Central America</v>
          </cell>
          <cell r="C278" t="str">
            <v>Honduras</v>
          </cell>
          <cell r="D278" t="str">
            <v>Claro</v>
          </cell>
          <cell r="E278" t="str">
            <v>IMSI charge</v>
          </cell>
          <cell r="F278">
            <v>0.2</v>
          </cell>
          <cell r="G278">
            <v>0.5</v>
          </cell>
        </row>
        <row r="279">
          <cell r="A279" t="str">
            <v>GTMTG</v>
          </cell>
          <cell r="B279" t="str">
            <v>Central America</v>
          </cell>
          <cell r="C279" t="str">
            <v>Guatemala</v>
          </cell>
          <cell r="D279" t="str">
            <v>Telefonica Moviles Guatamala</v>
          </cell>
          <cell r="E279" t="str">
            <v>IMSI charge</v>
          </cell>
          <cell r="F279">
            <v>0.05</v>
          </cell>
          <cell r="G279">
            <v>0.02</v>
          </cell>
        </row>
        <row r="280">
          <cell r="A280" t="str">
            <v>GTMSC</v>
          </cell>
          <cell r="B280" t="str">
            <v>Central America</v>
          </cell>
          <cell r="C280" t="str">
            <v>Guatemala</v>
          </cell>
          <cell r="D280" t="str">
            <v>Sercom-Claro</v>
          </cell>
          <cell r="E280" t="str">
            <v>IMSI charge</v>
          </cell>
          <cell r="F280">
            <v>0.05</v>
          </cell>
          <cell r="G280">
            <v>0.02</v>
          </cell>
        </row>
        <row r="281">
          <cell r="A281" t="str">
            <v>CRITC</v>
          </cell>
          <cell r="B281" t="str">
            <v>Central America</v>
          </cell>
          <cell r="C281" t="str">
            <v>Costa Rica</v>
          </cell>
          <cell r="D281" t="str">
            <v>Telefonica</v>
          </cell>
          <cell r="E281" t="str">
            <v>IMSI charge</v>
          </cell>
          <cell r="F281">
            <v>0.05</v>
          </cell>
          <cell r="G281">
            <v>0.06</v>
          </cell>
        </row>
        <row r="282">
          <cell r="A282" t="str">
            <v>CRICR</v>
          </cell>
          <cell r="B282" t="str">
            <v>Central America</v>
          </cell>
          <cell r="C282" t="str">
            <v>Costa Rica</v>
          </cell>
          <cell r="D282" t="str">
            <v>I.C.E.</v>
          </cell>
          <cell r="E282" t="str">
            <v>IMSI charge</v>
          </cell>
          <cell r="F282">
            <v>0.05</v>
          </cell>
          <cell r="G282">
            <v>0.06</v>
          </cell>
        </row>
        <row r="283">
          <cell r="A283" t="str">
            <v>CRICL</v>
          </cell>
          <cell r="B283" t="str">
            <v>Central America</v>
          </cell>
          <cell r="C283" t="str">
            <v>Costa Rica</v>
          </cell>
          <cell r="D283" t="str">
            <v>CLARO Costa Rica</v>
          </cell>
          <cell r="F283">
            <v>0.05</v>
          </cell>
          <cell r="G283">
            <v>0.06</v>
          </cell>
        </row>
        <row r="284">
          <cell r="A284" t="str">
            <v>SLVTP</v>
          </cell>
          <cell r="B284" t="str">
            <v>Central America</v>
          </cell>
          <cell r="C284" t="str">
            <v>El Salvador</v>
          </cell>
          <cell r="D284" t="str">
            <v>Claro</v>
          </cell>
        </row>
        <row r="285">
          <cell r="A285" t="str">
            <v>PANMS</v>
          </cell>
          <cell r="B285" t="str">
            <v>Central America</v>
          </cell>
          <cell r="C285" t="str">
            <v>Panama</v>
          </cell>
          <cell r="D285" t="str">
            <v>Movistar</v>
          </cell>
          <cell r="F285">
            <v>0.05</v>
          </cell>
          <cell r="G285">
            <v>0.06</v>
          </cell>
        </row>
        <row r="286">
          <cell r="A286" t="str">
            <v>PANCW</v>
          </cell>
          <cell r="B286" t="str">
            <v>Central America</v>
          </cell>
          <cell r="C286" t="str">
            <v>Panama</v>
          </cell>
          <cell r="D286" t="str">
            <v>Cable &amp; Wireless Panama</v>
          </cell>
          <cell r="F286">
            <v>0.2</v>
          </cell>
          <cell r="G286">
            <v>0.5</v>
          </cell>
        </row>
        <row r="287">
          <cell r="A287" t="str">
            <v>PANCL</v>
          </cell>
          <cell r="B287" t="str">
            <v>Central America</v>
          </cell>
          <cell r="C287" t="str">
            <v>Panama</v>
          </cell>
          <cell r="D287" t="str">
            <v>Claro</v>
          </cell>
          <cell r="F287">
            <v>0.05</v>
          </cell>
          <cell r="G287">
            <v>0.06</v>
          </cell>
        </row>
        <row r="288">
          <cell r="A288" t="str">
            <v>NICMS</v>
          </cell>
          <cell r="B288" t="str">
            <v>Central America</v>
          </cell>
          <cell r="C288" t="str">
            <v>Nicaragua</v>
          </cell>
          <cell r="D288" t="str">
            <v>Telefonia Celular de Nicaragua</v>
          </cell>
          <cell r="F288">
            <v>0.05</v>
          </cell>
          <cell r="G288">
            <v>0.06</v>
          </cell>
        </row>
        <row r="289">
          <cell r="A289" t="str">
            <v>NICEN</v>
          </cell>
          <cell r="B289" t="str">
            <v>Central America</v>
          </cell>
          <cell r="C289" t="str">
            <v>Nicaragua</v>
          </cell>
          <cell r="D289" t="str">
            <v>Enitel</v>
          </cell>
          <cell r="F289">
            <v>0.05</v>
          </cell>
          <cell r="G289">
            <v>0.02</v>
          </cell>
        </row>
        <row r="290">
          <cell r="A290" t="str">
            <v>CZERM</v>
          </cell>
          <cell r="B290" t="str">
            <v>EU/EES</v>
          </cell>
          <cell r="C290" t="str">
            <v>Czech Republic</v>
          </cell>
          <cell r="D290" t="str">
            <v>T-Mobile</v>
          </cell>
          <cell r="F290">
            <v>30</v>
          </cell>
          <cell r="G290">
            <v>30</v>
          </cell>
        </row>
        <row r="291">
          <cell r="A291" t="str">
            <v>DEUD1</v>
          </cell>
          <cell r="B291" t="str">
            <v>EU/EES</v>
          </cell>
          <cell r="C291" t="str">
            <v>Germany</v>
          </cell>
          <cell r="D291" t="str">
            <v>T-Mobile</v>
          </cell>
          <cell r="F291">
            <v>30</v>
          </cell>
          <cell r="G291">
            <v>30</v>
          </cell>
        </row>
        <row r="292">
          <cell r="A292" t="str">
            <v>GRCCO</v>
          </cell>
          <cell r="B292" t="str">
            <v>EU/EES</v>
          </cell>
          <cell r="C292" t="str">
            <v>Greece</v>
          </cell>
          <cell r="D292" t="str">
            <v>Cosmote</v>
          </cell>
          <cell r="F292">
            <v>30</v>
          </cell>
          <cell r="G292">
            <v>30</v>
          </cell>
        </row>
        <row r="293">
          <cell r="A293" t="str">
            <v>HRVCN</v>
          </cell>
          <cell r="B293" t="str">
            <v>EU/EES</v>
          </cell>
          <cell r="C293" t="str">
            <v>Croatia</v>
          </cell>
          <cell r="D293" t="str">
            <v>T-Mobile Croatia</v>
          </cell>
          <cell r="F293">
            <v>30</v>
          </cell>
          <cell r="G293">
            <v>30</v>
          </cell>
        </row>
        <row r="294">
          <cell r="A294" t="str">
            <v>HUNH2</v>
          </cell>
          <cell r="B294" t="str">
            <v>EU/EES</v>
          </cell>
          <cell r="C294" t="str">
            <v>Hungary</v>
          </cell>
          <cell r="D294" t="str">
            <v>T-Mobile</v>
          </cell>
          <cell r="F294">
            <v>30</v>
          </cell>
          <cell r="G294">
            <v>30</v>
          </cell>
        </row>
        <row r="295">
          <cell r="A295" t="str">
            <v>NLDPN</v>
          </cell>
          <cell r="B295" t="str">
            <v>EU/EES</v>
          </cell>
          <cell r="C295" t="str">
            <v>Netherlands</v>
          </cell>
          <cell r="D295" t="str">
            <v>T-Mobile NL</v>
          </cell>
          <cell r="F295">
            <v>30</v>
          </cell>
          <cell r="G295">
            <v>30</v>
          </cell>
        </row>
        <row r="296">
          <cell r="A296" t="str">
            <v>POL02</v>
          </cell>
          <cell r="B296" t="str">
            <v>EU/EES</v>
          </cell>
          <cell r="C296" t="str">
            <v>Poland</v>
          </cell>
          <cell r="D296" t="str">
            <v>T-Mobile</v>
          </cell>
          <cell r="F296">
            <v>30</v>
          </cell>
          <cell r="G296">
            <v>30</v>
          </cell>
        </row>
        <row r="297">
          <cell r="A297" t="str">
            <v>ROMCS</v>
          </cell>
          <cell r="B297" t="str">
            <v>EU/EES</v>
          </cell>
          <cell r="C297" t="str">
            <v>Romania</v>
          </cell>
          <cell r="D297" t="str">
            <v>Cosmote</v>
          </cell>
          <cell r="F297">
            <v>30</v>
          </cell>
          <cell r="G297">
            <v>30</v>
          </cell>
        </row>
        <row r="298">
          <cell r="A298" t="str">
            <v>SVKET</v>
          </cell>
          <cell r="B298" t="str">
            <v>EU/EES</v>
          </cell>
          <cell r="C298" t="str">
            <v>Slovakia</v>
          </cell>
          <cell r="D298" t="str">
            <v>Telekom</v>
          </cell>
          <cell r="F298">
            <v>30</v>
          </cell>
          <cell r="G298">
            <v>30</v>
          </cell>
        </row>
        <row r="299">
          <cell r="A299" t="str">
            <v>GRCSH</v>
          </cell>
          <cell r="B299" t="str">
            <v>EU/EES</v>
          </cell>
          <cell r="C299" t="str">
            <v>Greece</v>
          </cell>
          <cell r="D299" t="str">
            <v>Wind Hellas</v>
          </cell>
          <cell r="F299">
            <v>1.0999999999999999E-2</v>
          </cell>
          <cell r="G299">
            <v>6.0000000000000001E-3</v>
          </cell>
        </row>
        <row r="300">
          <cell r="A300" t="str">
            <v>HRVT2</v>
          </cell>
          <cell r="B300" t="str">
            <v>EU/EES</v>
          </cell>
          <cell r="C300" t="str">
            <v>Croatia</v>
          </cell>
          <cell r="D300" t="str">
            <v>Tele2</v>
          </cell>
          <cell r="F300">
            <v>1.0999999999999999E-2</v>
          </cell>
          <cell r="G300">
            <v>6.0000000000000001E-3</v>
          </cell>
        </row>
        <row r="301">
          <cell r="A301" t="str">
            <v>HRVVI</v>
          </cell>
          <cell r="B301" t="str">
            <v>EU/EES</v>
          </cell>
          <cell r="C301" t="str">
            <v>Croatia</v>
          </cell>
          <cell r="D301" t="str">
            <v>VIPnet</v>
          </cell>
          <cell r="F301">
            <v>1.0999999999999999E-2</v>
          </cell>
          <cell r="G301">
            <v>0.01</v>
          </cell>
        </row>
        <row r="302">
          <cell r="A302" t="str">
            <v>HUNH1</v>
          </cell>
          <cell r="B302" t="str">
            <v>EU/EES</v>
          </cell>
          <cell r="C302" t="str">
            <v>Hungary</v>
          </cell>
          <cell r="D302" t="str">
            <v>Telenor</v>
          </cell>
          <cell r="F302">
            <v>1.0999999999999999E-2</v>
          </cell>
          <cell r="G302">
            <v>6.0000000000000001E-3</v>
          </cell>
        </row>
        <row r="303">
          <cell r="A303" t="str">
            <v>HUNVR</v>
          </cell>
          <cell r="B303" t="str">
            <v>EU/EES</v>
          </cell>
          <cell r="C303" t="str">
            <v>Hungary</v>
          </cell>
          <cell r="D303" t="str">
            <v>Vodafone</v>
          </cell>
          <cell r="F303">
            <v>1.0999999999999999E-2</v>
          </cell>
          <cell r="G303">
            <v>0.01</v>
          </cell>
        </row>
        <row r="304">
          <cell r="A304" t="str">
            <v>IRLEC</v>
          </cell>
          <cell r="B304" t="str">
            <v>EU/EES</v>
          </cell>
          <cell r="C304" t="str">
            <v>Ireland</v>
          </cell>
          <cell r="D304" t="str">
            <v>Vodafone</v>
          </cell>
          <cell r="F304">
            <v>1.0999999999999999E-2</v>
          </cell>
          <cell r="G304">
            <v>0.01</v>
          </cell>
        </row>
        <row r="305">
          <cell r="A305" t="str">
            <v>IRLME</v>
          </cell>
          <cell r="B305" t="str">
            <v>EU/EES</v>
          </cell>
          <cell r="C305" t="str">
            <v>Ireland</v>
          </cell>
          <cell r="D305" t="str">
            <v>Meteor</v>
          </cell>
          <cell r="F305">
            <v>1.0999999999999999E-2</v>
          </cell>
          <cell r="G305">
            <v>0.01</v>
          </cell>
        </row>
        <row r="306">
          <cell r="A306" t="str">
            <v>ISLNO</v>
          </cell>
          <cell r="B306" t="str">
            <v>EU/EES</v>
          </cell>
          <cell r="C306" t="str">
            <v>Iceland</v>
          </cell>
          <cell r="D306" t="str">
            <v>Nova</v>
          </cell>
          <cell r="F306">
            <v>1.0999999999999999E-2</v>
          </cell>
          <cell r="G306">
            <v>6.0000000000000001E-3</v>
          </cell>
        </row>
        <row r="307">
          <cell r="A307" t="str">
            <v>ISLPS</v>
          </cell>
          <cell r="B307" t="str">
            <v>EU/EES</v>
          </cell>
          <cell r="C307" t="str">
            <v>Iceland</v>
          </cell>
          <cell r="D307" t="str">
            <v>Siminn</v>
          </cell>
          <cell r="F307">
            <v>1.0999999999999999E-2</v>
          </cell>
          <cell r="G307">
            <v>0.01</v>
          </cell>
        </row>
        <row r="308">
          <cell r="A308" t="str">
            <v>ISLTL</v>
          </cell>
          <cell r="B308" t="str">
            <v>EU/EES</v>
          </cell>
          <cell r="C308" t="str">
            <v>Iceland</v>
          </cell>
          <cell r="D308" t="str">
            <v>Vodafone</v>
          </cell>
          <cell r="F308">
            <v>1.0999999999999999E-2</v>
          </cell>
          <cell r="G308">
            <v>0.01</v>
          </cell>
        </row>
        <row r="309">
          <cell r="A309" t="str">
            <v>ITAFM</v>
          </cell>
          <cell r="B309" t="str">
            <v>EU/EES</v>
          </cell>
          <cell r="C309" t="str">
            <v>Italy</v>
          </cell>
          <cell r="D309" t="str">
            <v>Iliad Italy</v>
          </cell>
          <cell r="F309">
            <v>1.0999999999999999E-2</v>
          </cell>
          <cell r="G309">
            <v>0.06</v>
          </cell>
        </row>
        <row r="310">
          <cell r="A310" t="str">
            <v>ITAOM</v>
          </cell>
          <cell r="B310" t="str">
            <v>EU/EES</v>
          </cell>
          <cell r="C310" t="str">
            <v>Italy</v>
          </cell>
          <cell r="D310" t="str">
            <v>Vodafone</v>
          </cell>
          <cell r="F310">
            <v>1.0999999999999999E-2</v>
          </cell>
          <cell r="G310">
            <v>0.01</v>
          </cell>
        </row>
        <row r="311">
          <cell r="A311" t="str">
            <v>LIEMK</v>
          </cell>
          <cell r="B311" t="str">
            <v>EU/EES</v>
          </cell>
          <cell r="C311" t="str">
            <v>Liechtenstein</v>
          </cell>
          <cell r="D311" t="str">
            <v>Telecom Liechtenstein</v>
          </cell>
          <cell r="F311">
            <v>1.0999999999999999E-2</v>
          </cell>
          <cell r="G311">
            <v>0.01</v>
          </cell>
        </row>
        <row r="312">
          <cell r="A312" t="str">
            <v>LIEVE</v>
          </cell>
          <cell r="B312" t="str">
            <v>EU/EES</v>
          </cell>
          <cell r="C312" t="str">
            <v>Liechtenstein</v>
          </cell>
          <cell r="D312" t="str">
            <v>Orange</v>
          </cell>
          <cell r="F312">
            <v>1.0999999999999999E-2</v>
          </cell>
          <cell r="G312">
            <v>0.01</v>
          </cell>
        </row>
        <row r="313">
          <cell r="A313" t="str">
            <v>LTU03</v>
          </cell>
          <cell r="B313" t="str">
            <v>EU/EES</v>
          </cell>
          <cell r="C313" t="str">
            <v>Lithuania</v>
          </cell>
          <cell r="D313" t="str">
            <v>UAB Tele2</v>
          </cell>
          <cell r="F313">
            <v>1.0999999999999999E-2</v>
          </cell>
          <cell r="G313">
            <v>6.0000000000000001E-3</v>
          </cell>
        </row>
        <row r="314">
          <cell r="A314" t="str">
            <v>LTUMT</v>
          </cell>
          <cell r="B314" t="str">
            <v>EU/EES</v>
          </cell>
          <cell r="C314" t="str">
            <v>Lithuania</v>
          </cell>
          <cell r="D314" t="str">
            <v>Bite Gsm</v>
          </cell>
          <cell r="F314">
            <v>1.0999999999999999E-2</v>
          </cell>
          <cell r="G314">
            <v>0.01</v>
          </cell>
        </row>
        <row r="315">
          <cell r="A315" t="str">
            <v>LUXPT</v>
          </cell>
          <cell r="B315" t="str">
            <v>EU/EES</v>
          </cell>
          <cell r="C315" t="str">
            <v>Luxembourg</v>
          </cell>
          <cell r="D315" t="str">
            <v>POST</v>
          </cell>
          <cell r="F315">
            <v>1.0999999999999999E-2</v>
          </cell>
          <cell r="G315">
            <v>0.01</v>
          </cell>
        </row>
        <row r="316">
          <cell r="A316" t="str">
            <v>LUXTG</v>
          </cell>
          <cell r="B316" t="str">
            <v>EU/EES</v>
          </cell>
          <cell r="C316" t="str">
            <v>Luxembourg</v>
          </cell>
          <cell r="D316" t="str">
            <v>Tango</v>
          </cell>
          <cell r="F316">
            <v>1.0999999999999999E-2</v>
          </cell>
          <cell r="G316">
            <v>0.01</v>
          </cell>
        </row>
        <row r="317">
          <cell r="A317" t="str">
            <v>LUXVM</v>
          </cell>
          <cell r="B317" t="str">
            <v>EU/EES</v>
          </cell>
          <cell r="C317" t="str">
            <v>Luxembourg</v>
          </cell>
          <cell r="D317" t="str">
            <v>Orange</v>
          </cell>
          <cell r="F317">
            <v>1.0999999999999999E-2</v>
          </cell>
          <cell r="G317">
            <v>6.0000000000000001E-3</v>
          </cell>
        </row>
        <row r="318">
          <cell r="A318" t="str">
            <v>LVABC</v>
          </cell>
          <cell r="B318" t="str">
            <v>EU/EES</v>
          </cell>
          <cell r="C318" t="str">
            <v>Latvia</v>
          </cell>
          <cell r="D318" t="str">
            <v>Tele2</v>
          </cell>
          <cell r="F318">
            <v>1.0999999999999999E-2</v>
          </cell>
          <cell r="G318">
            <v>6.0000000000000001E-3</v>
          </cell>
        </row>
        <row r="319">
          <cell r="A319" t="str">
            <v>LVABT</v>
          </cell>
          <cell r="B319" t="str">
            <v>EU/EES</v>
          </cell>
          <cell r="C319" t="str">
            <v>Latvia</v>
          </cell>
          <cell r="D319" t="str">
            <v>Bite</v>
          </cell>
          <cell r="F319">
            <v>1.0999999999999999E-2</v>
          </cell>
          <cell r="G319">
            <v>0.01</v>
          </cell>
        </row>
        <row r="320">
          <cell r="A320" t="str">
            <v>MLTGO</v>
          </cell>
          <cell r="B320" t="str">
            <v>EU/EES</v>
          </cell>
          <cell r="C320" t="str">
            <v>Malta</v>
          </cell>
          <cell r="D320" t="str">
            <v>Go Mobile</v>
          </cell>
          <cell r="F320">
            <v>1.0999999999999999E-2</v>
          </cell>
          <cell r="G320">
            <v>0.01</v>
          </cell>
        </row>
        <row r="321">
          <cell r="A321" t="str">
            <v>MLTMM</v>
          </cell>
          <cell r="B321" t="str">
            <v>EU/EES</v>
          </cell>
          <cell r="C321" t="str">
            <v>Malta</v>
          </cell>
          <cell r="D321" t="str">
            <v>Melita Mobile Ltd.</v>
          </cell>
          <cell r="F321">
            <v>1.0999999999999999E-2</v>
          </cell>
          <cell r="G321">
            <v>0.01</v>
          </cell>
        </row>
        <row r="322">
          <cell r="A322" t="str">
            <v>MLTTL</v>
          </cell>
          <cell r="B322" t="str">
            <v>EU/EES</v>
          </cell>
          <cell r="C322" t="str">
            <v>Malta</v>
          </cell>
          <cell r="D322" t="str">
            <v>Vodafone Malta</v>
          </cell>
          <cell r="F322">
            <v>1.0999999999999999E-2</v>
          </cell>
          <cell r="G322">
            <v>6.0000000000000001E-3</v>
          </cell>
        </row>
        <row r="323">
          <cell r="A323">
            <v>11111</v>
          </cell>
          <cell r="B323" t="str">
            <v>EU/EES</v>
          </cell>
          <cell r="C323" t="str">
            <v>French Guiana</v>
          </cell>
          <cell r="D323">
            <v>11111</v>
          </cell>
        </row>
        <row r="324">
          <cell r="A324">
            <v>22222</v>
          </cell>
          <cell r="B324" t="str">
            <v>EU/EES</v>
          </cell>
          <cell r="C324" t="str">
            <v>Mayotte</v>
          </cell>
          <cell r="D324">
            <v>22222</v>
          </cell>
        </row>
        <row r="325">
          <cell r="A325">
            <v>44444</v>
          </cell>
          <cell r="B325" t="str">
            <v>EU/EES</v>
          </cell>
          <cell r="C325" t="str">
            <v>Saint Martin</v>
          </cell>
          <cell r="D325">
            <v>444444</v>
          </cell>
        </row>
        <row r="326">
          <cell r="A326" t="str">
            <v>AUTPT</v>
          </cell>
          <cell r="B326" t="str">
            <v>EU/EES</v>
          </cell>
          <cell r="C326" t="str">
            <v>Austria</v>
          </cell>
          <cell r="D326" t="str">
            <v>A1</v>
          </cell>
          <cell r="F326">
            <v>1.0999999999999999E-2</v>
          </cell>
          <cell r="G326">
            <v>0.01</v>
          </cell>
        </row>
        <row r="327">
          <cell r="A327" t="str">
            <v>SWEIQ</v>
          </cell>
          <cell r="B327" t="str">
            <v>EU/EES</v>
          </cell>
          <cell r="C327" t="str">
            <v>Sweden</v>
          </cell>
          <cell r="D327" t="str">
            <v>Sweden</v>
          </cell>
        </row>
        <row r="328">
          <cell r="A328" t="str">
            <v>AUTCA</v>
          </cell>
          <cell r="B328" t="str">
            <v>EU/EES</v>
          </cell>
          <cell r="C328" t="str">
            <v>Austria</v>
          </cell>
          <cell r="D328" t="str">
            <v>Hutchison Drei Austria</v>
          </cell>
          <cell r="F328">
            <v>1.0999999999999999E-2</v>
          </cell>
          <cell r="G328">
            <v>6.0000000000000001E-3</v>
          </cell>
          <cell r="H328">
            <v>0.17</v>
          </cell>
        </row>
        <row r="329">
          <cell r="A329" t="str">
            <v>DNKHU</v>
          </cell>
          <cell r="B329" t="str">
            <v>EU/EES</v>
          </cell>
          <cell r="C329" t="str">
            <v>Denmark</v>
          </cell>
          <cell r="D329" t="str">
            <v>Hi3G Access AB 2</v>
          </cell>
          <cell r="F329">
            <v>1.0999999999999999E-2</v>
          </cell>
          <cell r="G329">
            <v>0.01</v>
          </cell>
          <cell r="H329">
            <v>0.17</v>
          </cell>
        </row>
        <row r="330">
          <cell r="A330" t="str">
            <v>DNKIA</v>
          </cell>
          <cell r="B330" t="str">
            <v>EU/EES</v>
          </cell>
          <cell r="C330" t="str">
            <v>Denmark</v>
          </cell>
          <cell r="D330" t="str">
            <v>Telia Mobile</v>
          </cell>
          <cell r="F330">
            <v>1.0999999999999999E-2</v>
          </cell>
          <cell r="G330">
            <v>0.01</v>
          </cell>
          <cell r="H330">
            <v>5.5E-2</v>
          </cell>
        </row>
        <row r="331">
          <cell r="A331" t="str">
            <v>DNKTD</v>
          </cell>
          <cell r="B331" t="str">
            <v>EU/EES</v>
          </cell>
          <cell r="C331" t="str">
            <v>Denmark</v>
          </cell>
          <cell r="D331" t="str">
            <v>TDK-Mobil</v>
          </cell>
          <cell r="F331">
            <v>1.0999999999999999E-2</v>
          </cell>
          <cell r="G331">
            <v>0.01</v>
          </cell>
          <cell r="H331">
            <v>0.05</v>
          </cell>
        </row>
        <row r="332">
          <cell r="A332" t="str">
            <v>ESTEM</v>
          </cell>
          <cell r="B332" t="str">
            <v>EU/EES</v>
          </cell>
          <cell r="C332" t="str">
            <v>Estonia</v>
          </cell>
          <cell r="D332" t="str">
            <v>Telia</v>
          </cell>
          <cell r="F332">
            <v>1.0999999999999999E-2</v>
          </cell>
          <cell r="G332">
            <v>0.01</v>
          </cell>
          <cell r="H332">
            <v>5.5E-2</v>
          </cell>
        </row>
        <row r="333">
          <cell r="A333" t="str">
            <v>FINTF</v>
          </cell>
          <cell r="B333" t="str">
            <v>EU/EES</v>
          </cell>
          <cell r="C333" t="str">
            <v>Finland</v>
          </cell>
          <cell r="D333" t="str">
            <v>Sonera</v>
          </cell>
          <cell r="F333">
            <v>1.0999999999999999E-2</v>
          </cell>
          <cell r="G333">
            <v>0.01</v>
          </cell>
          <cell r="H333">
            <v>5.5E-2</v>
          </cell>
        </row>
        <row r="334">
          <cell r="A334" t="str">
            <v>FRAF4</v>
          </cell>
          <cell r="B334" t="str">
            <v>EU/EES</v>
          </cell>
          <cell r="C334" t="str">
            <v>Guadeloupe</v>
          </cell>
          <cell r="D334" t="str">
            <v>Digicel</v>
          </cell>
          <cell r="F334">
            <v>0.2</v>
          </cell>
          <cell r="G334">
            <v>0.05</v>
          </cell>
          <cell r="H334">
            <v>0.05</v>
          </cell>
        </row>
        <row r="335">
          <cell r="A335" t="str">
            <v>GBRHU</v>
          </cell>
          <cell r="B335" t="str">
            <v>EU/EES</v>
          </cell>
          <cell r="C335" t="str">
            <v>United Kingdom</v>
          </cell>
          <cell r="D335" t="str">
            <v>Hutchison 3G</v>
          </cell>
          <cell r="F335">
            <v>1.0999999999999999E-2</v>
          </cell>
          <cell r="G335">
            <v>6.0000000000000001E-3</v>
          </cell>
          <cell r="H335">
            <v>0.17</v>
          </cell>
        </row>
        <row r="336">
          <cell r="A336" t="str">
            <v>GBRME</v>
          </cell>
          <cell r="B336" t="str">
            <v>EU/EES</v>
          </cell>
          <cell r="C336" t="str">
            <v>United Kingdom</v>
          </cell>
          <cell r="D336" t="str">
            <v>T-Mobile</v>
          </cell>
          <cell r="F336">
            <v>1.0999999999999999E-2</v>
          </cell>
          <cell r="G336">
            <v>0.01</v>
          </cell>
          <cell r="H336">
            <v>0.15</v>
          </cell>
        </row>
        <row r="337">
          <cell r="A337" t="str">
            <v>GBROR</v>
          </cell>
          <cell r="B337" t="str">
            <v>EU/EES</v>
          </cell>
          <cell r="C337" t="str">
            <v>United Kingdom</v>
          </cell>
          <cell r="D337" t="str">
            <v>Orange</v>
          </cell>
          <cell r="F337">
            <v>1.0999999999999999E-2</v>
          </cell>
          <cell r="G337">
            <v>0.01</v>
          </cell>
          <cell r="H337">
            <v>0.15</v>
          </cell>
        </row>
        <row r="338">
          <cell r="A338" t="str">
            <v>IRLDF</v>
          </cell>
          <cell r="B338" t="str">
            <v>EU/EES</v>
          </cell>
          <cell r="C338" t="str">
            <v>Ireland</v>
          </cell>
          <cell r="D338" t="str">
            <v>Digifone</v>
          </cell>
          <cell r="F338">
            <v>1.0999999999999999E-2</v>
          </cell>
          <cell r="G338">
            <v>6.0000000000000001E-3</v>
          </cell>
          <cell r="H338">
            <v>0.17</v>
          </cell>
        </row>
        <row r="339">
          <cell r="A339" t="str">
            <v>IRLH3</v>
          </cell>
          <cell r="B339" t="str">
            <v>EU/EES</v>
          </cell>
          <cell r="C339" t="str">
            <v>Ireland</v>
          </cell>
          <cell r="D339" t="str">
            <v>H3G</v>
          </cell>
          <cell r="F339">
            <v>1.0999999999999999E-2</v>
          </cell>
          <cell r="G339">
            <v>0.01</v>
          </cell>
          <cell r="H339">
            <v>0.17</v>
          </cell>
        </row>
        <row r="340">
          <cell r="A340" t="str">
            <v>ITAH3</v>
          </cell>
          <cell r="B340" t="str">
            <v>EU/EES</v>
          </cell>
          <cell r="C340" t="str">
            <v>Italy</v>
          </cell>
          <cell r="D340" t="str">
            <v>Wind Tre</v>
          </cell>
          <cell r="F340">
            <v>1.0999999999999999E-2</v>
          </cell>
          <cell r="G340">
            <v>6.0000000000000001E-3</v>
          </cell>
          <cell r="H340">
            <v>0.17</v>
          </cell>
        </row>
        <row r="341">
          <cell r="A341" t="str">
            <v>ITASI</v>
          </cell>
          <cell r="B341" t="str">
            <v>EU/EES</v>
          </cell>
          <cell r="C341" t="str">
            <v>Italy</v>
          </cell>
          <cell r="D341" t="str">
            <v>Telecom Italia</v>
          </cell>
          <cell r="F341">
            <v>1.0999999999999999E-2</v>
          </cell>
          <cell r="G341">
            <v>0.01</v>
          </cell>
          <cell r="H341">
            <v>0.05</v>
          </cell>
        </row>
        <row r="342">
          <cell r="A342" t="str">
            <v>ITAWI</v>
          </cell>
          <cell r="B342" t="str">
            <v>EU/EES</v>
          </cell>
          <cell r="C342" t="str">
            <v>Italy</v>
          </cell>
          <cell r="D342" t="str">
            <v>Wind Tre</v>
          </cell>
          <cell r="F342">
            <v>1.0999999999999999E-2</v>
          </cell>
          <cell r="G342">
            <v>6.0000000000000001E-3</v>
          </cell>
          <cell r="H342">
            <v>0.17</v>
          </cell>
        </row>
        <row r="343">
          <cell r="A343" t="str">
            <v>LTUOM</v>
          </cell>
          <cell r="B343" t="str">
            <v>EU/EES</v>
          </cell>
          <cell r="C343" t="str">
            <v>Lithuania</v>
          </cell>
          <cell r="D343" t="str">
            <v>Omnitel</v>
          </cell>
          <cell r="F343">
            <v>1.0999999999999999E-2</v>
          </cell>
          <cell r="G343">
            <v>0.01</v>
          </cell>
          <cell r="H343">
            <v>5.5E-2</v>
          </cell>
        </row>
        <row r="344">
          <cell r="A344" t="str">
            <v>LVALM</v>
          </cell>
          <cell r="B344" t="str">
            <v>EU/EES</v>
          </cell>
          <cell r="C344" t="str">
            <v>Latvia</v>
          </cell>
          <cell r="D344" t="str">
            <v>LMT Gsm</v>
          </cell>
          <cell r="F344">
            <v>1.0999999999999999E-2</v>
          </cell>
          <cell r="G344">
            <v>0.01</v>
          </cell>
          <cell r="H344">
            <v>5.5E-2</v>
          </cell>
        </row>
        <row r="345">
          <cell r="A345" t="str">
            <v>NLDPT</v>
          </cell>
          <cell r="B345" t="str">
            <v>EU/EES</v>
          </cell>
          <cell r="C345" t="str">
            <v>Netherlands</v>
          </cell>
          <cell r="D345" t="str">
            <v>KPN Telecom</v>
          </cell>
          <cell r="F345">
            <v>1.0999999999999999E-2</v>
          </cell>
          <cell r="G345">
            <v>6.0000000000000001E-3</v>
          </cell>
          <cell r="H345">
            <v>0.11</v>
          </cell>
        </row>
        <row r="346">
          <cell r="A346" t="str">
            <v>NORNC</v>
          </cell>
          <cell r="B346" t="str">
            <v>EU/EES</v>
          </cell>
          <cell r="C346" t="str">
            <v>Norway</v>
          </cell>
          <cell r="D346" t="str">
            <v>NetCom</v>
          </cell>
          <cell r="F346">
            <v>1.0999999999999999E-2</v>
          </cell>
          <cell r="G346">
            <v>0.01</v>
          </cell>
          <cell r="H346">
            <v>5.5E-2</v>
          </cell>
        </row>
        <row r="347">
          <cell r="A347" t="str">
            <v>AUTMM</v>
          </cell>
          <cell r="B347" t="str">
            <v>EU/EES</v>
          </cell>
          <cell r="C347" t="str">
            <v>Austria</v>
          </cell>
          <cell r="D347" t="str">
            <v>T-Mobile</v>
          </cell>
          <cell r="F347">
            <v>30</v>
          </cell>
          <cell r="G347">
            <v>30</v>
          </cell>
        </row>
        <row r="348">
          <cell r="A348" t="str">
            <v>NLDLT</v>
          </cell>
          <cell r="B348" t="str">
            <v>EU/EES</v>
          </cell>
          <cell r="C348" t="str">
            <v>Netherlands</v>
          </cell>
          <cell r="D348" t="str">
            <v>Vodafone</v>
          </cell>
          <cell r="F348">
            <v>1.0999999999999999E-2</v>
          </cell>
          <cell r="G348">
            <v>0.01</v>
          </cell>
        </row>
        <row r="349">
          <cell r="A349" t="str">
            <v>NORTM</v>
          </cell>
          <cell r="B349" t="str">
            <v>EU/EES</v>
          </cell>
          <cell r="C349" t="str">
            <v>Norway</v>
          </cell>
          <cell r="D349" t="str">
            <v>Telenor</v>
          </cell>
          <cell r="F349">
            <v>1.0999999999999999E-2</v>
          </cell>
          <cell r="G349">
            <v>6.0000000000000001E-3</v>
          </cell>
        </row>
        <row r="350">
          <cell r="A350" t="str">
            <v>POL03</v>
          </cell>
          <cell r="B350" t="str">
            <v>EU/EES</v>
          </cell>
          <cell r="C350" t="str">
            <v>Poland</v>
          </cell>
          <cell r="D350" t="str">
            <v>Orange</v>
          </cell>
          <cell r="F350">
            <v>1.0999999999999999E-2</v>
          </cell>
          <cell r="G350">
            <v>0.01</v>
          </cell>
        </row>
        <row r="351">
          <cell r="A351" t="str">
            <v>POLKM</v>
          </cell>
          <cell r="B351" t="str">
            <v>EU/EES</v>
          </cell>
          <cell r="C351" t="str">
            <v>Poland</v>
          </cell>
          <cell r="D351" t="str">
            <v>Plus Gsm</v>
          </cell>
          <cell r="F351">
            <v>1.0999999999999999E-2</v>
          </cell>
          <cell r="G351">
            <v>6.0000000000000001E-3</v>
          </cell>
        </row>
        <row r="352">
          <cell r="A352" t="str">
            <v>POLP4</v>
          </cell>
          <cell r="B352" t="str">
            <v>EU/EES</v>
          </cell>
          <cell r="C352" t="str">
            <v>Poland</v>
          </cell>
          <cell r="D352" t="str">
            <v>P4</v>
          </cell>
          <cell r="F352">
            <v>1.0999999999999999E-2</v>
          </cell>
          <cell r="G352">
            <v>0.01</v>
          </cell>
        </row>
        <row r="353">
          <cell r="A353" t="str">
            <v>PRTOP</v>
          </cell>
          <cell r="B353" t="str">
            <v>EU/EES</v>
          </cell>
          <cell r="C353" t="str">
            <v>Portugal</v>
          </cell>
          <cell r="D353" t="str">
            <v>Optimus</v>
          </cell>
          <cell r="F353">
            <v>1.0999999999999999E-2</v>
          </cell>
          <cell r="G353">
            <v>0.01</v>
          </cell>
        </row>
        <row r="354">
          <cell r="A354" t="str">
            <v>PRTTL</v>
          </cell>
          <cell r="B354" t="str">
            <v>EU/EES</v>
          </cell>
          <cell r="C354" t="str">
            <v>Portugal</v>
          </cell>
          <cell r="D354" t="str">
            <v>Vodafone</v>
          </cell>
          <cell r="F354">
            <v>1.0999999999999999E-2</v>
          </cell>
          <cell r="G354">
            <v>6.0000000000000001E-3</v>
          </cell>
        </row>
        <row r="355">
          <cell r="A355" t="str">
            <v>PRTTM</v>
          </cell>
          <cell r="B355" t="str">
            <v>EU/EES</v>
          </cell>
          <cell r="C355" t="str">
            <v>Portugal</v>
          </cell>
          <cell r="D355" t="str">
            <v>TMN</v>
          </cell>
          <cell r="F355">
            <v>1.0999999999999999E-2</v>
          </cell>
          <cell r="G355">
            <v>0.01</v>
          </cell>
        </row>
        <row r="356">
          <cell r="A356" t="str">
            <v>ROM05</v>
          </cell>
          <cell r="B356" t="str">
            <v>EU/EES</v>
          </cell>
          <cell r="C356" t="str">
            <v>Romania</v>
          </cell>
          <cell r="D356" t="str">
            <v>RCS-RDS Digimobil</v>
          </cell>
          <cell r="F356">
            <v>1.0999999999999999E-2</v>
          </cell>
          <cell r="G356">
            <v>0.01</v>
          </cell>
        </row>
        <row r="357">
          <cell r="A357" t="str">
            <v>ROMMF</v>
          </cell>
          <cell r="B357" t="str">
            <v>EU/EES</v>
          </cell>
          <cell r="C357" t="str">
            <v>Romania</v>
          </cell>
          <cell r="D357" t="str">
            <v>Vodafone</v>
          </cell>
          <cell r="F357">
            <v>1.0999999999999999E-2</v>
          </cell>
          <cell r="G357">
            <v>0.01</v>
          </cell>
        </row>
        <row r="358">
          <cell r="A358" t="str">
            <v>ROMMR</v>
          </cell>
          <cell r="B358" t="str">
            <v>EU/EES</v>
          </cell>
          <cell r="C358" t="str">
            <v>Romania</v>
          </cell>
          <cell r="D358" t="str">
            <v>Orange Romania</v>
          </cell>
          <cell r="F358">
            <v>1.0999999999999999E-2</v>
          </cell>
          <cell r="G358">
            <v>6.0000000000000001E-3</v>
          </cell>
        </row>
        <row r="359">
          <cell r="A359" t="str">
            <v>SVKGT</v>
          </cell>
          <cell r="B359" t="str">
            <v>EU/EES</v>
          </cell>
          <cell r="C359" t="str">
            <v>Slovakia</v>
          </cell>
          <cell r="D359" t="str">
            <v>Orange</v>
          </cell>
          <cell r="F359">
            <v>1.0999999999999999E-2</v>
          </cell>
          <cell r="G359">
            <v>6.0000000000000001E-3</v>
          </cell>
        </row>
        <row r="360">
          <cell r="A360" t="str">
            <v>SVKO2</v>
          </cell>
          <cell r="B360" t="str">
            <v>EU/EES</v>
          </cell>
          <cell r="C360" t="str">
            <v>Slovakia</v>
          </cell>
          <cell r="D360" t="str">
            <v>Telefonica Slovakia, s.r.o</v>
          </cell>
          <cell r="F360">
            <v>1.0999999999999999E-2</v>
          </cell>
          <cell r="G360">
            <v>0.01</v>
          </cell>
        </row>
        <row r="361">
          <cell r="A361" t="str">
            <v>SVNMT</v>
          </cell>
          <cell r="B361" t="str">
            <v>EU/EES</v>
          </cell>
          <cell r="C361" t="str">
            <v>Slovenia</v>
          </cell>
          <cell r="D361" t="str">
            <v>Mobitel</v>
          </cell>
          <cell r="F361">
            <v>1.0999999999999999E-2</v>
          </cell>
          <cell r="G361">
            <v>6.0000000000000001E-3</v>
          </cell>
        </row>
        <row r="362">
          <cell r="A362" t="str">
            <v>SVNSM</v>
          </cell>
          <cell r="B362" t="str">
            <v>EU/EES</v>
          </cell>
          <cell r="C362" t="str">
            <v>Slovenia</v>
          </cell>
          <cell r="D362" t="str">
            <v>SI.Mobil</v>
          </cell>
          <cell r="F362">
            <v>1.0999999999999999E-2</v>
          </cell>
          <cell r="G362">
            <v>0.01</v>
          </cell>
        </row>
        <row r="363">
          <cell r="A363" t="str">
            <v>SVNVG</v>
          </cell>
          <cell r="B363" t="str">
            <v>EU/EES</v>
          </cell>
          <cell r="C363" t="str">
            <v>Slovenia</v>
          </cell>
          <cell r="D363" t="str">
            <v>Telemach Mobil</v>
          </cell>
          <cell r="F363">
            <v>1.0999999999999999E-2</v>
          </cell>
          <cell r="G363">
            <v>0.01</v>
          </cell>
        </row>
        <row r="364">
          <cell r="A364" t="str">
            <v>BELKO</v>
          </cell>
          <cell r="B364" t="str">
            <v>EU/EES</v>
          </cell>
          <cell r="C364" t="str">
            <v>Belgium</v>
          </cell>
          <cell r="D364" t="str">
            <v>Base</v>
          </cell>
          <cell r="F364">
            <v>1.0999999999999999E-2</v>
          </cell>
          <cell r="G364">
            <v>0.01</v>
          </cell>
        </row>
        <row r="365">
          <cell r="A365" t="str">
            <v>BELMO</v>
          </cell>
          <cell r="B365" t="str">
            <v>EU/EES</v>
          </cell>
          <cell r="C365" t="str">
            <v>Belgium</v>
          </cell>
          <cell r="D365" t="str">
            <v>Mobistar</v>
          </cell>
          <cell r="F365">
            <v>1.0999999999999999E-2</v>
          </cell>
          <cell r="G365">
            <v>6.0000000000000001E-3</v>
          </cell>
        </row>
        <row r="366">
          <cell r="A366" t="str">
            <v>BELTB</v>
          </cell>
          <cell r="B366" t="str">
            <v>EU/EES</v>
          </cell>
          <cell r="C366" t="str">
            <v>Belgium</v>
          </cell>
          <cell r="D366" t="str">
            <v>Proximus</v>
          </cell>
          <cell r="F366">
            <v>1.0999999999999999E-2</v>
          </cell>
          <cell r="G366">
            <v>0.01</v>
          </cell>
        </row>
        <row r="367">
          <cell r="A367" t="str">
            <v>BGR01</v>
          </cell>
          <cell r="B367" t="str">
            <v>EU/EES</v>
          </cell>
          <cell r="C367" t="str">
            <v>Bulgaria</v>
          </cell>
          <cell r="D367" t="str">
            <v>M-Tel Gsm</v>
          </cell>
          <cell r="F367">
            <v>1.0999999999999999E-2</v>
          </cell>
          <cell r="G367">
            <v>0.01</v>
          </cell>
        </row>
        <row r="368">
          <cell r="A368" t="str">
            <v>BGRCM</v>
          </cell>
          <cell r="B368" t="str">
            <v>EU/EES</v>
          </cell>
          <cell r="C368" t="str">
            <v>Bulgaria</v>
          </cell>
          <cell r="D368" t="str">
            <v>Globul</v>
          </cell>
          <cell r="E368" t="str">
            <v>direct roaming</v>
          </cell>
          <cell r="F368">
            <v>1.0999999999999999E-2</v>
          </cell>
          <cell r="G368">
            <v>6.0000000000000001E-3</v>
          </cell>
        </row>
        <row r="369">
          <cell r="A369" t="str">
            <v>BGRVA</v>
          </cell>
          <cell r="B369" t="str">
            <v>EU/EES</v>
          </cell>
          <cell r="C369" t="str">
            <v>Bulgaria</v>
          </cell>
          <cell r="D369" t="str">
            <v>Vivacom</v>
          </cell>
          <cell r="E369" t="str">
            <v>IMSI charge</v>
          </cell>
          <cell r="F369">
            <v>1.0999999999999999E-2</v>
          </cell>
          <cell r="G369">
            <v>0.01</v>
          </cell>
        </row>
        <row r="370">
          <cell r="A370" t="str">
            <v>CYPCT</v>
          </cell>
          <cell r="B370" t="str">
            <v>EU/EES</v>
          </cell>
          <cell r="C370" t="str">
            <v>Cyprus</v>
          </cell>
          <cell r="D370" t="str">
            <v>CytaMobile</v>
          </cell>
          <cell r="E370" t="str">
            <v>IMSI charge</v>
          </cell>
          <cell r="F370">
            <v>1.0999999999999999E-2</v>
          </cell>
          <cell r="G370">
            <v>6.0000000000000001E-3</v>
          </cell>
        </row>
        <row r="371">
          <cell r="A371" t="str">
            <v>CYPPT</v>
          </cell>
          <cell r="B371" t="str">
            <v>EU/EES</v>
          </cell>
          <cell r="C371" t="str">
            <v>Cyprus</v>
          </cell>
          <cell r="D371" t="str">
            <v>PrimeTel</v>
          </cell>
          <cell r="E371" t="str">
            <v>IMSI charge</v>
          </cell>
          <cell r="F371">
            <v>1.0999999999999999E-2</v>
          </cell>
          <cell r="G371">
            <v>6.0000000000000001E-3</v>
          </cell>
        </row>
        <row r="372">
          <cell r="A372" t="str">
            <v>CYPSC</v>
          </cell>
          <cell r="B372" t="str">
            <v>EU/EES</v>
          </cell>
          <cell r="C372" t="str">
            <v>Cyprus</v>
          </cell>
          <cell r="D372" t="str">
            <v>MTN</v>
          </cell>
          <cell r="E372" t="str">
            <v>IMSI charge</v>
          </cell>
          <cell r="F372">
            <v>1.0999999999999999E-2</v>
          </cell>
          <cell r="G372">
            <v>0.01</v>
          </cell>
        </row>
        <row r="373">
          <cell r="A373" t="str">
            <v>CZECM</v>
          </cell>
          <cell r="B373" t="str">
            <v>EU/EES</v>
          </cell>
          <cell r="C373" t="str">
            <v>Czech Republic</v>
          </cell>
          <cell r="D373" t="str">
            <v>Vodafone</v>
          </cell>
          <cell r="E373" t="str">
            <v>IMSI charge</v>
          </cell>
          <cell r="F373">
            <v>1.0999999999999999E-2</v>
          </cell>
          <cell r="G373">
            <v>0.01</v>
          </cell>
        </row>
        <row r="374">
          <cell r="A374" t="str">
            <v>CZEET</v>
          </cell>
          <cell r="B374" t="str">
            <v>EU/EES</v>
          </cell>
          <cell r="C374" t="str">
            <v>Czech Republic</v>
          </cell>
          <cell r="D374" t="str">
            <v>O2</v>
          </cell>
          <cell r="E374" t="str">
            <v>IMSI charge</v>
          </cell>
          <cell r="F374">
            <v>1.0999999999999999E-2</v>
          </cell>
          <cell r="G374">
            <v>6.0000000000000001E-3</v>
          </cell>
        </row>
        <row r="375">
          <cell r="A375" t="str">
            <v>DEUD2</v>
          </cell>
          <cell r="B375" t="str">
            <v>EU/EES</v>
          </cell>
          <cell r="C375" t="str">
            <v>Germany</v>
          </cell>
          <cell r="D375" t="str">
            <v>Vodafone</v>
          </cell>
          <cell r="E375" t="str">
            <v>IMSI charge</v>
          </cell>
          <cell r="F375">
            <v>1.0999999999999999E-2</v>
          </cell>
          <cell r="G375">
            <v>0.01</v>
          </cell>
        </row>
        <row r="376">
          <cell r="A376" t="str">
            <v>DEUE1</v>
          </cell>
          <cell r="B376" t="str">
            <v>EU/EES</v>
          </cell>
          <cell r="C376" t="str">
            <v>Germany</v>
          </cell>
          <cell r="D376" t="str">
            <v>E plus</v>
          </cell>
          <cell r="E376" t="str">
            <v>IMSI charge</v>
          </cell>
          <cell r="F376">
            <v>1.0999999999999999E-2</v>
          </cell>
          <cell r="G376">
            <v>0.01</v>
          </cell>
        </row>
        <row r="377">
          <cell r="A377" t="str">
            <v>DEUE2</v>
          </cell>
          <cell r="B377" t="str">
            <v>EU/EES</v>
          </cell>
          <cell r="C377" t="str">
            <v>Germany</v>
          </cell>
          <cell r="D377" t="str">
            <v>O2</v>
          </cell>
          <cell r="E377" t="str">
            <v>IMSI charge</v>
          </cell>
          <cell r="F377">
            <v>1.0999999999999999E-2</v>
          </cell>
          <cell r="G377">
            <v>6.0000000000000001E-3</v>
          </cell>
        </row>
        <row r="378">
          <cell r="A378" t="str">
            <v>DNKDM</v>
          </cell>
          <cell r="B378" t="str">
            <v>EU/EES</v>
          </cell>
          <cell r="C378" t="str">
            <v>Denmark</v>
          </cell>
          <cell r="D378" t="str">
            <v>Telenor A/S</v>
          </cell>
          <cell r="E378" t="str">
            <v>IMSI charge</v>
          </cell>
          <cell r="F378">
            <v>1.0999999999999999E-2</v>
          </cell>
          <cell r="G378">
            <v>6.0000000000000001E-3</v>
          </cell>
        </row>
        <row r="379">
          <cell r="A379" t="str">
            <v>ESPAT</v>
          </cell>
          <cell r="B379" t="str">
            <v>EU/EES</v>
          </cell>
          <cell r="C379" t="str">
            <v>Spain</v>
          </cell>
          <cell r="D379" t="str">
            <v>Vodafone</v>
          </cell>
          <cell r="E379" t="str">
            <v>IMSI charge</v>
          </cell>
          <cell r="F379">
            <v>1.0999999999999999E-2</v>
          </cell>
          <cell r="G379">
            <v>0.01</v>
          </cell>
        </row>
        <row r="380">
          <cell r="A380" t="str">
            <v>ESPRT</v>
          </cell>
          <cell r="B380" t="str">
            <v>EU/EES</v>
          </cell>
          <cell r="C380" t="str">
            <v>Spain</v>
          </cell>
          <cell r="D380" t="str">
            <v>Orange</v>
          </cell>
          <cell r="E380" t="str">
            <v>IMSI charge</v>
          </cell>
          <cell r="F380">
            <v>1.0999999999999999E-2</v>
          </cell>
          <cell r="G380">
            <v>6.0000000000000001E-3</v>
          </cell>
        </row>
        <row r="381">
          <cell r="A381" t="str">
            <v>ESPTE</v>
          </cell>
          <cell r="B381" t="str">
            <v>EU/EES</v>
          </cell>
          <cell r="C381" t="str">
            <v>Spain</v>
          </cell>
          <cell r="D381" t="str">
            <v>Telefonica</v>
          </cell>
          <cell r="E381" t="str">
            <v>IMSI charge</v>
          </cell>
          <cell r="F381">
            <v>1.0999999999999999E-2</v>
          </cell>
          <cell r="G381">
            <v>0.01</v>
          </cell>
        </row>
        <row r="382">
          <cell r="A382" t="str">
            <v>ESPXF</v>
          </cell>
          <cell r="B382" t="str">
            <v>EU/EES</v>
          </cell>
          <cell r="C382" t="str">
            <v>Spain</v>
          </cell>
          <cell r="D382" t="str">
            <v>MasMovil</v>
          </cell>
          <cell r="E382" t="str">
            <v>IMSI charge</v>
          </cell>
          <cell r="F382">
            <v>1.0999999999999999E-2</v>
          </cell>
          <cell r="G382">
            <v>0.01</v>
          </cell>
        </row>
        <row r="383">
          <cell r="A383" t="str">
            <v>ESTRB</v>
          </cell>
          <cell r="B383" t="str">
            <v>EU/EES</v>
          </cell>
          <cell r="C383" t="str">
            <v>Estonia</v>
          </cell>
          <cell r="D383" t="str">
            <v>Tele2 Eesti AS</v>
          </cell>
          <cell r="E383" t="str">
            <v>IMSI charge</v>
          </cell>
          <cell r="F383">
            <v>1.0999999999999999E-2</v>
          </cell>
          <cell r="G383">
            <v>6.0000000000000001E-3</v>
          </cell>
        </row>
        <row r="384">
          <cell r="A384" t="str">
            <v>ESTRE</v>
          </cell>
          <cell r="B384" t="str">
            <v>EU/EES</v>
          </cell>
          <cell r="C384" t="str">
            <v>Estonia</v>
          </cell>
          <cell r="D384" t="str">
            <v>Elisa Eesti</v>
          </cell>
          <cell r="E384" t="str">
            <v>IMSI charge</v>
          </cell>
          <cell r="F384">
            <v>1.0999999999999999E-2</v>
          </cell>
          <cell r="G384">
            <v>0.01</v>
          </cell>
        </row>
        <row r="385">
          <cell r="A385" t="str">
            <v>FIN2G</v>
          </cell>
          <cell r="B385" t="str">
            <v>EU/EES</v>
          </cell>
          <cell r="C385" t="str">
            <v>Finland</v>
          </cell>
          <cell r="D385" t="str">
            <v>DNA</v>
          </cell>
          <cell r="E385" t="str">
            <v>IMSI charge</v>
          </cell>
          <cell r="F385">
            <v>1.0999999999999999E-2</v>
          </cell>
          <cell r="G385">
            <v>0.01</v>
          </cell>
        </row>
        <row r="386">
          <cell r="A386" t="str">
            <v>FINAM</v>
          </cell>
          <cell r="B386" t="str">
            <v>EU/EES</v>
          </cell>
          <cell r="C386" t="str">
            <v>Finland</v>
          </cell>
          <cell r="D386" t="str">
            <v>GSM Aland</v>
          </cell>
          <cell r="E386" t="str">
            <v>IMSI charge</v>
          </cell>
          <cell r="F386">
            <v>1.0999999999999999E-2</v>
          </cell>
          <cell r="G386">
            <v>0.01</v>
          </cell>
        </row>
        <row r="387">
          <cell r="A387" t="str">
            <v>FINRL</v>
          </cell>
          <cell r="B387" t="str">
            <v>EU/EES</v>
          </cell>
          <cell r="C387" t="str">
            <v>Finland</v>
          </cell>
          <cell r="D387" t="str">
            <v>Elisa</v>
          </cell>
          <cell r="E387" t="str">
            <v>IoT not allowed</v>
          </cell>
          <cell r="F387">
            <v>1.0999999999999999E-2</v>
          </cell>
          <cell r="G387">
            <v>6.0000000000000001E-3</v>
          </cell>
        </row>
        <row r="388">
          <cell r="A388" t="str">
            <v>FRAF1</v>
          </cell>
          <cell r="B388" t="str">
            <v>EU/EES</v>
          </cell>
          <cell r="C388" t="str">
            <v>France</v>
          </cell>
          <cell r="D388" t="str">
            <v>Orange</v>
          </cell>
          <cell r="E388" t="str">
            <v>IoT not allowed</v>
          </cell>
          <cell r="F388">
            <v>1.0999999999999999E-2</v>
          </cell>
          <cell r="G388">
            <v>6.0000000000000001E-3</v>
          </cell>
        </row>
        <row r="389">
          <cell r="A389" t="str">
            <v>FRAF2</v>
          </cell>
          <cell r="B389" t="str">
            <v>EU/EES</v>
          </cell>
          <cell r="C389" t="str">
            <v>France</v>
          </cell>
          <cell r="D389" t="str">
            <v>SFR</v>
          </cell>
          <cell r="E389" t="str">
            <v>IoT not allowed</v>
          </cell>
          <cell r="F389">
            <v>1.0999999999999999E-2</v>
          </cell>
          <cell r="G389">
            <v>0.01</v>
          </cell>
        </row>
        <row r="390">
          <cell r="A390" t="str">
            <v>FRAF3</v>
          </cell>
          <cell r="B390" t="str">
            <v>EU/EES</v>
          </cell>
          <cell r="C390" t="str">
            <v>France</v>
          </cell>
          <cell r="D390" t="str">
            <v>Bouygues Telecom</v>
          </cell>
          <cell r="E390" t="str">
            <v>IoT not allowed</v>
          </cell>
          <cell r="F390">
            <v>1.0999999999999999E-2</v>
          </cell>
          <cell r="G390">
            <v>0.01</v>
          </cell>
        </row>
        <row r="391">
          <cell r="A391" t="str">
            <v>FRAFM</v>
          </cell>
          <cell r="B391" t="str">
            <v>EU/EES</v>
          </cell>
          <cell r="C391" t="str">
            <v>France</v>
          </cell>
          <cell r="D391" t="str">
            <v>Free Mobile</v>
          </cell>
          <cell r="E391" t="str">
            <v>IoT not allowed</v>
          </cell>
          <cell r="F391">
            <v>1.0999999999999999E-2</v>
          </cell>
          <cell r="G391">
            <v>0.01</v>
          </cell>
        </row>
        <row r="392">
          <cell r="A392" t="str">
            <v>FRARE</v>
          </cell>
          <cell r="B392" t="str">
            <v>EU/EES</v>
          </cell>
          <cell r="C392" t="str">
            <v>Reunion</v>
          </cell>
          <cell r="D392" t="str">
            <v>SFR</v>
          </cell>
          <cell r="E392" t="str">
            <v>IoT not allowed</v>
          </cell>
          <cell r="F392">
            <v>1.0999999999999999E-2</v>
          </cell>
          <cell r="G392">
            <v>0.01</v>
          </cell>
        </row>
        <row r="393">
          <cell r="A393" t="str">
            <v>GBRCN</v>
          </cell>
          <cell r="B393" t="str">
            <v>EU/EES</v>
          </cell>
          <cell r="C393" t="str">
            <v>United Kingdom</v>
          </cell>
          <cell r="D393" t="str">
            <v>O2 UK</v>
          </cell>
          <cell r="E393" t="str">
            <v>IoT not allowed</v>
          </cell>
          <cell r="F393">
            <v>1.0999999999999999E-2</v>
          </cell>
          <cell r="G393">
            <v>0.01</v>
          </cell>
        </row>
        <row r="394">
          <cell r="A394" t="str">
            <v>GBRVF</v>
          </cell>
          <cell r="B394" t="str">
            <v>EU/EES</v>
          </cell>
          <cell r="C394" t="str">
            <v>United Kingdom</v>
          </cell>
          <cell r="D394" t="str">
            <v>Vodafone</v>
          </cell>
          <cell r="E394" t="str">
            <v>IoT not allowed</v>
          </cell>
          <cell r="F394">
            <v>1.0999999999999999E-2</v>
          </cell>
          <cell r="G394">
            <v>0.01</v>
          </cell>
        </row>
        <row r="395">
          <cell r="A395" t="str">
            <v>GIBGT</v>
          </cell>
          <cell r="B395" t="str">
            <v>EU/EES</v>
          </cell>
          <cell r="C395" t="str">
            <v>Gibraltar</v>
          </cell>
          <cell r="D395" t="str">
            <v>Gibtel</v>
          </cell>
          <cell r="E395" t="str">
            <v>IoT not allowed</v>
          </cell>
          <cell r="F395">
            <v>1.0999999999999999E-2</v>
          </cell>
          <cell r="G395">
            <v>0.01</v>
          </cell>
        </row>
        <row r="396">
          <cell r="A396" t="str">
            <v>GLP01</v>
          </cell>
          <cell r="B396" t="str">
            <v>EU/EES</v>
          </cell>
          <cell r="C396" t="str">
            <v>Martinique</v>
          </cell>
          <cell r="D396" t="str">
            <v>Orange</v>
          </cell>
          <cell r="E396" t="str">
            <v>IoT not allowed</v>
          </cell>
          <cell r="F396">
            <v>1.0999999999999999E-2</v>
          </cell>
          <cell r="G396">
            <v>0.01</v>
          </cell>
        </row>
        <row r="397">
          <cell r="A397" t="str">
            <v>GRCPF</v>
          </cell>
          <cell r="B397" t="str">
            <v>EU/EES</v>
          </cell>
          <cell r="C397" t="str">
            <v>Greece</v>
          </cell>
          <cell r="D397" t="str">
            <v>Vodafone</v>
          </cell>
          <cell r="F397">
            <v>1.0999999999999999E-2</v>
          </cell>
          <cell r="G397">
            <v>0.01</v>
          </cell>
        </row>
        <row r="398">
          <cell r="A398" t="str">
            <v>ANDMA</v>
          </cell>
          <cell r="B398" t="str">
            <v>Europe (non EU)</v>
          </cell>
          <cell r="C398" t="str">
            <v>Andorra</v>
          </cell>
          <cell r="D398" t="str">
            <v>Mobiland</v>
          </cell>
          <cell r="E398" t="str">
            <v>Price to be negotiated</v>
          </cell>
          <cell r="F398">
            <v>0.05</v>
          </cell>
          <cell r="G398">
            <v>0.1</v>
          </cell>
        </row>
        <row r="399">
          <cell r="A399" t="str">
            <v>GBRMT</v>
          </cell>
          <cell r="B399" t="str">
            <v>Europe (non EU)</v>
          </cell>
          <cell r="C399" t="str">
            <v>Isle of Man</v>
          </cell>
          <cell r="D399" t="str">
            <v>MANX</v>
          </cell>
          <cell r="F399">
            <v>0.05</v>
          </cell>
          <cell r="G399">
            <v>0.02</v>
          </cell>
        </row>
        <row r="400">
          <cell r="A400" t="str">
            <v>MKDCC</v>
          </cell>
          <cell r="B400" t="str">
            <v>Europe (non EU)</v>
          </cell>
          <cell r="C400" t="str">
            <v>Macedonia Republic of</v>
          </cell>
          <cell r="D400" t="str">
            <v>ONE DOO Skopje</v>
          </cell>
          <cell r="F400">
            <v>0.2</v>
          </cell>
          <cell r="G400">
            <v>0.06</v>
          </cell>
        </row>
        <row r="401">
          <cell r="A401" t="str">
            <v>MKDNO</v>
          </cell>
          <cell r="B401" t="str">
            <v>Europe (non EU)</v>
          </cell>
          <cell r="C401" t="str">
            <v>Macedonia Republic of</v>
          </cell>
          <cell r="D401" t="str">
            <v>Vip Operator</v>
          </cell>
          <cell r="F401">
            <v>0.05</v>
          </cell>
          <cell r="G401">
            <v>0.06</v>
          </cell>
        </row>
        <row r="402">
          <cell r="A402" t="str">
            <v>TURIS</v>
          </cell>
          <cell r="B402" t="str">
            <v>Europe (non EU)</v>
          </cell>
          <cell r="C402" t="str">
            <v>Turkey</v>
          </cell>
          <cell r="D402" t="str">
            <v>AVEA</v>
          </cell>
          <cell r="F402">
            <v>0.05</v>
          </cell>
          <cell r="G402">
            <v>0.06</v>
          </cell>
        </row>
        <row r="403">
          <cell r="A403" t="str">
            <v>TURTC</v>
          </cell>
          <cell r="B403" t="str">
            <v>Europe (non EU)</v>
          </cell>
          <cell r="C403" t="str">
            <v>Turkey</v>
          </cell>
          <cell r="D403" t="str">
            <v>Turkcell</v>
          </cell>
          <cell r="F403">
            <v>0.05</v>
          </cell>
          <cell r="G403">
            <v>0.06</v>
          </cell>
        </row>
        <row r="404">
          <cell r="A404" t="str">
            <v>TURTS</v>
          </cell>
          <cell r="B404" t="str">
            <v>Europe (non EU)</v>
          </cell>
          <cell r="C404" t="str">
            <v>Turkey</v>
          </cell>
          <cell r="D404" t="str">
            <v>Vodafone</v>
          </cell>
          <cell r="F404">
            <v>0.05</v>
          </cell>
          <cell r="G404">
            <v>0.06</v>
          </cell>
        </row>
        <row r="405">
          <cell r="A405" t="str">
            <v>MNETM</v>
          </cell>
          <cell r="B405" t="str">
            <v>Europe (non EU)</v>
          </cell>
          <cell r="C405" t="str">
            <v>Montenegro</v>
          </cell>
          <cell r="D405" t="str">
            <v>T-mobile</v>
          </cell>
        </row>
        <row r="406">
          <cell r="A406" t="str">
            <v>YUGTS</v>
          </cell>
          <cell r="B406" t="str">
            <v>Europe (non EU)</v>
          </cell>
          <cell r="C406" t="str">
            <v>Serbia Republic of</v>
          </cell>
          <cell r="D406" t="str">
            <v>Telekom Srbija (m:ts)</v>
          </cell>
        </row>
        <row r="407">
          <cell r="A407" t="str">
            <v>GBRAJ</v>
          </cell>
          <cell r="B407" t="str">
            <v>Europe (non EU)</v>
          </cell>
          <cell r="C407" t="str">
            <v>Guernsey</v>
          </cell>
          <cell r="D407" t="str">
            <v>Airtel Vodafone</v>
          </cell>
          <cell r="F407">
            <v>0.05</v>
          </cell>
          <cell r="G407">
            <v>0.02</v>
          </cell>
        </row>
        <row r="408">
          <cell r="A408" t="str">
            <v>K0001</v>
          </cell>
          <cell r="B408" t="str">
            <v>Europe (non EU)</v>
          </cell>
          <cell r="C408" t="str">
            <v>Kosovo</v>
          </cell>
          <cell r="D408" t="str">
            <v>IPKO</v>
          </cell>
          <cell r="F408">
            <v>0.1</v>
          </cell>
          <cell r="G408">
            <v>0.05</v>
          </cell>
        </row>
        <row r="409">
          <cell r="A409" t="str">
            <v>MKDMM</v>
          </cell>
          <cell r="B409" t="str">
            <v>Europe (non EU)</v>
          </cell>
          <cell r="C409" t="str">
            <v>Macedonia Republic of</v>
          </cell>
          <cell r="D409" t="str">
            <v>MobiMak</v>
          </cell>
          <cell r="F409">
            <v>0.05</v>
          </cell>
          <cell r="G409">
            <v>0.06</v>
          </cell>
        </row>
        <row r="410">
          <cell r="A410" t="str">
            <v>ALBAM</v>
          </cell>
          <cell r="B410" t="str">
            <v>Europe (non EU)</v>
          </cell>
          <cell r="C410" t="str">
            <v>Albania</v>
          </cell>
          <cell r="D410" t="str">
            <v>AMC</v>
          </cell>
          <cell r="F410">
            <v>0.05</v>
          </cell>
          <cell r="G410">
            <v>0.06</v>
          </cell>
        </row>
        <row r="411">
          <cell r="A411" t="str">
            <v>ALBEM</v>
          </cell>
          <cell r="B411" t="str">
            <v>Europe (non EU)</v>
          </cell>
          <cell r="C411" t="str">
            <v>Albania</v>
          </cell>
          <cell r="D411" t="str">
            <v>Eagle Mobile</v>
          </cell>
          <cell r="F411">
            <v>0.05</v>
          </cell>
          <cell r="G411">
            <v>0.06</v>
          </cell>
        </row>
        <row r="412">
          <cell r="A412" t="str">
            <v>ALBVF</v>
          </cell>
          <cell r="B412" t="str">
            <v>Europe (non EU)</v>
          </cell>
          <cell r="C412" t="str">
            <v>Albania</v>
          </cell>
          <cell r="D412" t="str">
            <v>Vodafone Albania</v>
          </cell>
          <cell r="F412">
            <v>0.05</v>
          </cell>
          <cell r="G412">
            <v>6.0000000000000001E-3</v>
          </cell>
        </row>
        <row r="413">
          <cell r="A413" t="str">
            <v>GBRJT</v>
          </cell>
          <cell r="B413" t="str">
            <v>Europe (non EU)</v>
          </cell>
          <cell r="C413" t="str">
            <v>Jersey</v>
          </cell>
          <cell r="D413" t="str">
            <v>JT Gsm</v>
          </cell>
          <cell r="F413">
            <v>0.05</v>
          </cell>
          <cell r="G413">
            <v>0.02</v>
          </cell>
          <cell r="H413">
            <v>0.1</v>
          </cell>
        </row>
        <row r="414">
          <cell r="A414" t="str">
            <v>MNEMT</v>
          </cell>
          <cell r="B414" t="str">
            <v>Europe (non EU)</v>
          </cell>
          <cell r="C414" t="str">
            <v>Montenegro</v>
          </cell>
          <cell r="D414" t="str">
            <v>M.tel</v>
          </cell>
          <cell r="F414">
            <v>0.05</v>
          </cell>
          <cell r="G414">
            <v>0.02</v>
          </cell>
        </row>
        <row r="415">
          <cell r="A415" t="str">
            <v>MNEPM</v>
          </cell>
          <cell r="B415" t="str">
            <v>Europe (non EU)</v>
          </cell>
          <cell r="C415" t="str">
            <v>Montenegro</v>
          </cell>
          <cell r="D415" t="str">
            <v>Telenor</v>
          </cell>
          <cell r="F415">
            <v>0.05</v>
          </cell>
          <cell r="G415">
            <v>6.0000000000000001E-3</v>
          </cell>
        </row>
        <row r="416">
          <cell r="A416" t="str">
            <v>SRBNO</v>
          </cell>
          <cell r="B416" t="str">
            <v>Europe (non EU)</v>
          </cell>
          <cell r="C416" t="str">
            <v>Serbia Republic of</v>
          </cell>
          <cell r="D416" t="str">
            <v>Vip</v>
          </cell>
          <cell r="F416">
            <v>0.05</v>
          </cell>
          <cell r="G416">
            <v>0.06</v>
          </cell>
        </row>
        <row r="417">
          <cell r="A417" t="str">
            <v>YUGMT</v>
          </cell>
          <cell r="B417" t="str">
            <v>Europe (non EU)</v>
          </cell>
          <cell r="C417" t="str">
            <v>Serbia Republic of</v>
          </cell>
          <cell r="D417" t="str">
            <v>Telenor</v>
          </cell>
          <cell r="F417">
            <v>0.05</v>
          </cell>
          <cell r="G417">
            <v>6.0000000000000001E-3</v>
          </cell>
        </row>
        <row r="418">
          <cell r="A418" t="str">
            <v>BIHER</v>
          </cell>
          <cell r="B418" t="str">
            <v>Europe (non EU)</v>
          </cell>
          <cell r="C418" t="str">
            <v>Bosnia and Herzegovina</v>
          </cell>
          <cell r="D418" t="str">
            <v>HT Eronet</v>
          </cell>
          <cell r="E418" t="str">
            <v>IMSI charge</v>
          </cell>
          <cell r="F418">
            <v>0.2</v>
          </cell>
          <cell r="G418">
            <v>0.1</v>
          </cell>
        </row>
        <row r="419">
          <cell r="A419" t="str">
            <v>BIHMS</v>
          </cell>
          <cell r="B419" t="str">
            <v>Europe (non EU)</v>
          </cell>
          <cell r="C419" t="str">
            <v>Bosnia and Herzegovina</v>
          </cell>
          <cell r="D419" t="str">
            <v>m:tel</v>
          </cell>
          <cell r="E419" t="str">
            <v>No permanent</v>
          </cell>
          <cell r="F419">
            <v>0.2</v>
          </cell>
          <cell r="G419">
            <v>0.1</v>
          </cell>
        </row>
        <row r="420">
          <cell r="A420" t="str">
            <v>BIHPT</v>
          </cell>
          <cell r="B420" t="str">
            <v>Europe (non EU)</v>
          </cell>
          <cell r="C420" t="str">
            <v>Bosnia and Herzegovina</v>
          </cell>
          <cell r="D420" t="str">
            <v>BIH</v>
          </cell>
          <cell r="E420" t="str">
            <v>No permanent</v>
          </cell>
          <cell r="F420">
            <v>0.2</v>
          </cell>
          <cell r="G420">
            <v>1.4999999999999999E-2</v>
          </cell>
        </row>
        <row r="421">
          <cell r="A421" t="str">
            <v>CHEC1</v>
          </cell>
          <cell r="B421" t="str">
            <v>Europe (non EU)</v>
          </cell>
          <cell r="C421" t="str">
            <v>Switzerland</v>
          </cell>
          <cell r="D421" t="str">
            <v>Swisscom, Swissom FL</v>
          </cell>
          <cell r="E421" t="str">
            <v>No permanent</v>
          </cell>
          <cell r="F421">
            <v>0.05</v>
          </cell>
          <cell r="G421">
            <v>0.02</v>
          </cell>
        </row>
        <row r="422">
          <cell r="A422" t="str">
            <v>CHEDX</v>
          </cell>
          <cell r="B422" t="str">
            <v>Europe (non EU)</v>
          </cell>
          <cell r="C422" t="str">
            <v>Switzerland</v>
          </cell>
          <cell r="D422" t="str">
            <v>Sunrise</v>
          </cell>
          <cell r="E422" t="str">
            <v>Price to be negotiated</v>
          </cell>
          <cell r="F422">
            <v>0.05</v>
          </cell>
          <cell r="G422">
            <v>0.02</v>
          </cell>
        </row>
        <row r="423">
          <cell r="A423" t="str">
            <v>CHEOR</v>
          </cell>
          <cell r="B423" t="str">
            <v>Europe (non EU)</v>
          </cell>
          <cell r="C423" t="str">
            <v>Switzerland</v>
          </cell>
          <cell r="D423" t="str">
            <v>Salt Mobile (Orange)</v>
          </cell>
          <cell r="E423" t="str">
            <v>Price to be negotiated</v>
          </cell>
          <cell r="F423">
            <v>0.05</v>
          </cell>
          <cell r="G423">
            <v>0.06</v>
          </cell>
        </row>
        <row r="424">
          <cell r="A424" t="str">
            <v>FROFT</v>
          </cell>
          <cell r="B424" t="str">
            <v>Europe (non EU)</v>
          </cell>
          <cell r="C424" t="str">
            <v>Faroe Islands</v>
          </cell>
          <cell r="D424" t="str">
            <v>Faroese Telecom</v>
          </cell>
          <cell r="E424" t="str">
            <v>Price to be negotiated</v>
          </cell>
          <cell r="F424">
            <v>0.05</v>
          </cell>
          <cell r="G424">
            <v>0.06</v>
          </cell>
        </row>
        <row r="425">
          <cell r="A425" t="str">
            <v>FROKA</v>
          </cell>
          <cell r="B425" t="str">
            <v>Europe (non EU)</v>
          </cell>
          <cell r="C425" t="str">
            <v>Faroe Islands</v>
          </cell>
          <cell r="D425" t="str">
            <v>Kall Vodafone</v>
          </cell>
          <cell r="E425" t="str">
            <v>Price to be negotiated</v>
          </cell>
          <cell r="F425">
            <v>1.0999999999999999E-2</v>
          </cell>
          <cell r="G425">
            <v>0.01</v>
          </cell>
        </row>
        <row r="426">
          <cell r="A426" t="str">
            <v>GBRGT</v>
          </cell>
          <cell r="B426" t="str">
            <v>Europe (non EU)</v>
          </cell>
          <cell r="C426" t="str">
            <v>Jersey</v>
          </cell>
          <cell r="D426" t="str">
            <v>Sure</v>
          </cell>
          <cell r="E426" t="str">
            <v>No permanent</v>
          </cell>
          <cell r="F426">
            <v>0.05</v>
          </cell>
          <cell r="G426">
            <v>0.06</v>
          </cell>
        </row>
        <row r="427">
          <cell r="A427" t="str">
            <v>MCOM2</v>
          </cell>
          <cell r="B427" t="str">
            <v>Europe (non EU)</v>
          </cell>
          <cell r="C427" t="str">
            <v>Monaco</v>
          </cell>
          <cell r="D427" t="str">
            <v>Monaco Telecom</v>
          </cell>
          <cell r="F427">
            <v>0.2</v>
          </cell>
          <cell r="G427">
            <v>0.25</v>
          </cell>
        </row>
        <row r="428">
          <cell r="A428" t="str">
            <v>OMNGT</v>
          </cell>
          <cell r="B428" t="str">
            <v>Middle East</v>
          </cell>
          <cell r="C428" t="str">
            <v>Oman</v>
          </cell>
          <cell r="D428" t="str">
            <v>OMAN MOBILE</v>
          </cell>
          <cell r="F428">
            <v>0.1</v>
          </cell>
          <cell r="G428">
            <v>0.03</v>
          </cell>
        </row>
        <row r="429">
          <cell r="A429" t="str">
            <v>ARETC</v>
          </cell>
          <cell r="B429" t="str">
            <v>Middle East</v>
          </cell>
          <cell r="C429" t="str">
            <v>United Arab Emirates</v>
          </cell>
          <cell r="D429" t="str">
            <v>Etisalat</v>
          </cell>
          <cell r="F429">
            <v>0.5</v>
          </cell>
          <cell r="G429">
            <v>0.05</v>
          </cell>
        </row>
        <row r="430">
          <cell r="A430" t="str">
            <v>PSEJE</v>
          </cell>
          <cell r="B430" t="str">
            <v>Middle East</v>
          </cell>
          <cell r="C430" t="str">
            <v>Palestine</v>
          </cell>
          <cell r="D430" t="str">
            <v>Jawwal (Paltel)</v>
          </cell>
          <cell r="F430">
            <v>0.05</v>
          </cell>
          <cell r="G430">
            <v>0.06</v>
          </cell>
        </row>
        <row r="431">
          <cell r="A431" t="str">
            <v>PSEWM</v>
          </cell>
          <cell r="B431" t="str">
            <v>Middle East</v>
          </cell>
          <cell r="C431" t="str">
            <v>Palestine</v>
          </cell>
          <cell r="D431" t="str">
            <v>Wataniya Palestine Mobile</v>
          </cell>
          <cell r="F431">
            <v>0.2</v>
          </cell>
          <cell r="G431">
            <v>0.1</v>
          </cell>
        </row>
        <row r="432">
          <cell r="A432" t="str">
            <v>QATB1</v>
          </cell>
          <cell r="B432" t="str">
            <v>Middle East</v>
          </cell>
          <cell r="C432" t="str">
            <v>Qatar</v>
          </cell>
          <cell r="D432" t="str">
            <v>Vodafone</v>
          </cell>
          <cell r="F432">
            <v>0.05</v>
          </cell>
          <cell r="G432">
            <v>0.06</v>
          </cell>
        </row>
        <row r="433">
          <cell r="A433" t="str">
            <v>QATQT</v>
          </cell>
          <cell r="B433" t="str">
            <v>Middle East</v>
          </cell>
          <cell r="C433" t="str">
            <v>Qatar</v>
          </cell>
          <cell r="D433" t="str">
            <v>Ooredoo</v>
          </cell>
          <cell r="F433">
            <v>0.05</v>
          </cell>
          <cell r="G433">
            <v>0.06</v>
          </cell>
        </row>
        <row r="434">
          <cell r="A434" t="str">
            <v>SAUET</v>
          </cell>
          <cell r="B434" t="str">
            <v>Middle East</v>
          </cell>
          <cell r="C434" t="str">
            <v>Saudi Arabia</v>
          </cell>
          <cell r="D434" t="str">
            <v>Mobily</v>
          </cell>
          <cell r="F434">
            <v>7.4999999999999997E-2</v>
          </cell>
          <cell r="G434">
            <v>7.4999999999999997E-2</v>
          </cell>
        </row>
        <row r="435">
          <cell r="A435" t="str">
            <v>SAUZN</v>
          </cell>
          <cell r="B435" t="str">
            <v>Middle East</v>
          </cell>
          <cell r="C435" t="str">
            <v>Saudi Arabia</v>
          </cell>
          <cell r="D435" t="str">
            <v>Zain MTC</v>
          </cell>
          <cell r="F435">
            <v>7.4999999999999997E-2</v>
          </cell>
          <cell r="G435">
            <v>7.4999999999999997E-2</v>
          </cell>
        </row>
        <row r="436">
          <cell r="A436" t="str">
            <v>YEMSP</v>
          </cell>
          <cell r="B436" t="str">
            <v>Middle East</v>
          </cell>
          <cell r="C436" t="str">
            <v>Yemen</v>
          </cell>
          <cell r="D436" t="str">
            <v>Spacetel</v>
          </cell>
          <cell r="F436">
            <v>0.05</v>
          </cell>
          <cell r="G436">
            <v>0.05</v>
          </cell>
        </row>
        <row r="437">
          <cell r="A437" t="str">
            <v>BHRBT</v>
          </cell>
          <cell r="B437" t="str">
            <v>Middle East</v>
          </cell>
          <cell r="C437" t="str">
            <v>Bahrain</v>
          </cell>
          <cell r="D437" t="str">
            <v>BHR Mobile Plus</v>
          </cell>
          <cell r="F437">
            <v>0.2</v>
          </cell>
          <cell r="G437">
            <v>0.1</v>
          </cell>
        </row>
        <row r="438">
          <cell r="A438" t="str">
            <v>BHRMV</v>
          </cell>
          <cell r="B438" t="str">
            <v>Middle East</v>
          </cell>
          <cell r="C438" t="str">
            <v>Bahrain</v>
          </cell>
          <cell r="D438" t="str">
            <v>zain BH</v>
          </cell>
          <cell r="F438">
            <v>0.05</v>
          </cell>
          <cell r="G438">
            <v>0.06</v>
          </cell>
        </row>
        <row r="439">
          <cell r="A439" t="str">
            <v>BHRST</v>
          </cell>
          <cell r="B439" t="str">
            <v>Middle East</v>
          </cell>
          <cell r="C439" t="str">
            <v>Bahrain</v>
          </cell>
          <cell r="D439" t="str">
            <v>VIVA Bahrain</v>
          </cell>
          <cell r="F439">
            <v>0.2</v>
          </cell>
          <cell r="G439">
            <v>0.1</v>
          </cell>
        </row>
        <row r="440">
          <cell r="A440" t="str">
            <v>IRN11</v>
          </cell>
          <cell r="B440" t="str">
            <v>Middle East</v>
          </cell>
          <cell r="C440" t="str">
            <v>Iran</v>
          </cell>
          <cell r="D440" t="str">
            <v>MCI</v>
          </cell>
          <cell r="E440" t="str">
            <v>IMSI charge</v>
          </cell>
          <cell r="F440">
            <v>0.2</v>
          </cell>
          <cell r="G440">
            <v>0.1</v>
          </cell>
        </row>
        <row r="441">
          <cell r="A441" t="str">
            <v>IRNMI</v>
          </cell>
          <cell r="B441" t="str">
            <v>Middle East</v>
          </cell>
          <cell r="C441" t="str">
            <v>Iran</v>
          </cell>
          <cell r="D441" t="str">
            <v>Irancell</v>
          </cell>
          <cell r="E441" t="str">
            <v>IoT not allowed</v>
          </cell>
          <cell r="F441">
            <v>0.05</v>
          </cell>
          <cell r="G441">
            <v>0.5</v>
          </cell>
        </row>
        <row r="442">
          <cell r="A442" t="str">
            <v>IRNTT</v>
          </cell>
          <cell r="B442" t="str">
            <v>Middle East</v>
          </cell>
          <cell r="C442" t="str">
            <v>Iran</v>
          </cell>
          <cell r="D442" t="str">
            <v>RighTel</v>
          </cell>
          <cell r="E442" t="str">
            <v>No permanent</v>
          </cell>
          <cell r="F442">
            <v>0.2</v>
          </cell>
          <cell r="G442">
            <v>0.2</v>
          </cell>
        </row>
        <row r="443">
          <cell r="A443" t="str">
            <v>IRQAC</v>
          </cell>
          <cell r="B443" t="str">
            <v>Middle East</v>
          </cell>
          <cell r="C443" t="str">
            <v>Iraq</v>
          </cell>
          <cell r="D443" t="str">
            <v>Asiacell</v>
          </cell>
          <cell r="E443" t="str">
            <v>No permanent</v>
          </cell>
          <cell r="F443">
            <v>0.1</v>
          </cell>
          <cell r="G443">
            <v>0.02</v>
          </cell>
        </row>
        <row r="444">
          <cell r="A444" t="str">
            <v>IRQAT</v>
          </cell>
          <cell r="B444" t="str">
            <v>Middle East</v>
          </cell>
          <cell r="C444" t="str">
            <v>Iraq</v>
          </cell>
          <cell r="D444" t="str">
            <v>Zain IQ</v>
          </cell>
          <cell r="E444" t="str">
            <v>Price to be negotiated</v>
          </cell>
          <cell r="F444">
            <v>0.1</v>
          </cell>
          <cell r="G444">
            <v>0.02</v>
          </cell>
        </row>
        <row r="445">
          <cell r="A445" t="str">
            <v>IRQKK</v>
          </cell>
          <cell r="B445" t="str">
            <v>Middle East</v>
          </cell>
          <cell r="C445" t="str">
            <v>Iraq</v>
          </cell>
          <cell r="D445" t="str">
            <v>Korek Telecom</v>
          </cell>
          <cell r="E445" t="str">
            <v>Price to be negotiated</v>
          </cell>
          <cell r="F445">
            <v>0.1</v>
          </cell>
          <cell r="G445">
            <v>0.1</v>
          </cell>
        </row>
        <row r="446">
          <cell r="A446" t="str">
            <v>ISR01</v>
          </cell>
          <cell r="B446" t="str">
            <v>Middle East</v>
          </cell>
          <cell r="C446" t="str">
            <v>Israel</v>
          </cell>
          <cell r="D446" t="str">
            <v>IL Orange</v>
          </cell>
          <cell r="E446" t="str">
            <v>Price to be negotiated</v>
          </cell>
          <cell r="F446">
            <v>0.05</v>
          </cell>
          <cell r="G446">
            <v>1.4999999999999999E-2</v>
          </cell>
        </row>
        <row r="447">
          <cell r="A447" t="str">
            <v>ISRMS</v>
          </cell>
          <cell r="B447" t="str">
            <v>Middle East</v>
          </cell>
          <cell r="C447" t="str">
            <v>Israel</v>
          </cell>
          <cell r="D447" t="str">
            <v>Hot Mobile</v>
          </cell>
          <cell r="E447" t="str">
            <v>Price to be negotiated</v>
          </cell>
          <cell r="F447">
            <v>0.05</v>
          </cell>
          <cell r="G447">
            <v>1.4999999999999999E-2</v>
          </cell>
        </row>
        <row r="448">
          <cell r="A448" t="str">
            <v>JORMC</v>
          </cell>
          <cell r="B448" t="str">
            <v>Middle East</v>
          </cell>
          <cell r="C448" t="str">
            <v>Jordan</v>
          </cell>
          <cell r="D448" t="str">
            <v>Orange</v>
          </cell>
          <cell r="E448" t="str">
            <v>Price to be negotiated</v>
          </cell>
          <cell r="F448">
            <v>0.3</v>
          </cell>
          <cell r="G448">
            <v>20</v>
          </cell>
        </row>
        <row r="449">
          <cell r="A449" t="str">
            <v>KWTKT</v>
          </cell>
          <cell r="B449" t="str">
            <v>Middle East</v>
          </cell>
          <cell r="C449" t="str">
            <v>Kuwait</v>
          </cell>
          <cell r="D449" t="str">
            <v>KTC</v>
          </cell>
          <cell r="E449" t="str">
            <v>Price to be negotiated</v>
          </cell>
          <cell r="F449">
            <v>0.1</v>
          </cell>
          <cell r="G449">
            <v>0.06</v>
          </cell>
        </row>
        <row r="450">
          <cell r="A450" t="str">
            <v>KWTMT</v>
          </cell>
          <cell r="B450" t="str">
            <v>Middle East</v>
          </cell>
          <cell r="C450" t="str">
            <v>Kuwait</v>
          </cell>
          <cell r="D450" t="str">
            <v>Zain</v>
          </cell>
          <cell r="F450">
            <v>0.2</v>
          </cell>
          <cell r="G450">
            <v>0.06</v>
          </cell>
        </row>
        <row r="451">
          <cell r="A451" t="str">
            <v>KWTNM</v>
          </cell>
          <cell r="B451" t="str">
            <v>Middle East</v>
          </cell>
          <cell r="C451" t="str">
            <v>Kuwait</v>
          </cell>
          <cell r="D451" t="str">
            <v>Wataniya Telecom</v>
          </cell>
          <cell r="F451">
            <v>0.2</v>
          </cell>
          <cell r="G451">
            <v>0.2</v>
          </cell>
        </row>
        <row r="452">
          <cell r="A452" t="str">
            <v>LBNLC</v>
          </cell>
          <cell r="B452" t="str">
            <v>Middle East</v>
          </cell>
          <cell r="C452" t="str">
            <v>Lebanon</v>
          </cell>
          <cell r="D452" t="str">
            <v>touch</v>
          </cell>
          <cell r="F452">
            <v>0.5</v>
          </cell>
          <cell r="G452">
            <v>1</v>
          </cell>
        </row>
        <row r="453">
          <cell r="A453" t="str">
            <v>SYR01</v>
          </cell>
          <cell r="B453" t="str">
            <v>Middle East</v>
          </cell>
          <cell r="C453" t="str">
            <v>Syrian Arab Republic</v>
          </cell>
          <cell r="D453" t="str">
            <v>Syriatel</v>
          </cell>
        </row>
        <row r="454">
          <cell r="A454" t="str">
            <v>YEMSA</v>
          </cell>
          <cell r="B454" t="str">
            <v>Middle East</v>
          </cell>
          <cell r="C454" t="str">
            <v>Yemen</v>
          </cell>
          <cell r="D454" t="str">
            <v>SabaFon</v>
          </cell>
        </row>
        <row r="455">
          <cell r="A455" t="str">
            <v>YEMYY</v>
          </cell>
          <cell r="B455" t="str">
            <v>Middle East</v>
          </cell>
          <cell r="C455" t="str">
            <v>Yemen</v>
          </cell>
          <cell r="D455" t="str">
            <v>Y</v>
          </cell>
        </row>
        <row r="456">
          <cell r="A456" t="str">
            <v>ISRCL</v>
          </cell>
          <cell r="B456" t="str">
            <v>Middle East</v>
          </cell>
          <cell r="C456" t="str">
            <v>Israel</v>
          </cell>
          <cell r="D456" t="str">
            <v>Cellcom</v>
          </cell>
          <cell r="F456">
            <v>1</v>
          </cell>
          <cell r="G456">
            <v>30</v>
          </cell>
        </row>
        <row r="457">
          <cell r="A457" t="str">
            <v>JORUM</v>
          </cell>
          <cell r="B457" t="str">
            <v>Middle East</v>
          </cell>
          <cell r="C457" t="str">
            <v>Jordan</v>
          </cell>
          <cell r="D457" t="str">
            <v>Umniah Mobile Company</v>
          </cell>
          <cell r="F457">
            <v>0.1</v>
          </cell>
          <cell r="G457">
            <v>0.02</v>
          </cell>
        </row>
        <row r="458">
          <cell r="A458" t="str">
            <v>LBNFL</v>
          </cell>
          <cell r="B458" t="str">
            <v>Middle East</v>
          </cell>
          <cell r="C458" t="str">
            <v>Lebanon</v>
          </cell>
          <cell r="D458" t="str">
            <v>ALFA</v>
          </cell>
          <cell r="F458">
            <v>1</v>
          </cell>
          <cell r="G458">
            <v>2</v>
          </cell>
        </row>
        <row r="459">
          <cell r="A459" t="str">
            <v>JORFL</v>
          </cell>
          <cell r="B459" t="str">
            <v>Middle East</v>
          </cell>
          <cell r="C459" t="str">
            <v>Jordan</v>
          </cell>
          <cell r="D459" t="str">
            <v>Zain</v>
          </cell>
          <cell r="F459">
            <v>0.1</v>
          </cell>
          <cell r="G459">
            <v>0.04</v>
          </cell>
        </row>
        <row r="460">
          <cell r="A460" t="str">
            <v>ISRPL</v>
          </cell>
          <cell r="B460" t="str">
            <v>Middle East</v>
          </cell>
          <cell r="C460" t="str">
            <v>Israel</v>
          </cell>
          <cell r="D460" t="str">
            <v>Pelephone</v>
          </cell>
          <cell r="F460">
            <v>0.05</v>
          </cell>
          <cell r="G460">
            <v>0.02</v>
          </cell>
          <cell r="H460">
            <v>0.1</v>
          </cell>
        </row>
        <row r="461">
          <cell r="A461" t="str">
            <v>SAUAJ</v>
          </cell>
          <cell r="B461" t="str">
            <v>Middle East</v>
          </cell>
          <cell r="C461" t="str">
            <v>Saudi Arabia</v>
          </cell>
          <cell r="D461" t="str">
            <v>Al Jawwal</v>
          </cell>
          <cell r="F461">
            <v>30</v>
          </cell>
          <cell r="G461">
            <v>30</v>
          </cell>
        </row>
        <row r="462">
          <cell r="A462" t="str">
            <v>AREDU</v>
          </cell>
          <cell r="B462" t="str">
            <v>Middle East</v>
          </cell>
          <cell r="C462" t="str">
            <v>United Arab Emirates</v>
          </cell>
          <cell r="D462" t="str">
            <v>DU</v>
          </cell>
          <cell r="F462">
            <v>1</v>
          </cell>
          <cell r="G462">
            <v>30</v>
          </cell>
        </row>
        <row r="463">
          <cell r="A463" t="str">
            <v>OMNNT</v>
          </cell>
          <cell r="B463" t="str">
            <v>Middle East</v>
          </cell>
          <cell r="C463" t="str">
            <v>Oman</v>
          </cell>
          <cell r="D463" t="str">
            <v>Ooredoo</v>
          </cell>
          <cell r="E463" t="str">
            <v xml:space="preserve">30% of total traffic, 10% permanent </v>
          </cell>
          <cell r="F463">
            <v>0.1</v>
          </cell>
          <cell r="G463">
            <v>0.05</v>
          </cell>
        </row>
        <row r="464">
          <cell r="A464" t="str">
            <v>GRLTG</v>
          </cell>
          <cell r="B464" t="str">
            <v>North America</v>
          </cell>
          <cell r="C464" t="str">
            <v>Greenland</v>
          </cell>
          <cell r="D464" t="str">
            <v>Telegreenland 900</v>
          </cell>
          <cell r="E464" t="str">
            <v>IMSI charge, all new deployments should be agreed by T-Mobile</v>
          </cell>
          <cell r="F464">
            <v>0.05</v>
          </cell>
          <cell r="G464">
            <v>0.06</v>
          </cell>
        </row>
        <row r="465">
          <cell r="A465" t="str">
            <v>CANBM</v>
          </cell>
          <cell r="B465" t="str">
            <v>North America</v>
          </cell>
          <cell r="C465" t="str">
            <v>Canada</v>
          </cell>
          <cell r="D465" t="str">
            <v>Bell Mobility inc.</v>
          </cell>
          <cell r="E465" t="str">
            <v>No permanent</v>
          </cell>
          <cell r="F465">
            <v>0.2</v>
          </cell>
          <cell r="G465">
            <v>0.1</v>
          </cell>
        </row>
        <row r="466">
          <cell r="A466" t="str">
            <v>CANRW</v>
          </cell>
          <cell r="B466" t="str">
            <v>North America</v>
          </cell>
          <cell r="C466" t="str">
            <v>Canada</v>
          </cell>
          <cell r="D466" t="str">
            <v>Rogers Wireless Inc</v>
          </cell>
          <cell r="F466">
            <v>0.2</v>
          </cell>
          <cell r="G466">
            <v>0.1</v>
          </cell>
        </row>
        <row r="467">
          <cell r="A467" t="str">
            <v>USAW6</v>
          </cell>
          <cell r="B467" t="str">
            <v>North America</v>
          </cell>
          <cell r="C467" t="str">
            <v>United States</v>
          </cell>
          <cell r="D467" t="str">
            <v>T-Mobile Denver</v>
          </cell>
          <cell r="E467" t="str">
            <v>No permanent</v>
          </cell>
          <cell r="F467">
            <v>0.02</v>
          </cell>
          <cell r="G467">
            <v>5.0000000000000001E-3</v>
          </cell>
          <cell r="H467">
            <v>0.12</v>
          </cell>
        </row>
        <row r="468">
          <cell r="A468" t="str">
            <v>USATL</v>
          </cell>
          <cell r="B468" t="str">
            <v>North America</v>
          </cell>
          <cell r="C468" t="str">
            <v>United States</v>
          </cell>
          <cell r="D468" t="str">
            <v>Telecom North America Mobile Inc.</v>
          </cell>
          <cell r="E468" t="str">
            <v>Price to be negotiated</v>
          </cell>
        </row>
        <row r="469">
          <cell r="A469" t="str">
            <v>USACG</v>
          </cell>
          <cell r="B469" t="str">
            <v>North America</v>
          </cell>
          <cell r="C469" t="str">
            <v>United States</v>
          </cell>
          <cell r="D469" t="str">
            <v>AT&amp;T</v>
          </cell>
          <cell r="E469" t="str">
            <v>No permanent</v>
          </cell>
          <cell r="F469">
            <v>0.05</v>
          </cell>
          <cell r="G469">
            <v>1.4999999999999999E-2</v>
          </cell>
        </row>
        <row r="470">
          <cell r="A470" t="str">
            <v>CANTS</v>
          </cell>
          <cell r="B470" t="str">
            <v>North America</v>
          </cell>
          <cell r="C470" t="str">
            <v>Canada</v>
          </cell>
          <cell r="D470" t="str">
            <v>TELUS</v>
          </cell>
          <cell r="F470">
            <v>0.2</v>
          </cell>
          <cell r="G470">
            <v>0.1</v>
          </cell>
        </row>
        <row r="471">
          <cell r="A471" t="str">
            <v>NZLBS</v>
          </cell>
          <cell r="B471" t="str">
            <v>Pacific</v>
          </cell>
          <cell r="C471" t="str">
            <v>New Zealand</v>
          </cell>
          <cell r="D471" t="str">
            <v>Vodafone New Zealand Ltd</v>
          </cell>
          <cell r="F471">
            <v>0.05</v>
          </cell>
          <cell r="G471">
            <v>0.06</v>
          </cell>
        </row>
        <row r="472">
          <cell r="A472" t="str">
            <v>NZLNH</v>
          </cell>
          <cell r="B472" t="str">
            <v>Pacific</v>
          </cell>
          <cell r="C472" t="str">
            <v>New Zealand</v>
          </cell>
          <cell r="D472" t="str">
            <v>NZC</v>
          </cell>
          <cell r="E472" t="str">
            <v>IMSI charge</v>
          </cell>
          <cell r="F472">
            <v>0.05</v>
          </cell>
          <cell r="G472">
            <v>0.06</v>
          </cell>
        </row>
        <row r="473">
          <cell r="A473" t="str">
            <v>PNGDP</v>
          </cell>
          <cell r="B473" t="str">
            <v>Pacific</v>
          </cell>
          <cell r="C473" t="str">
            <v>Papua New Guinea</v>
          </cell>
          <cell r="D473" t="str">
            <v>Digicel PNG</v>
          </cell>
          <cell r="E473" t="str">
            <v>IMSI charge</v>
          </cell>
          <cell r="F473">
            <v>0.2</v>
          </cell>
          <cell r="G473">
            <v>0.5</v>
          </cell>
        </row>
        <row r="474">
          <cell r="A474" t="str">
            <v>TONDP</v>
          </cell>
          <cell r="B474" t="str">
            <v>Pacific</v>
          </cell>
          <cell r="C474" t="str">
            <v>Tonga</v>
          </cell>
          <cell r="D474" t="str">
            <v>Digicel Tonga</v>
          </cell>
          <cell r="E474" t="str">
            <v>IoT not allowed</v>
          </cell>
          <cell r="F474">
            <v>0.2</v>
          </cell>
          <cell r="G474">
            <v>0.5</v>
          </cell>
        </row>
        <row r="475">
          <cell r="A475" t="str">
            <v>VUTDP</v>
          </cell>
          <cell r="B475" t="str">
            <v>Pacific</v>
          </cell>
          <cell r="C475" t="str">
            <v>Vanuatu</v>
          </cell>
          <cell r="D475" t="str">
            <v>Digicel Vanuatu</v>
          </cell>
          <cell r="E475" t="str">
            <v>Price to be negotiated</v>
          </cell>
          <cell r="F475">
            <v>0.2</v>
          </cell>
          <cell r="G475">
            <v>0.5</v>
          </cell>
        </row>
        <row r="476">
          <cell r="A476" t="str">
            <v>FJIDP</v>
          </cell>
          <cell r="B476" t="str">
            <v>Pacific</v>
          </cell>
          <cell r="C476" t="str">
            <v>Fiji</v>
          </cell>
          <cell r="D476" t="str">
            <v>Digicel Fiji and Nauru</v>
          </cell>
          <cell r="F476">
            <v>0.2</v>
          </cell>
          <cell r="G476">
            <v>0.5</v>
          </cell>
        </row>
        <row r="477">
          <cell r="A477" t="str">
            <v>AUSOP</v>
          </cell>
          <cell r="B477" t="str">
            <v>Pacific</v>
          </cell>
          <cell r="C477" t="str">
            <v>Australia</v>
          </cell>
          <cell r="D477" t="str">
            <v>Optus</v>
          </cell>
          <cell r="E477" t="str">
            <v>Price to be negotiated</v>
          </cell>
          <cell r="F477">
            <v>30</v>
          </cell>
          <cell r="G477">
            <v>30</v>
          </cell>
        </row>
        <row r="478">
          <cell r="A478" t="str">
            <v>WSMDP</v>
          </cell>
          <cell r="B478" t="str">
            <v>Pacific</v>
          </cell>
          <cell r="C478" t="str">
            <v>Samoa</v>
          </cell>
          <cell r="D478" t="str">
            <v>Digicel</v>
          </cell>
          <cell r="E478" t="str">
            <v>Price to be negotiated</v>
          </cell>
        </row>
        <row r="479">
          <cell r="A479" t="str">
            <v>FRATK</v>
          </cell>
          <cell r="B479" t="str">
            <v>Pacific</v>
          </cell>
          <cell r="C479" t="str">
            <v>French Polynesia</v>
          </cell>
          <cell r="D479" t="str">
            <v>Tikiphone</v>
          </cell>
          <cell r="F479">
            <v>0.5</v>
          </cell>
          <cell r="G479">
            <v>1</v>
          </cell>
        </row>
        <row r="480">
          <cell r="A480" t="str">
            <v>GUMHT</v>
          </cell>
          <cell r="B480" t="str">
            <v>Pacific</v>
          </cell>
          <cell r="C480" t="str">
            <v>Guam</v>
          </cell>
          <cell r="D480" t="str">
            <v>Docomo Pacific, Inc</v>
          </cell>
          <cell r="F480">
            <v>1</v>
          </cell>
          <cell r="G480">
            <v>30</v>
          </cell>
        </row>
        <row r="481">
          <cell r="A481" t="str">
            <v>AUSVF</v>
          </cell>
          <cell r="B481" t="str">
            <v>Pacific</v>
          </cell>
          <cell r="C481" t="str">
            <v>Australia</v>
          </cell>
          <cell r="D481" t="str">
            <v>Vodafone</v>
          </cell>
          <cell r="F481">
            <v>0.1</v>
          </cell>
          <cell r="G481">
            <v>0.08</v>
          </cell>
        </row>
        <row r="482">
          <cell r="A482" t="str">
            <v>AUSTA</v>
          </cell>
          <cell r="B482" t="str">
            <v>Pacific</v>
          </cell>
          <cell r="C482" t="str">
            <v>Australia</v>
          </cell>
          <cell r="D482" t="str">
            <v>Telstra MobileNet</v>
          </cell>
          <cell r="F482">
            <v>0.02</v>
          </cell>
          <cell r="G482">
            <v>5.0000000000000001E-3</v>
          </cell>
          <cell r="H482">
            <v>0.5</v>
          </cell>
        </row>
        <row r="483">
          <cell r="A483" t="str">
            <v>NZLTM</v>
          </cell>
          <cell r="B483" t="str">
            <v>Pacific</v>
          </cell>
          <cell r="C483" t="str">
            <v>New Zealand</v>
          </cell>
          <cell r="D483" t="str">
            <v>Telecom Spark NZ</v>
          </cell>
          <cell r="E483" t="str">
            <v>Price to be negotiated</v>
          </cell>
          <cell r="F483">
            <v>0.05</v>
          </cell>
          <cell r="G483">
            <v>0.02</v>
          </cell>
          <cell r="H483">
            <v>0.2</v>
          </cell>
        </row>
        <row r="484">
          <cell r="A484" t="str">
            <v>NCLPT</v>
          </cell>
          <cell r="B484" t="str">
            <v>Pacific</v>
          </cell>
          <cell r="C484" t="str">
            <v>New Caledonia</v>
          </cell>
          <cell r="D484" t="str">
            <v>Mobilis</v>
          </cell>
        </row>
        <row r="485">
          <cell r="A485" t="str">
            <v>RUS01</v>
          </cell>
          <cell r="B485" t="str">
            <v>Russia/CIS</v>
          </cell>
          <cell r="C485" t="str">
            <v>Russia</v>
          </cell>
          <cell r="D485" t="str">
            <v>MTS</v>
          </cell>
          <cell r="F485">
            <v>0.05</v>
          </cell>
          <cell r="G485">
            <v>0.06</v>
          </cell>
        </row>
        <row r="486">
          <cell r="A486" t="str">
            <v>RUSNW</v>
          </cell>
          <cell r="B486" t="str">
            <v>Russia/CIS</v>
          </cell>
          <cell r="C486" t="str">
            <v>Russia</v>
          </cell>
          <cell r="D486" t="str">
            <v>MegaFon</v>
          </cell>
          <cell r="F486">
            <v>1</v>
          </cell>
          <cell r="G486">
            <v>30</v>
          </cell>
        </row>
        <row r="487">
          <cell r="A487" t="str">
            <v>TJK91</v>
          </cell>
          <cell r="B487" t="str">
            <v>Russia/CIS</v>
          </cell>
          <cell r="C487" t="str">
            <v>Tajikistan</v>
          </cell>
          <cell r="D487" t="str">
            <v>Tacom</v>
          </cell>
          <cell r="F487">
            <v>0.05</v>
          </cell>
          <cell r="G487">
            <v>0.06</v>
          </cell>
        </row>
        <row r="488">
          <cell r="A488" t="str">
            <v>TJKBM</v>
          </cell>
          <cell r="B488" t="str">
            <v>Russia/CIS</v>
          </cell>
          <cell r="C488" t="str">
            <v>Tajikistan</v>
          </cell>
          <cell r="D488" t="str">
            <v>Babilon-Mobile</v>
          </cell>
          <cell r="F488">
            <v>0.2</v>
          </cell>
          <cell r="G488">
            <v>0.1</v>
          </cell>
        </row>
        <row r="489">
          <cell r="A489" t="str">
            <v>TJKIT</v>
          </cell>
          <cell r="B489" t="str">
            <v>Russia/CIS</v>
          </cell>
          <cell r="C489" t="str">
            <v>Tajikistan</v>
          </cell>
          <cell r="D489" t="str">
            <v>Indigo Gsm</v>
          </cell>
          <cell r="E489" t="str">
            <v>IMSI charge</v>
          </cell>
          <cell r="F489">
            <v>0.05</v>
          </cell>
          <cell r="G489">
            <v>0.06</v>
          </cell>
        </row>
        <row r="490">
          <cell r="A490" t="str">
            <v>UKRAS</v>
          </cell>
          <cell r="B490" t="str">
            <v>Russia/CIS</v>
          </cell>
          <cell r="C490" t="str">
            <v>Ukraine</v>
          </cell>
          <cell r="D490" t="str">
            <v>Life:-)</v>
          </cell>
          <cell r="E490" t="str">
            <v>IMSI charge</v>
          </cell>
          <cell r="F490">
            <v>0.2</v>
          </cell>
          <cell r="G490">
            <v>0.02</v>
          </cell>
        </row>
        <row r="491">
          <cell r="A491" t="str">
            <v>UKRUM</v>
          </cell>
          <cell r="B491" t="str">
            <v>Russia/CIS</v>
          </cell>
          <cell r="C491" t="str">
            <v>Ukraine</v>
          </cell>
          <cell r="D491" t="str">
            <v>Vodafone (MTS)</v>
          </cell>
          <cell r="E491" t="str">
            <v>IMSI charge</v>
          </cell>
          <cell r="F491">
            <v>0.05</v>
          </cell>
          <cell r="G491">
            <v>0.1</v>
          </cell>
        </row>
        <row r="492">
          <cell r="A492" t="str">
            <v>BLR02</v>
          </cell>
          <cell r="B492" t="str">
            <v>Russia/CIS</v>
          </cell>
          <cell r="C492" t="str">
            <v>Belarus</v>
          </cell>
          <cell r="D492" t="str">
            <v>MTS</v>
          </cell>
          <cell r="E492" t="str">
            <v>IMSI charge</v>
          </cell>
          <cell r="F492">
            <v>0.05</v>
          </cell>
          <cell r="G492">
            <v>0.1</v>
          </cell>
        </row>
        <row r="493">
          <cell r="A493" t="str">
            <v>BLRBT</v>
          </cell>
          <cell r="B493" t="str">
            <v>Russia/CIS</v>
          </cell>
          <cell r="C493" t="str">
            <v>Belarus</v>
          </cell>
          <cell r="D493" t="str">
            <v>BEST</v>
          </cell>
          <cell r="E493" t="str">
            <v>IMSI charge</v>
          </cell>
          <cell r="F493">
            <v>0.05</v>
          </cell>
          <cell r="G493">
            <v>0.1</v>
          </cell>
        </row>
        <row r="494">
          <cell r="A494" t="str">
            <v>BLRMD</v>
          </cell>
          <cell r="B494" t="str">
            <v>Russia/CIS</v>
          </cell>
          <cell r="C494" t="str">
            <v>Belarus</v>
          </cell>
          <cell r="D494" t="str">
            <v>VELCOM</v>
          </cell>
          <cell r="E494" t="str">
            <v>IMSI charge</v>
          </cell>
          <cell r="F494">
            <v>0.05</v>
          </cell>
          <cell r="G494">
            <v>0.06</v>
          </cell>
        </row>
        <row r="495">
          <cell r="A495" t="str">
            <v>GEOGC</v>
          </cell>
          <cell r="B495" t="str">
            <v>Russia/CIS</v>
          </cell>
          <cell r="C495" t="str">
            <v>Georgia</v>
          </cell>
          <cell r="D495" t="str">
            <v>GeoCell</v>
          </cell>
          <cell r="E495" t="str">
            <v>IoT not allowed</v>
          </cell>
          <cell r="F495">
            <v>0.05</v>
          </cell>
          <cell r="G495">
            <v>0.06</v>
          </cell>
        </row>
        <row r="496">
          <cell r="A496" t="str">
            <v>GEOMA</v>
          </cell>
          <cell r="B496" t="str">
            <v>Russia/CIS</v>
          </cell>
          <cell r="C496" t="str">
            <v>Georgia</v>
          </cell>
          <cell r="D496" t="str">
            <v>Magti GSM</v>
          </cell>
          <cell r="E496" t="str">
            <v>Price to be negotiated</v>
          </cell>
          <cell r="F496">
            <v>0.05</v>
          </cell>
          <cell r="G496">
            <v>0.25</v>
          </cell>
        </row>
        <row r="497">
          <cell r="A497" t="str">
            <v>KAZ77</v>
          </cell>
          <cell r="B497" t="str">
            <v>Russia/CIS</v>
          </cell>
          <cell r="C497" t="str">
            <v>Kazakhstan</v>
          </cell>
          <cell r="D497" t="str">
            <v>Mobile Telecom-Service LLP</v>
          </cell>
          <cell r="E497" t="str">
            <v>Price to be negotiated</v>
          </cell>
          <cell r="F497">
            <v>0.05</v>
          </cell>
          <cell r="G497">
            <v>0.01</v>
          </cell>
        </row>
        <row r="498">
          <cell r="A498" t="str">
            <v>KGZMC</v>
          </cell>
          <cell r="B498" t="str">
            <v>Russia/CIS</v>
          </cell>
          <cell r="C498" t="str">
            <v>Kyrgyzstan</v>
          </cell>
          <cell r="D498" t="str">
            <v>MegaCom</v>
          </cell>
          <cell r="E498" t="str">
            <v>Price to be negotiated</v>
          </cell>
          <cell r="F498">
            <v>0.05</v>
          </cell>
          <cell r="G498">
            <v>0.2</v>
          </cell>
        </row>
        <row r="499">
          <cell r="A499" t="str">
            <v>KGZNT</v>
          </cell>
          <cell r="B499" t="str">
            <v>Russia/CIS</v>
          </cell>
          <cell r="C499" t="str">
            <v>Kyrgyzstan</v>
          </cell>
          <cell r="D499" t="str">
            <v>NURTelecom</v>
          </cell>
          <cell r="E499" t="str">
            <v>Price to be negotiated</v>
          </cell>
          <cell r="F499">
            <v>0.05</v>
          </cell>
          <cell r="G499">
            <v>0.06</v>
          </cell>
        </row>
        <row r="500">
          <cell r="A500" t="str">
            <v>MDAUN</v>
          </cell>
          <cell r="B500" t="str">
            <v>Russia/CIS</v>
          </cell>
          <cell r="C500" t="str">
            <v>Moldova Republic of</v>
          </cell>
          <cell r="D500" t="str">
            <v>Moldtelecom</v>
          </cell>
          <cell r="E500" t="str">
            <v>Price to be negotiated</v>
          </cell>
          <cell r="F500">
            <v>0.05</v>
          </cell>
          <cell r="G500">
            <v>0.06</v>
          </cell>
        </row>
        <row r="501">
          <cell r="A501" t="str">
            <v>MDAVX</v>
          </cell>
          <cell r="B501" t="str">
            <v>Russia/CIS</v>
          </cell>
          <cell r="C501" t="str">
            <v>Moldova Republic of</v>
          </cell>
          <cell r="D501" t="str">
            <v>ORANGE</v>
          </cell>
          <cell r="E501" t="str">
            <v>Price to be negotiated</v>
          </cell>
          <cell r="F501">
            <v>0.05</v>
          </cell>
          <cell r="G501">
            <v>0.02</v>
          </cell>
        </row>
        <row r="502">
          <cell r="A502" t="str">
            <v>RUSEC</v>
          </cell>
          <cell r="B502" t="str">
            <v>Russia/CIS</v>
          </cell>
          <cell r="C502" t="str">
            <v>Russia</v>
          </cell>
          <cell r="D502" t="str">
            <v>MOTIV</v>
          </cell>
          <cell r="E502" t="str">
            <v>Price to be negotiated</v>
          </cell>
        </row>
        <row r="503">
          <cell r="A503" t="str">
            <v>TKMAA</v>
          </cell>
          <cell r="B503" t="str">
            <v>Russia/CIS</v>
          </cell>
          <cell r="C503" t="str">
            <v>Turkmenistan</v>
          </cell>
          <cell r="D503" t="str">
            <v>TM Cell</v>
          </cell>
        </row>
        <row r="504">
          <cell r="A504" t="str">
            <v>UZB00</v>
          </cell>
          <cell r="B504" t="str">
            <v>Russia/CIS</v>
          </cell>
          <cell r="C504" t="str">
            <v>Uzbekistan</v>
          </cell>
          <cell r="D504" t="str">
            <v>UzMobile</v>
          </cell>
        </row>
        <row r="505">
          <cell r="A505" t="str">
            <v>UZB05</v>
          </cell>
          <cell r="B505" t="str">
            <v>Russia/CIS</v>
          </cell>
          <cell r="C505" t="str">
            <v>Uzbekistan</v>
          </cell>
          <cell r="D505" t="str">
            <v>Ucell</v>
          </cell>
        </row>
        <row r="506">
          <cell r="A506" t="str">
            <v>UZB07</v>
          </cell>
          <cell r="B506" t="str">
            <v>Russia/CIS</v>
          </cell>
          <cell r="C506" t="str">
            <v>Uzbekistan</v>
          </cell>
          <cell r="D506" t="str">
            <v>UMS LLC</v>
          </cell>
        </row>
        <row r="507">
          <cell r="A507" t="str">
            <v>KAZKZ</v>
          </cell>
          <cell r="B507" t="str">
            <v>Russia/CIS</v>
          </cell>
          <cell r="C507" t="str">
            <v>Kazakhstan</v>
          </cell>
          <cell r="D507" t="str">
            <v>K'cell</v>
          </cell>
          <cell r="F507">
            <v>1</v>
          </cell>
          <cell r="G507">
            <v>30</v>
          </cell>
        </row>
        <row r="508">
          <cell r="A508" t="str">
            <v>MDAMC</v>
          </cell>
          <cell r="B508" t="str">
            <v>Russia/CIS</v>
          </cell>
          <cell r="C508" t="str">
            <v>Moldova Republic of</v>
          </cell>
          <cell r="D508" t="str">
            <v>Moldcell</v>
          </cell>
          <cell r="F508">
            <v>0.05</v>
          </cell>
          <cell r="G508">
            <v>0.06</v>
          </cell>
        </row>
        <row r="509">
          <cell r="A509" t="str">
            <v>ARM01</v>
          </cell>
          <cell r="B509" t="str">
            <v>Russia/CIS</v>
          </cell>
          <cell r="C509" t="str">
            <v>Armenia</v>
          </cell>
          <cell r="D509" t="str">
            <v>ArmenTel</v>
          </cell>
          <cell r="F509">
            <v>0.05</v>
          </cell>
          <cell r="G509">
            <v>0.06</v>
          </cell>
        </row>
        <row r="510">
          <cell r="A510" t="str">
            <v>ARM05</v>
          </cell>
          <cell r="B510" t="str">
            <v>Russia/CIS</v>
          </cell>
          <cell r="C510" t="str">
            <v>Armenia</v>
          </cell>
          <cell r="D510" t="str">
            <v>Vivacell</v>
          </cell>
          <cell r="F510">
            <v>0.05</v>
          </cell>
          <cell r="G510">
            <v>0.06</v>
          </cell>
        </row>
        <row r="511">
          <cell r="A511" t="str">
            <v>ARMOR</v>
          </cell>
          <cell r="B511" t="str">
            <v>Russia/CIS</v>
          </cell>
          <cell r="C511" t="str">
            <v>Armenia</v>
          </cell>
          <cell r="D511" t="str">
            <v>UCOM (Orange)</v>
          </cell>
          <cell r="F511">
            <v>0.05</v>
          </cell>
          <cell r="G511">
            <v>0.1</v>
          </cell>
        </row>
        <row r="512">
          <cell r="A512" t="str">
            <v>AZEAC</v>
          </cell>
          <cell r="B512" t="str">
            <v>Russia/CIS</v>
          </cell>
          <cell r="C512" t="str">
            <v>Azerbaijan</v>
          </cell>
          <cell r="D512" t="str">
            <v>Azercell</v>
          </cell>
          <cell r="F512">
            <v>0.05</v>
          </cell>
          <cell r="G512">
            <v>0.2</v>
          </cell>
        </row>
        <row r="513">
          <cell r="A513" t="str">
            <v>AZEAF</v>
          </cell>
          <cell r="B513" t="str">
            <v>Russia/CIS</v>
          </cell>
          <cell r="C513" t="str">
            <v>Azerbaijan</v>
          </cell>
          <cell r="D513" t="str">
            <v>Azerfon LLC</v>
          </cell>
          <cell r="F513">
            <v>0.2</v>
          </cell>
          <cell r="G513">
            <v>0.05</v>
          </cell>
        </row>
        <row r="514">
          <cell r="A514" t="str">
            <v>AZEBC</v>
          </cell>
          <cell r="B514" t="str">
            <v>Russia/CIS</v>
          </cell>
          <cell r="C514" t="str">
            <v>Azerbaijan</v>
          </cell>
          <cell r="D514" t="str">
            <v>Bakcell GSM 2000</v>
          </cell>
          <cell r="F514">
            <v>0.05</v>
          </cell>
          <cell r="G514">
            <v>0.5</v>
          </cell>
        </row>
        <row r="515">
          <cell r="A515" t="str">
            <v>GEOMT</v>
          </cell>
          <cell r="B515" t="str">
            <v>Russia/CIS</v>
          </cell>
          <cell r="C515" t="str">
            <v>Georgia</v>
          </cell>
          <cell r="D515" t="str">
            <v>Beeline</v>
          </cell>
          <cell r="F515">
            <v>0.05</v>
          </cell>
          <cell r="G515">
            <v>0.02</v>
          </cell>
          <cell r="H515">
            <v>4.4999999999999998E-2</v>
          </cell>
        </row>
        <row r="516">
          <cell r="A516" t="str">
            <v>KAZKT</v>
          </cell>
          <cell r="B516" t="str">
            <v>Russia/CIS</v>
          </cell>
          <cell r="C516" t="str">
            <v>Kazakhstan</v>
          </cell>
          <cell r="D516" t="str">
            <v>Beeline</v>
          </cell>
          <cell r="F516">
            <v>0.05</v>
          </cell>
          <cell r="G516">
            <v>0.02</v>
          </cell>
          <cell r="H516">
            <v>4.4999999999999998E-2</v>
          </cell>
        </row>
        <row r="517">
          <cell r="A517" t="str">
            <v>KGZ01</v>
          </cell>
          <cell r="B517" t="str">
            <v>Russia/CIS</v>
          </cell>
          <cell r="C517" t="str">
            <v>Kyrgyzstan</v>
          </cell>
          <cell r="D517" t="str">
            <v>Sky Mobile</v>
          </cell>
          <cell r="F517">
            <v>0.05</v>
          </cell>
          <cell r="G517">
            <v>0.02</v>
          </cell>
          <cell r="H517">
            <v>4.4999999999999998E-2</v>
          </cell>
        </row>
        <row r="518">
          <cell r="A518" t="str">
            <v>RUSBD</v>
          </cell>
          <cell r="B518" t="str">
            <v>Russia/CIS</v>
          </cell>
          <cell r="C518" t="str">
            <v>Russia</v>
          </cell>
          <cell r="D518" t="str">
            <v>BeeLine</v>
          </cell>
          <cell r="F518">
            <v>0.05</v>
          </cell>
          <cell r="G518">
            <v>0.02</v>
          </cell>
          <cell r="H518">
            <v>4.4999999999999998E-2</v>
          </cell>
        </row>
        <row r="519">
          <cell r="A519" t="str">
            <v>UKRKS</v>
          </cell>
          <cell r="B519" t="str">
            <v>Russia/CIS</v>
          </cell>
          <cell r="C519" t="str">
            <v>Ukraine</v>
          </cell>
          <cell r="D519" t="str">
            <v>Kyivstar</v>
          </cell>
          <cell r="F519">
            <v>0.05</v>
          </cell>
          <cell r="G519">
            <v>0.02</v>
          </cell>
          <cell r="H519">
            <v>4.4999999999999998E-2</v>
          </cell>
        </row>
        <row r="520">
          <cell r="A520" t="str">
            <v>UZBDU</v>
          </cell>
          <cell r="B520" t="str">
            <v>Russia/CIS</v>
          </cell>
          <cell r="C520" t="str">
            <v>Uzbekistan</v>
          </cell>
          <cell r="D520" t="str">
            <v>Beeline Uz</v>
          </cell>
          <cell r="F520">
            <v>0.2</v>
          </cell>
          <cell r="G520">
            <v>0.02</v>
          </cell>
          <cell r="H520">
            <v>4.4999999999999998E-2</v>
          </cell>
        </row>
        <row r="521">
          <cell r="A521" t="str">
            <v>RUST2</v>
          </cell>
          <cell r="B521" t="str">
            <v>Russia/CIS</v>
          </cell>
          <cell r="C521" t="str">
            <v>Russia</v>
          </cell>
          <cell r="D521" t="str">
            <v>Tele2</v>
          </cell>
          <cell r="E521" t="str">
            <v>Price to be negotiated</v>
          </cell>
          <cell r="F521">
            <v>0.05</v>
          </cell>
          <cell r="G521">
            <v>0.02</v>
          </cell>
        </row>
        <row r="522">
          <cell r="A522" t="str">
            <v>NORMC</v>
          </cell>
          <cell r="B522" t="str">
            <v>Satellite</v>
          </cell>
          <cell r="C522" t="str">
            <v>Over the sea</v>
          </cell>
          <cell r="D522" t="str">
            <v>MCP</v>
          </cell>
        </row>
        <row r="523">
          <cell r="A523" t="str">
            <v>NORAM</v>
          </cell>
          <cell r="B523" t="str">
            <v>Satellite</v>
          </cell>
          <cell r="C523" t="str">
            <v>Over the air</v>
          </cell>
          <cell r="D523" t="str">
            <v>AeroMobile</v>
          </cell>
          <cell r="E523" t="str">
            <v>Price to be negotiated</v>
          </cell>
        </row>
        <row r="524">
          <cell r="A524" t="str">
            <v>MLTMA</v>
          </cell>
          <cell r="B524" t="str">
            <v>Satellite</v>
          </cell>
          <cell r="C524" t="str">
            <v>Over the sea</v>
          </cell>
          <cell r="D524" t="str">
            <v>Vodafone Malta Maritime</v>
          </cell>
          <cell r="E524" t="str">
            <v>Price to be negotiated</v>
          </cell>
        </row>
        <row r="525">
          <cell r="A525" t="str">
            <v>ITAGT</v>
          </cell>
          <cell r="B525" t="str">
            <v>Satellite</v>
          </cell>
          <cell r="C525" t="str">
            <v>Over the sea</v>
          </cell>
          <cell r="D525" t="str">
            <v>Telecom Italia</v>
          </cell>
          <cell r="E525" t="str">
            <v>Price to be negotiated</v>
          </cell>
        </row>
        <row r="526">
          <cell r="A526" t="str">
            <v>CHEOA</v>
          </cell>
          <cell r="B526" t="str">
            <v>Satellite</v>
          </cell>
          <cell r="C526" t="str">
            <v>Over the air</v>
          </cell>
          <cell r="D526" t="str">
            <v>OnAir</v>
          </cell>
          <cell r="E526" t="str">
            <v>Price to be negotiated</v>
          </cell>
        </row>
        <row r="527">
          <cell r="A527" t="str">
            <v>ARETH</v>
          </cell>
          <cell r="B527" t="str">
            <v>Satellite</v>
          </cell>
          <cell r="C527" t="str">
            <v>Over the air</v>
          </cell>
          <cell r="D527" t="str">
            <v>Thuraya</v>
          </cell>
          <cell r="E527" t="str">
            <v>Price to be negotiated</v>
          </cell>
        </row>
        <row r="528">
          <cell r="A528" t="str">
            <v>AAMOM</v>
          </cell>
          <cell r="B528" t="str">
            <v>Satellite</v>
          </cell>
          <cell r="C528" t="str">
            <v>Over the sea</v>
          </cell>
          <cell r="D528" t="str">
            <v>Monaco maritime Services</v>
          </cell>
          <cell r="E528" t="str">
            <v>Price to be negotiated</v>
          </cell>
        </row>
        <row r="529">
          <cell r="A529" t="str">
            <v>BMU01</v>
          </cell>
          <cell r="B529" t="str">
            <v>Satellite</v>
          </cell>
          <cell r="C529" t="str">
            <v>Over the sea</v>
          </cell>
          <cell r="D529" t="str">
            <v>Telecom</v>
          </cell>
          <cell r="E529" t="str">
            <v>No permanent</v>
          </cell>
          <cell r="F529">
            <v>1</v>
          </cell>
          <cell r="G529">
            <v>10</v>
          </cell>
        </row>
        <row r="530">
          <cell r="A530" t="str">
            <v>CHLTM</v>
          </cell>
          <cell r="B530" t="str">
            <v>South America</v>
          </cell>
          <cell r="C530" t="str">
            <v>Chile</v>
          </cell>
          <cell r="D530" t="str">
            <v>Telefonica</v>
          </cell>
          <cell r="E530" t="str">
            <v>No permanent</v>
          </cell>
          <cell r="F530">
            <v>0.05</v>
          </cell>
          <cell r="G530">
            <v>0.02</v>
          </cell>
        </row>
        <row r="531">
          <cell r="A531" t="str">
            <v>COLCM</v>
          </cell>
          <cell r="B531" t="str">
            <v>South America</v>
          </cell>
          <cell r="C531" t="str">
            <v>Colombia</v>
          </cell>
          <cell r="D531" t="str">
            <v>Claro</v>
          </cell>
          <cell r="E531" t="str">
            <v>No permanent</v>
          </cell>
          <cell r="F531">
            <v>0.05</v>
          </cell>
          <cell r="G531">
            <v>0.06</v>
          </cell>
        </row>
        <row r="532">
          <cell r="A532" t="str">
            <v>COLTM</v>
          </cell>
          <cell r="B532" t="str">
            <v>South America</v>
          </cell>
          <cell r="C532" t="str">
            <v>Colombia</v>
          </cell>
          <cell r="D532" t="str">
            <v>Columbia Telecomunications S.A. ESP</v>
          </cell>
          <cell r="E532" t="str">
            <v>No permanent</v>
          </cell>
          <cell r="F532">
            <v>0.05</v>
          </cell>
          <cell r="G532">
            <v>0.06</v>
          </cell>
        </row>
        <row r="533">
          <cell r="A533" t="str">
            <v>ECUPG</v>
          </cell>
          <cell r="B533" t="str">
            <v>South America</v>
          </cell>
          <cell r="C533" t="str">
            <v>Ecuador</v>
          </cell>
          <cell r="D533" t="str">
            <v>Claro</v>
          </cell>
          <cell r="E533" t="str">
            <v>No permanent</v>
          </cell>
          <cell r="F533">
            <v>0.05</v>
          </cell>
          <cell r="G533">
            <v>0.1</v>
          </cell>
        </row>
        <row r="534">
          <cell r="A534" t="str">
            <v>BRARN</v>
          </cell>
          <cell r="B534" t="str">
            <v>South America</v>
          </cell>
          <cell r="C534" t="str">
            <v>Brazil</v>
          </cell>
          <cell r="D534" t="str">
            <v>Tim Brazil</v>
          </cell>
          <cell r="E534" t="str">
            <v>No permanent</v>
          </cell>
          <cell r="F534">
            <v>1</v>
          </cell>
          <cell r="G534">
            <v>1</v>
          </cell>
        </row>
        <row r="535">
          <cell r="A535" t="str">
            <v>BRASP</v>
          </cell>
          <cell r="B535" t="str">
            <v>South America</v>
          </cell>
          <cell r="C535" t="str">
            <v>Brazil</v>
          </cell>
          <cell r="D535" t="str">
            <v>Tim Brazil</v>
          </cell>
          <cell r="E535" t="str">
            <v>No permanent</v>
          </cell>
          <cell r="F535">
            <v>1</v>
          </cell>
          <cell r="G535">
            <v>1</v>
          </cell>
        </row>
        <row r="536">
          <cell r="A536" t="str">
            <v>BRATC</v>
          </cell>
          <cell r="B536" t="str">
            <v>South America</v>
          </cell>
          <cell r="C536" t="str">
            <v>Brazil</v>
          </cell>
          <cell r="D536" t="str">
            <v>VIVO</v>
          </cell>
          <cell r="E536" t="str">
            <v>Price to be negotiated</v>
          </cell>
          <cell r="F536">
            <v>1</v>
          </cell>
          <cell r="G536">
            <v>1</v>
          </cell>
        </row>
        <row r="537">
          <cell r="A537" t="str">
            <v>BRATM</v>
          </cell>
          <cell r="B537" t="str">
            <v>South America</v>
          </cell>
          <cell r="C537" t="str">
            <v>Brazil</v>
          </cell>
          <cell r="D537" t="str">
            <v>Oi</v>
          </cell>
          <cell r="E537" t="str">
            <v>Price to be negotiated</v>
          </cell>
          <cell r="F537">
            <v>1</v>
          </cell>
          <cell r="G537">
            <v>1</v>
          </cell>
        </row>
        <row r="538">
          <cell r="A538" t="str">
            <v>BRAV1</v>
          </cell>
          <cell r="B538" t="str">
            <v>South America</v>
          </cell>
          <cell r="C538" t="str">
            <v>Brazil</v>
          </cell>
          <cell r="D538" t="str">
            <v>VIVO</v>
          </cell>
          <cell r="E538" t="str">
            <v>Price to be negotiated</v>
          </cell>
          <cell r="F538">
            <v>1</v>
          </cell>
          <cell r="G538">
            <v>1</v>
          </cell>
        </row>
        <row r="539">
          <cell r="A539" t="str">
            <v>BRAV2</v>
          </cell>
          <cell r="B539" t="str">
            <v>South America</v>
          </cell>
          <cell r="C539" t="str">
            <v>Brazil</v>
          </cell>
          <cell r="D539" t="str">
            <v>VIVO</v>
          </cell>
          <cell r="E539" t="str">
            <v>Price to be negotiated</v>
          </cell>
          <cell r="F539">
            <v>1</v>
          </cell>
          <cell r="G539">
            <v>1</v>
          </cell>
        </row>
        <row r="540">
          <cell r="A540" t="str">
            <v>BRAV3</v>
          </cell>
          <cell r="B540" t="str">
            <v>South America</v>
          </cell>
          <cell r="C540" t="str">
            <v>Brazil</v>
          </cell>
          <cell r="D540" t="str">
            <v>VIVO</v>
          </cell>
          <cell r="E540" t="str">
            <v>Price to be negotiated</v>
          </cell>
          <cell r="F540">
            <v>1</v>
          </cell>
          <cell r="G540">
            <v>1</v>
          </cell>
        </row>
        <row r="541">
          <cell r="A541" t="str">
            <v>PERN3</v>
          </cell>
          <cell r="B541" t="str">
            <v>South America</v>
          </cell>
          <cell r="C541" t="str">
            <v>Peru</v>
          </cell>
          <cell r="D541" t="str">
            <v>Entel</v>
          </cell>
          <cell r="E541" t="str">
            <v>Price to be negotiated</v>
          </cell>
        </row>
        <row r="542">
          <cell r="A542" t="str">
            <v>PRYVX</v>
          </cell>
          <cell r="B542" t="str">
            <v>South America</v>
          </cell>
          <cell r="C542" t="str">
            <v>Paraguay</v>
          </cell>
          <cell r="D542" t="str">
            <v>Vox</v>
          </cell>
        </row>
        <row r="543">
          <cell r="A543" t="str">
            <v>SURTG</v>
          </cell>
          <cell r="B543" t="str">
            <v>South America</v>
          </cell>
          <cell r="C543" t="str">
            <v>Suriname</v>
          </cell>
          <cell r="D543" t="str">
            <v>Telesur</v>
          </cell>
        </row>
        <row r="544">
          <cell r="A544" t="str">
            <v>URYTM</v>
          </cell>
          <cell r="B544" t="str">
            <v>South America</v>
          </cell>
          <cell r="C544" t="str">
            <v>Uruguay</v>
          </cell>
          <cell r="D544" t="str">
            <v>Movistar</v>
          </cell>
        </row>
        <row r="545">
          <cell r="A545" t="str">
            <v>VENMV</v>
          </cell>
          <cell r="B545" t="str">
            <v>South America</v>
          </cell>
          <cell r="C545" t="str">
            <v>Venezuela</v>
          </cell>
          <cell r="D545" t="str">
            <v>Movilnet</v>
          </cell>
        </row>
        <row r="546">
          <cell r="A546" t="str">
            <v>ECUOT</v>
          </cell>
          <cell r="B546" t="str">
            <v>South America</v>
          </cell>
          <cell r="C546" t="str">
            <v>Ecuador</v>
          </cell>
          <cell r="D546" t="str">
            <v>Telefonica</v>
          </cell>
          <cell r="F546">
            <v>0.05</v>
          </cell>
          <cell r="G546">
            <v>0.1</v>
          </cell>
        </row>
        <row r="547">
          <cell r="A547" t="str">
            <v>ARGCM</v>
          </cell>
          <cell r="B547" t="str">
            <v>South America</v>
          </cell>
          <cell r="C547" t="str">
            <v>Argentina</v>
          </cell>
          <cell r="D547" t="str">
            <v>Claro</v>
          </cell>
          <cell r="F547">
            <v>0.05</v>
          </cell>
          <cell r="G547">
            <v>0.5</v>
          </cell>
        </row>
        <row r="548">
          <cell r="A548" t="str">
            <v>ARGTM</v>
          </cell>
          <cell r="B548" t="str">
            <v>South America</v>
          </cell>
          <cell r="C548" t="str">
            <v>Argentina</v>
          </cell>
          <cell r="D548" t="str">
            <v>TMA</v>
          </cell>
          <cell r="F548">
            <v>0.05</v>
          </cell>
          <cell r="G548">
            <v>0.05</v>
          </cell>
        </row>
        <row r="549">
          <cell r="A549" t="str">
            <v>ARGTP</v>
          </cell>
          <cell r="B549" t="str">
            <v>South America</v>
          </cell>
          <cell r="C549" t="str">
            <v>Argentina</v>
          </cell>
          <cell r="D549" t="str">
            <v>Personal</v>
          </cell>
          <cell r="F549">
            <v>0.05</v>
          </cell>
          <cell r="G549">
            <v>0.05</v>
          </cell>
        </row>
        <row r="550">
          <cell r="A550" t="str">
            <v>BOLTE</v>
          </cell>
          <cell r="B550" t="str">
            <v>South America</v>
          </cell>
          <cell r="C550" t="str">
            <v>Bolivia</v>
          </cell>
          <cell r="D550" t="str">
            <v>Telecel</v>
          </cell>
          <cell r="F550">
            <v>0.05</v>
          </cell>
          <cell r="G550">
            <v>1.2E-2</v>
          </cell>
          <cell r="H550">
            <v>0.06</v>
          </cell>
        </row>
        <row r="551">
          <cell r="A551" t="str">
            <v>COLCO</v>
          </cell>
          <cell r="B551" t="str">
            <v>South America</v>
          </cell>
          <cell r="C551" t="str">
            <v>Colombia</v>
          </cell>
          <cell r="D551" t="str">
            <v>OLA/Tigo</v>
          </cell>
          <cell r="F551">
            <v>0.05</v>
          </cell>
          <cell r="G551">
            <v>1.2E-2</v>
          </cell>
          <cell r="H551">
            <v>0.06</v>
          </cell>
        </row>
        <row r="552">
          <cell r="A552" t="str">
            <v>GUYUM</v>
          </cell>
          <cell r="B552" t="str">
            <v>South America</v>
          </cell>
          <cell r="C552" t="str">
            <v>Guyana</v>
          </cell>
          <cell r="D552" t="str">
            <v>Digicel</v>
          </cell>
          <cell r="F552">
            <v>0.05</v>
          </cell>
          <cell r="G552">
            <v>0.1</v>
          </cell>
          <cell r="H552">
            <v>0.05</v>
          </cell>
        </row>
        <row r="553">
          <cell r="A553" t="str">
            <v>PRYTC</v>
          </cell>
          <cell r="B553" t="str">
            <v>South America</v>
          </cell>
          <cell r="C553" t="str">
            <v>Paraguay</v>
          </cell>
          <cell r="D553" t="str">
            <v>Telecel (Millicom)</v>
          </cell>
          <cell r="F553">
            <v>0.05</v>
          </cell>
          <cell r="G553">
            <v>1.2E-2</v>
          </cell>
          <cell r="H553">
            <v>0.06</v>
          </cell>
        </row>
        <row r="554">
          <cell r="A554" t="str">
            <v>SURDC</v>
          </cell>
          <cell r="B554" t="str">
            <v>South America</v>
          </cell>
          <cell r="C554" t="str">
            <v>Suriname</v>
          </cell>
          <cell r="D554" t="str">
            <v>Digicel</v>
          </cell>
          <cell r="F554">
            <v>0.05</v>
          </cell>
          <cell r="G554">
            <v>0.1</v>
          </cell>
          <cell r="H554">
            <v>0.05</v>
          </cell>
        </row>
        <row r="555">
          <cell r="A555" t="str">
            <v>BRABT</v>
          </cell>
          <cell r="B555" t="str">
            <v>South America</v>
          </cell>
          <cell r="C555" t="str">
            <v>Brazil</v>
          </cell>
          <cell r="D555" t="str">
            <v>Oi</v>
          </cell>
          <cell r="F555">
            <v>1</v>
          </cell>
          <cell r="G555">
            <v>1</v>
          </cell>
        </row>
        <row r="556">
          <cell r="A556" t="str">
            <v>BRACL</v>
          </cell>
          <cell r="B556" t="str">
            <v>South America</v>
          </cell>
          <cell r="C556" t="str">
            <v>Brazil</v>
          </cell>
          <cell r="D556" t="str">
            <v>Claro</v>
          </cell>
          <cell r="E556" t="str">
            <v>No permanent</v>
          </cell>
          <cell r="F556">
            <v>1</v>
          </cell>
          <cell r="G556">
            <v>1</v>
          </cell>
        </row>
        <row r="557">
          <cell r="A557" t="str">
            <v>CHLSM</v>
          </cell>
          <cell r="B557" t="str">
            <v>South America</v>
          </cell>
          <cell r="C557" t="str">
            <v>Chile</v>
          </cell>
          <cell r="D557" t="str">
            <v>Claro</v>
          </cell>
          <cell r="E557" t="str">
            <v>No permanent</v>
          </cell>
          <cell r="F557">
            <v>0.05</v>
          </cell>
          <cell r="G557">
            <v>0.02</v>
          </cell>
        </row>
        <row r="558">
          <cell r="A558" t="str">
            <v>CHLMV</v>
          </cell>
          <cell r="B558" t="str">
            <v>South America</v>
          </cell>
          <cell r="C558" t="str">
            <v>Chile</v>
          </cell>
          <cell r="D558" t="str">
            <v>Entel PCS</v>
          </cell>
          <cell r="E558" t="str">
            <v>No permanent</v>
          </cell>
          <cell r="F558">
            <v>0.05</v>
          </cell>
          <cell r="G558">
            <v>0.02</v>
          </cell>
        </row>
        <row r="559">
          <cell r="A559" t="str">
            <v>BOLNT</v>
          </cell>
          <cell r="B559" t="str">
            <v>South America</v>
          </cell>
          <cell r="C559" t="str">
            <v>Bolivia</v>
          </cell>
          <cell r="D559" t="str">
            <v>NuevaTel</v>
          </cell>
          <cell r="E559" t="str">
            <v>IMSI charge</v>
          </cell>
          <cell r="F559">
            <v>0.1</v>
          </cell>
          <cell r="G559">
            <v>0.2</v>
          </cell>
        </row>
        <row r="560">
          <cell r="A560" t="str">
            <v>VENMS</v>
          </cell>
          <cell r="B560" t="str">
            <v>South America</v>
          </cell>
          <cell r="C560" t="str">
            <v>Venezuela</v>
          </cell>
          <cell r="D560" t="str">
            <v>Movistar</v>
          </cell>
          <cell r="E560" t="str">
            <v>IMSI charge</v>
          </cell>
          <cell r="F560">
            <v>0.2</v>
          </cell>
          <cell r="G560">
            <v>0.2</v>
          </cell>
        </row>
        <row r="561">
          <cell r="A561" t="str">
            <v>URYAM</v>
          </cell>
          <cell r="B561" t="str">
            <v>South America</v>
          </cell>
          <cell r="C561" t="str">
            <v>Uruguay</v>
          </cell>
          <cell r="D561" t="str">
            <v>Claro (CTI)</v>
          </cell>
          <cell r="E561" t="str">
            <v>IMSI charge</v>
          </cell>
          <cell r="F561">
            <v>0.05</v>
          </cell>
          <cell r="G561">
            <v>0.1</v>
          </cell>
        </row>
        <row r="562">
          <cell r="A562" t="str">
            <v>PRYHT</v>
          </cell>
          <cell r="B562" t="str">
            <v>South America</v>
          </cell>
          <cell r="C562" t="str">
            <v>Paraguay</v>
          </cell>
          <cell r="D562" t="str">
            <v>Claro</v>
          </cell>
          <cell r="F562">
            <v>0.05</v>
          </cell>
          <cell r="G562">
            <v>0.06</v>
          </cell>
        </row>
        <row r="563">
          <cell r="A563" t="str">
            <v>BRACS</v>
          </cell>
          <cell r="B563" t="str">
            <v>South America</v>
          </cell>
          <cell r="C563" t="str">
            <v>Brazil</v>
          </cell>
          <cell r="D563" t="str">
            <v>Tim Brazil</v>
          </cell>
          <cell r="E563" t="str">
            <v>IMSI charge</v>
          </cell>
          <cell r="F563">
            <v>1</v>
          </cell>
          <cell r="G563">
            <v>1</v>
          </cell>
        </row>
        <row r="564">
          <cell r="A564" t="str">
            <v>PERMO</v>
          </cell>
          <cell r="B564" t="str">
            <v>South America</v>
          </cell>
          <cell r="C564" t="str">
            <v>Peru</v>
          </cell>
          <cell r="D564" t="str">
            <v>Telefonica</v>
          </cell>
          <cell r="E564" t="str">
            <v>IMSI charge</v>
          </cell>
          <cell r="F564">
            <v>0.05</v>
          </cell>
          <cell r="G564">
            <v>0.06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tive SIM and data usage per n"/>
    </sheetNames>
    <sheetDataSet>
      <sheetData sheetId="0">
        <row r="1">
          <cell r="A1" t="str">
            <v>Network name</v>
          </cell>
          <cell r="B1" t="str">
            <v>Active SIM amount</v>
          </cell>
          <cell r="C1" t="str">
            <v>Sum of Usage</v>
          </cell>
        </row>
        <row r="2">
          <cell r="A2" t="str">
            <v>PARTNER COMMUNICATIONS COMPANY LTD.</v>
          </cell>
          <cell r="B2">
            <v>66854</v>
          </cell>
          <cell r="C2">
            <v>609224418826</v>
          </cell>
        </row>
        <row r="3">
          <cell r="A3" t="str">
            <v>PELEPHONE COMMUNICATION LTD.</v>
          </cell>
          <cell r="B3">
            <v>47649</v>
          </cell>
          <cell r="C3">
            <v>61292991649</v>
          </cell>
        </row>
        <row r="4">
          <cell r="A4" t="str">
            <v>Hot Mobile - Israel</v>
          </cell>
          <cell r="B4">
            <v>45859</v>
          </cell>
          <cell r="C4">
            <v>72980996927</v>
          </cell>
        </row>
        <row r="5">
          <cell r="A5" t="str">
            <v>T-Mobile USA, Inc USAW6</v>
          </cell>
          <cell r="B5">
            <v>18220</v>
          </cell>
          <cell r="C5">
            <v>140899374806</v>
          </cell>
        </row>
        <row r="6">
          <cell r="A6" t="str">
            <v>ATT USA Primary Network</v>
          </cell>
          <cell r="B6">
            <v>15876</v>
          </cell>
          <cell r="C6">
            <v>190332289850</v>
          </cell>
        </row>
        <row r="7">
          <cell r="A7" t="str">
            <v>WATANIYA PALESTINE MOBILE</v>
          </cell>
          <cell r="B7">
            <v>13774</v>
          </cell>
          <cell r="C7">
            <v>4085082286</v>
          </cell>
        </row>
        <row r="8">
          <cell r="A8" t="str">
            <v>Jawwal PSEJE</v>
          </cell>
          <cell r="B8">
            <v>10541</v>
          </cell>
          <cell r="C8">
            <v>4772074932</v>
          </cell>
        </row>
        <row r="9">
          <cell r="A9" t="str">
            <v>KPN B.V.</v>
          </cell>
          <cell r="B9">
            <v>7071</v>
          </cell>
          <cell r="C9">
            <v>51263916342</v>
          </cell>
        </row>
        <row r="10">
          <cell r="A10" t="str">
            <v>TELEFÓNICA MÓVIL DE CHILE S.A.</v>
          </cell>
          <cell r="B10">
            <v>6897</v>
          </cell>
          <cell r="C10">
            <v>36820865130</v>
          </cell>
        </row>
        <row r="11">
          <cell r="A11" t="str">
            <v>CLARO CHILE SA</v>
          </cell>
          <cell r="B11">
            <v>6216</v>
          </cell>
          <cell r="C11">
            <v>22209165720</v>
          </cell>
        </row>
        <row r="12">
          <cell r="A12" t="str">
            <v>Entel PCS Telecomunicaciones S.A. CHLMV</v>
          </cell>
          <cell r="B12">
            <v>6090</v>
          </cell>
          <cell r="C12">
            <v>46783177963</v>
          </cell>
        </row>
        <row r="13">
          <cell r="A13" t="str">
            <v>VODAFONE LTD United Kingdom</v>
          </cell>
          <cell r="B13">
            <v>5816</v>
          </cell>
          <cell r="C13">
            <v>28039772983</v>
          </cell>
        </row>
        <row r="14">
          <cell r="A14" t="str">
            <v>CHINA MOBILE</v>
          </cell>
          <cell r="B14">
            <v>5542</v>
          </cell>
          <cell r="C14">
            <v>25267993</v>
          </cell>
        </row>
        <row r="15">
          <cell r="A15" t="str">
            <v>Telefonica UK Ltd</v>
          </cell>
          <cell r="B15">
            <v>5466</v>
          </cell>
          <cell r="C15">
            <v>17877415443</v>
          </cell>
        </row>
        <row r="16">
          <cell r="A16" t="str">
            <v>CHINA UNICOM</v>
          </cell>
          <cell r="B16">
            <v>5238</v>
          </cell>
          <cell r="C16">
            <v>79674321</v>
          </cell>
        </row>
        <row r="17">
          <cell r="A17" t="str">
            <v>MTN Zambia</v>
          </cell>
          <cell r="B17">
            <v>4950</v>
          </cell>
          <cell r="C17">
            <v>8768353643</v>
          </cell>
        </row>
        <row r="18">
          <cell r="A18" t="str">
            <v>VODAFONE Greece</v>
          </cell>
          <cell r="B18">
            <v>4540</v>
          </cell>
          <cell r="C18">
            <v>21206978505</v>
          </cell>
        </row>
        <row r="19">
          <cell r="A19" t="str">
            <v>TELEFÓNICA DE COSTA RICA TC, S.A.</v>
          </cell>
          <cell r="B19">
            <v>3940</v>
          </cell>
          <cell r="C19">
            <v>7138168067</v>
          </cell>
        </row>
        <row r="20">
          <cell r="A20" t="str">
            <v>WIND HELLAS TELECOMMUNICATIONS S.A.</v>
          </cell>
          <cell r="B20">
            <v>3930</v>
          </cell>
          <cell r="C20">
            <v>17349906153</v>
          </cell>
        </row>
        <row r="21">
          <cell r="A21" t="str">
            <v>CLARO CR Telecomunicaciones, S.A</v>
          </cell>
          <cell r="B21">
            <v>3407</v>
          </cell>
          <cell r="C21">
            <v>5386485446</v>
          </cell>
        </row>
        <row r="22">
          <cell r="A22" t="str">
            <v>VODAFONE LIBERTEL B.V.</v>
          </cell>
          <cell r="B22">
            <v>3348</v>
          </cell>
          <cell r="C22">
            <v>38564405294</v>
          </cell>
        </row>
        <row r="23">
          <cell r="A23" t="str">
            <v>VODAFONE GMBH</v>
          </cell>
          <cell r="B23">
            <v>3261</v>
          </cell>
          <cell r="C23">
            <v>25278451148</v>
          </cell>
        </row>
        <row r="24">
          <cell r="A24" t="str">
            <v>Instituto Costarricense de Electricidad - ICE CRICR</v>
          </cell>
          <cell r="B24">
            <v>3095</v>
          </cell>
          <cell r="C24">
            <v>6498405029</v>
          </cell>
        </row>
        <row r="25">
          <cell r="A25" t="str">
            <v>Oasis sprl</v>
          </cell>
          <cell r="B25">
            <v>3035</v>
          </cell>
          <cell r="C25">
            <v>1278318621</v>
          </cell>
        </row>
        <row r="26">
          <cell r="A26" t="str">
            <v>CELTEL Congo, Dem. Rep.</v>
          </cell>
          <cell r="B26">
            <v>2995</v>
          </cell>
          <cell r="C26">
            <v>3681239804</v>
          </cell>
        </row>
        <row r="27">
          <cell r="A27" t="str">
            <v>O2</v>
          </cell>
          <cell r="B27">
            <v>2909</v>
          </cell>
          <cell r="C27">
            <v>29106059147</v>
          </cell>
        </row>
        <row r="28">
          <cell r="A28" t="str">
            <v>AIRTEL Tanzania</v>
          </cell>
          <cell r="B28">
            <v>2607</v>
          </cell>
          <cell r="C28">
            <v>3050267274</v>
          </cell>
        </row>
        <row r="29">
          <cell r="A29" t="str">
            <v>ZAMTEL</v>
          </cell>
          <cell r="B29">
            <v>2524</v>
          </cell>
          <cell r="C29">
            <v>30351500</v>
          </cell>
        </row>
        <row r="30">
          <cell r="A30" t="str">
            <v>MIC Tanzania Ltd</v>
          </cell>
          <cell r="B30">
            <v>2034</v>
          </cell>
          <cell r="C30">
            <v>169328415</v>
          </cell>
        </row>
        <row r="31">
          <cell r="A31" t="str">
            <v>RADIOMÓVIL DIPSA, S.A. DE C.V.</v>
          </cell>
          <cell r="B31">
            <v>1980</v>
          </cell>
          <cell r="C31">
            <v>12627141597</v>
          </cell>
        </row>
        <row r="32">
          <cell r="A32" t="str">
            <v>MTN CAMEROON</v>
          </cell>
          <cell r="B32">
            <v>1967</v>
          </cell>
          <cell r="C32">
            <v>25922582149</v>
          </cell>
        </row>
        <row r="33">
          <cell r="A33" t="str">
            <v>Vodacom Congo</v>
          </cell>
          <cell r="B33">
            <v>1860</v>
          </cell>
          <cell r="C33">
            <v>6045639</v>
          </cell>
        </row>
        <row r="34">
          <cell r="A34" t="str">
            <v>Banglalink Digital Communications Ltd.</v>
          </cell>
          <cell r="B34">
            <v>1722</v>
          </cell>
          <cell r="C34">
            <v>5735058056</v>
          </cell>
        </row>
        <row r="35">
          <cell r="A35" t="str">
            <v>BH TELECOM JSC SARAJEVO</v>
          </cell>
          <cell r="B35">
            <v>1648</v>
          </cell>
          <cell r="C35">
            <v>3045930745</v>
          </cell>
        </row>
        <row r="36">
          <cell r="A36" t="str">
            <v>grameenphone</v>
          </cell>
          <cell r="B36">
            <v>1631</v>
          </cell>
          <cell r="C36">
            <v>3644119439</v>
          </cell>
        </row>
        <row r="37">
          <cell r="A37" t="str">
            <v>WIND TRE S.P.A. (ITAWI)</v>
          </cell>
          <cell r="B37">
            <v>1556</v>
          </cell>
          <cell r="C37">
            <v>5555523811</v>
          </cell>
        </row>
        <row r="38">
          <cell r="A38" t="str">
            <v>MEDITEL</v>
          </cell>
          <cell r="B38">
            <v>1220</v>
          </cell>
          <cell r="C38">
            <v>2079696861</v>
          </cell>
        </row>
        <row r="39">
          <cell r="A39" t="str">
            <v>VODAFONE ITALIA S.P.A</v>
          </cell>
          <cell r="B39">
            <v>1159</v>
          </cell>
          <cell r="C39">
            <v>6718355015</v>
          </cell>
        </row>
        <row r="40">
          <cell r="A40" t="str">
            <v>Itissalat Al-Maghrib S.A. MARM1</v>
          </cell>
          <cell r="B40">
            <v>1117</v>
          </cell>
          <cell r="C40">
            <v>1554679028</v>
          </cell>
        </row>
        <row r="41">
          <cell r="A41" t="str">
            <v>AIRTEL GABON</v>
          </cell>
          <cell r="B41">
            <v>1064</v>
          </cell>
          <cell r="C41">
            <v>8992749628</v>
          </cell>
        </row>
        <row r="42">
          <cell r="A42" t="str">
            <v>TIM Italy</v>
          </cell>
          <cell r="B42">
            <v>906</v>
          </cell>
          <cell r="C42">
            <v>4542976467</v>
          </cell>
        </row>
        <row r="43">
          <cell r="A43" t="str">
            <v>Orange Communications Luxembourg S.A.</v>
          </cell>
          <cell r="B43">
            <v>707</v>
          </cell>
          <cell r="C43">
            <v>974353007</v>
          </cell>
        </row>
        <row r="44">
          <cell r="A44" t="str">
            <v>Net*One Cellular</v>
          </cell>
          <cell r="B44">
            <v>706</v>
          </cell>
          <cell r="C44">
            <v>253669423</v>
          </cell>
        </row>
        <row r="45">
          <cell r="A45" t="str">
            <v>SoftBank - Japan</v>
          </cell>
          <cell r="B45">
            <v>622</v>
          </cell>
          <cell r="C45">
            <v>184407299</v>
          </cell>
        </row>
        <row r="46">
          <cell r="A46" t="str">
            <v>AREEBA/MTN-GUINEA</v>
          </cell>
          <cell r="B46">
            <v>608</v>
          </cell>
          <cell r="C46">
            <v>5695184093</v>
          </cell>
        </row>
        <row r="47">
          <cell r="A47" t="str">
            <v>Comunicacion Celular SA Comcel SA</v>
          </cell>
          <cell r="B47">
            <v>601</v>
          </cell>
          <cell r="C47">
            <v>855333974</v>
          </cell>
        </row>
        <row r="48">
          <cell r="A48" t="str">
            <v>VODAFONE HUNGARY MOBILE TELECOMMUNICATIONS COMPANY LIMITED</v>
          </cell>
          <cell r="B48">
            <v>588</v>
          </cell>
          <cell r="C48">
            <v>1047106833</v>
          </cell>
        </row>
        <row r="49">
          <cell r="A49" t="str">
            <v>TELENOR Hungary</v>
          </cell>
          <cell r="B49">
            <v>587</v>
          </cell>
          <cell r="C49">
            <v>2308036436</v>
          </cell>
        </row>
        <row r="50">
          <cell r="A50" t="str">
            <v>COLOMBIA TELECOMUNICACIONES S.A. ESP</v>
          </cell>
          <cell r="B50">
            <v>583</v>
          </cell>
          <cell r="C50">
            <v>713902705</v>
          </cell>
        </row>
        <row r="51">
          <cell r="A51" t="str">
            <v>TANGO SA</v>
          </cell>
          <cell r="B51">
            <v>569</v>
          </cell>
          <cell r="C51">
            <v>1345478380</v>
          </cell>
        </row>
        <row r="52">
          <cell r="A52" t="str">
            <v>Econet Wireless (Private) Limited ZWEET</v>
          </cell>
          <cell r="B52">
            <v>549</v>
          </cell>
          <cell r="C52">
            <v>5713</v>
          </cell>
        </row>
        <row r="53">
          <cell r="A53" t="str">
            <v>Sentel GSM S.A. SENSG</v>
          </cell>
          <cell r="B53">
            <v>509</v>
          </cell>
          <cell r="C53">
            <v>3655161747</v>
          </cell>
        </row>
        <row r="54">
          <cell r="A54" t="str">
            <v>VODACOM (PTY) LTD.</v>
          </cell>
          <cell r="B54">
            <v>494</v>
          </cell>
          <cell r="C54">
            <v>413462292</v>
          </cell>
        </row>
        <row r="55">
          <cell r="A55" t="str">
            <v>BOTSWANA TELECOMMUNICATIONS CORPORATION</v>
          </cell>
          <cell r="B55">
            <v>492</v>
          </cell>
          <cell r="C55">
            <v>402575266</v>
          </cell>
        </row>
        <row r="56">
          <cell r="A56" t="str">
            <v>ORANGE  France</v>
          </cell>
          <cell r="B56">
            <v>477</v>
          </cell>
          <cell r="C56">
            <v>2021775669</v>
          </cell>
        </row>
        <row r="57">
          <cell r="A57" t="str">
            <v>PROXIMUS PLC</v>
          </cell>
          <cell r="B57">
            <v>477</v>
          </cell>
          <cell r="C57">
            <v>653893130</v>
          </cell>
        </row>
        <row r="58">
          <cell r="A58" t="str">
            <v>EE (ORANGE)</v>
          </cell>
          <cell r="B58">
            <v>476</v>
          </cell>
          <cell r="C58">
            <v>4884</v>
          </cell>
        </row>
        <row r="59">
          <cell r="A59" t="str">
            <v>Mobile Telephone Networks (PTY) LTD</v>
          </cell>
          <cell r="B59">
            <v>475</v>
          </cell>
          <cell r="C59">
            <v>480746103</v>
          </cell>
        </row>
        <row r="60">
          <cell r="A60" t="str">
            <v>Orange Romania</v>
          </cell>
          <cell r="B60">
            <v>471</v>
          </cell>
          <cell r="C60">
            <v>918096155</v>
          </cell>
        </row>
        <row r="61">
          <cell r="A61" t="str">
            <v>MOBISTAR</v>
          </cell>
          <cell r="B61">
            <v>443</v>
          </cell>
          <cell r="C61">
            <v>360835853</v>
          </cell>
        </row>
        <row r="62">
          <cell r="A62" t="str">
            <v>S.C. RCS &amp;amp; RDS S.A. ROM05</v>
          </cell>
          <cell r="B62">
            <v>442</v>
          </cell>
          <cell r="C62">
            <v>3247</v>
          </cell>
        </row>
        <row r="63">
          <cell r="A63" t="str">
            <v>TELECEL ZIMBABWE (PVT) LTD</v>
          </cell>
          <cell r="B63">
            <v>439</v>
          </cell>
          <cell r="C63">
            <v>200916199</v>
          </cell>
        </row>
        <row r="64">
          <cell r="A64" t="str">
            <v>MTN Nigeria</v>
          </cell>
          <cell r="B64">
            <v>422</v>
          </cell>
          <cell r="C64">
            <v>7153641861</v>
          </cell>
        </row>
        <row r="65">
          <cell r="A65" t="str">
            <v>AIRTEL Nigeria</v>
          </cell>
          <cell r="B65">
            <v>410</v>
          </cell>
          <cell r="C65">
            <v>705886323</v>
          </cell>
        </row>
        <row r="66">
          <cell r="A66" t="str">
            <v>S.C. RCS &amp; RDS S.A. ROM05</v>
          </cell>
          <cell r="B66">
            <v>404</v>
          </cell>
          <cell r="C66">
            <v>2015634150</v>
          </cell>
        </row>
        <row r="67">
          <cell r="A67" t="str">
            <v>SOCIÉTÉ FRANÇAISE DU RADIOTÉLÉPHONE S.A.</v>
          </cell>
          <cell r="B67">
            <v>397</v>
          </cell>
          <cell r="C67">
            <v>50468654</v>
          </cell>
        </row>
        <row r="68">
          <cell r="A68" t="str">
            <v>Zain JO</v>
          </cell>
          <cell r="B68">
            <v>395</v>
          </cell>
          <cell r="C68">
            <v>75710923</v>
          </cell>
        </row>
        <row r="69">
          <cell r="A69" t="str">
            <v>AT&amp;T Comercializacion Movil, S. de R.L. de C.V. MEXIU</v>
          </cell>
          <cell r="B69">
            <v>381</v>
          </cell>
          <cell r="C69">
            <v>117241071</v>
          </cell>
        </row>
        <row r="70">
          <cell r="A70" t="str">
            <v>U-MOBILE (CELLULAR) INC</v>
          </cell>
          <cell r="B70">
            <v>372</v>
          </cell>
          <cell r="C70">
            <v>4290624824</v>
          </cell>
        </row>
        <row r="71">
          <cell r="A71" t="str">
            <v>AT&amp;amp;T Comercializacion Movil, S. de R.L. de C.V. MEXIU</v>
          </cell>
          <cell r="B71">
            <v>369</v>
          </cell>
          <cell r="C71">
            <v>374922</v>
          </cell>
        </row>
        <row r="72">
          <cell r="A72" t="str">
            <v>TELEFONICA</v>
          </cell>
          <cell r="B72">
            <v>369</v>
          </cell>
          <cell r="C72">
            <v>230027898</v>
          </cell>
        </row>
        <row r="73">
          <cell r="A73" t="str">
            <v>ILIAD Italy</v>
          </cell>
          <cell r="B73">
            <v>341</v>
          </cell>
          <cell r="C73">
            <v>1787302266</v>
          </cell>
        </row>
        <row r="74">
          <cell r="A74" t="str">
            <v>BOUYGUES TÉLÉCOM</v>
          </cell>
          <cell r="B74">
            <v>337</v>
          </cell>
          <cell r="C74">
            <v>127728301</v>
          </cell>
        </row>
        <row r="75">
          <cell r="A75" t="str">
            <v>S.C. VODAFONE ROMANIA S.A.</v>
          </cell>
          <cell r="B75">
            <v>317</v>
          </cell>
          <cell r="C75">
            <v>603394250</v>
          </cell>
        </row>
        <row r="76">
          <cell r="A76" t="str">
            <v>EMERGING MARKETS TELECOMMUNICATION SERVICES LTD</v>
          </cell>
          <cell r="B76">
            <v>293</v>
          </cell>
          <cell r="C76">
            <v>93234720</v>
          </cell>
        </row>
        <row r="77">
          <cell r="A77" t="str">
            <v>Hutchison 3G UK Limited GBRHU</v>
          </cell>
          <cell r="B77">
            <v>293</v>
          </cell>
          <cell r="C77">
            <v>6160689743</v>
          </cell>
        </row>
        <row r="78">
          <cell r="A78" t="str">
            <v>Mobile Interim Company 2 (MIC2) LBNLC</v>
          </cell>
          <cell r="B78">
            <v>284</v>
          </cell>
          <cell r="C78">
            <v>118216373</v>
          </cell>
        </row>
        <row r="79">
          <cell r="A79" t="str">
            <v>HT ERONET</v>
          </cell>
          <cell r="B79">
            <v>256</v>
          </cell>
          <cell r="C79">
            <v>849828257</v>
          </cell>
        </row>
        <row r="80">
          <cell r="A80" t="str">
            <v>MOVITEL</v>
          </cell>
          <cell r="B80">
            <v>251</v>
          </cell>
          <cell r="C80">
            <v>6647</v>
          </cell>
        </row>
        <row r="81">
          <cell r="A81" t="str">
            <v>RS Telecommunications  JSC Banja Luka BIHMS</v>
          </cell>
          <cell r="B81">
            <v>246</v>
          </cell>
          <cell r="C81">
            <v>738013714</v>
          </cell>
        </row>
        <row r="82">
          <cell r="A82" t="str">
            <v>TELENET GROUP BVBA/SPRL</v>
          </cell>
          <cell r="B82">
            <v>246</v>
          </cell>
          <cell r="C82">
            <v>681477747</v>
          </cell>
        </row>
        <row r="83">
          <cell r="A83" t="str">
            <v>mCel, Mocambique Celular</v>
          </cell>
          <cell r="B83">
            <v>243</v>
          </cell>
          <cell r="C83">
            <v>356397206</v>
          </cell>
        </row>
        <row r="84">
          <cell r="A84" t="str">
            <v>TIGO</v>
          </cell>
          <cell r="B84">
            <v>202</v>
          </cell>
          <cell r="C84">
            <v>19499374</v>
          </cell>
        </row>
        <row r="85">
          <cell r="A85" t="str">
            <v>Taiwan Mobile Co.Ltd TWNPC</v>
          </cell>
          <cell r="B85">
            <v>196</v>
          </cell>
          <cell r="C85">
            <v>22421817</v>
          </cell>
        </row>
        <row r="86">
          <cell r="A86" t="str">
            <v>COLOMBIA MOVIL S.A.</v>
          </cell>
          <cell r="B86">
            <v>191</v>
          </cell>
          <cell r="C86">
            <v>130256398</v>
          </cell>
        </row>
        <row r="87">
          <cell r="A87" t="str">
            <v>TELE2 D.O.O ZA TELEKOMUNIKACIJSKE USLUGE</v>
          </cell>
          <cell r="B87">
            <v>191</v>
          </cell>
          <cell r="C87">
            <v>49878513</v>
          </cell>
        </row>
        <row r="88">
          <cell r="A88" t="str">
            <v>Emirates Telecom Corp-ETISALAT ARETC</v>
          </cell>
          <cell r="B88">
            <v>186</v>
          </cell>
          <cell r="C88">
            <v>1959416343</v>
          </cell>
        </row>
        <row r="89">
          <cell r="A89" t="str">
            <v>RWANDACEL</v>
          </cell>
          <cell r="B89">
            <v>182</v>
          </cell>
          <cell r="C89">
            <v>78668503</v>
          </cell>
        </row>
        <row r="90">
          <cell r="A90" t="str">
            <v>T-MOBILE NL</v>
          </cell>
          <cell r="B90">
            <v>179</v>
          </cell>
          <cell r="C90">
            <v>5806</v>
          </cell>
        </row>
        <row r="91">
          <cell r="A91" t="str">
            <v>VIPNET D.O.O.</v>
          </cell>
          <cell r="B91">
            <v>176</v>
          </cell>
          <cell r="C91">
            <v>80503490</v>
          </cell>
        </row>
        <row r="92">
          <cell r="A92" t="str">
            <v>Altice</v>
          </cell>
          <cell r="B92">
            <v>158</v>
          </cell>
          <cell r="C92">
            <v>284717103</v>
          </cell>
        </row>
        <row r="93">
          <cell r="A93" t="str">
            <v>Far EasTone</v>
          </cell>
          <cell r="B93">
            <v>158</v>
          </cell>
          <cell r="C93">
            <v>1254321715</v>
          </cell>
        </row>
        <row r="94">
          <cell r="A94" t="str">
            <v>TELENOR NORGE AS</v>
          </cell>
          <cell r="B94">
            <v>139</v>
          </cell>
          <cell r="C94">
            <v>1594214067</v>
          </cell>
        </row>
        <row r="95">
          <cell r="A95" t="str">
            <v>TS NORGE</v>
          </cell>
          <cell r="B95">
            <v>133</v>
          </cell>
          <cell r="C95">
            <v>214929912</v>
          </cell>
        </row>
        <row r="96">
          <cell r="A96" t="str">
            <v>U-Com Burundi S.A. BDITL</v>
          </cell>
          <cell r="B96">
            <v>129</v>
          </cell>
          <cell r="C96">
            <v>18525780</v>
          </cell>
        </row>
        <row r="97">
          <cell r="A97" t="str">
            <v>Claro Dominicana</v>
          </cell>
          <cell r="B97">
            <v>128</v>
          </cell>
          <cell r="C97">
            <v>111456122</v>
          </cell>
        </row>
        <row r="98">
          <cell r="A98" t="str">
            <v>MTC Saudi Arabia (Zain) SAUZN</v>
          </cell>
          <cell r="B98">
            <v>128</v>
          </cell>
          <cell r="C98">
            <v>28510053</v>
          </cell>
        </row>
        <row r="99">
          <cell r="A99" t="str">
            <v>ROGERS</v>
          </cell>
          <cell r="B99">
            <v>128</v>
          </cell>
          <cell r="C99">
            <v>1404693331</v>
          </cell>
        </row>
        <row r="100">
          <cell r="A100" t="str">
            <v>BHARTI AIRTEL RWANDA HOLDINGS B.V.</v>
          </cell>
          <cell r="B100">
            <v>124</v>
          </cell>
          <cell r="C100">
            <v>746</v>
          </cell>
        </row>
        <row r="101">
          <cell r="A101" t="str">
            <v>MAKEDONSKI TELEKOM AD - SKOPJE</v>
          </cell>
          <cell r="B101">
            <v>119</v>
          </cell>
          <cell r="C101">
            <v>29809430</v>
          </cell>
        </row>
        <row r="102">
          <cell r="A102" t="str">
            <v>POST</v>
          </cell>
          <cell r="B102">
            <v>119</v>
          </cell>
          <cell r="C102">
            <v>4334037</v>
          </cell>
        </row>
        <row r="103">
          <cell r="A103" t="str">
            <v>Airtel Malawi</v>
          </cell>
          <cell r="B103">
            <v>114</v>
          </cell>
          <cell r="C103">
            <v>138335570</v>
          </cell>
        </row>
        <row r="104">
          <cell r="A104" t="str">
            <v>A1 TELEKOM AUSTRIA AG</v>
          </cell>
          <cell r="B104">
            <v>112</v>
          </cell>
          <cell r="C104">
            <v>449945909</v>
          </cell>
        </row>
        <row r="105">
          <cell r="A105" t="str">
            <v>Millicom Chad</v>
          </cell>
          <cell r="B105">
            <v>112</v>
          </cell>
          <cell r="C105">
            <v>165825931</v>
          </cell>
        </row>
        <row r="106">
          <cell r="A106" t="str">
            <v>Bell Mobility Inc. CANBM</v>
          </cell>
          <cell r="B106">
            <v>111</v>
          </cell>
          <cell r="C106">
            <v>1275667217</v>
          </cell>
        </row>
        <row r="107">
          <cell r="A107" t="str">
            <v>SWISSCOM Switzerland</v>
          </cell>
          <cell r="B107">
            <v>107</v>
          </cell>
          <cell r="C107">
            <v>219726366</v>
          </cell>
        </row>
        <row r="108">
          <cell r="A108" t="str">
            <v>TELUS COMMUNICATIONS INC.</v>
          </cell>
          <cell r="B108">
            <v>104</v>
          </cell>
          <cell r="C108">
            <v>2140341967</v>
          </cell>
        </row>
        <row r="109">
          <cell r="A109" t="str">
            <v>Vodafone India Limited INDF1</v>
          </cell>
          <cell r="B109">
            <v>102</v>
          </cell>
          <cell r="C109">
            <v>1086577922</v>
          </cell>
        </row>
        <row r="110">
          <cell r="A110" t="str">
            <v>TELECOMUNICACIONES DE GUATEMALA, S.A. (TELGUA)</v>
          </cell>
          <cell r="B110">
            <v>101</v>
          </cell>
          <cell r="C110">
            <v>11802288</v>
          </cell>
        </row>
        <row r="111">
          <cell r="A111" t="str">
            <v>HUTCHISON 3G</v>
          </cell>
          <cell r="B111">
            <v>98</v>
          </cell>
          <cell r="C111">
            <v>157642999</v>
          </cell>
        </row>
        <row r="112">
          <cell r="A112" t="str">
            <v>TELEFÓNICA MÓVILES ESPAÑA S.A.</v>
          </cell>
          <cell r="B112">
            <v>94</v>
          </cell>
          <cell r="C112">
            <v>499016674</v>
          </cell>
        </row>
        <row r="113">
          <cell r="A113" t="str">
            <v>Safaricom PLC KENSA</v>
          </cell>
          <cell r="B113">
            <v>93</v>
          </cell>
          <cell r="C113">
            <v>17876659</v>
          </cell>
        </row>
        <row r="114">
          <cell r="A114" t="str">
            <v>CCt/Orange Congo</v>
          </cell>
          <cell r="B114">
            <v>91</v>
          </cell>
          <cell r="C114">
            <v>16413728</v>
          </cell>
        </row>
        <row r="115">
          <cell r="A115" t="str">
            <v>CHUNGHWA TELECOM</v>
          </cell>
          <cell r="B115">
            <v>90</v>
          </cell>
          <cell r="C115">
            <v>85864</v>
          </cell>
        </row>
        <row r="116">
          <cell r="A116" t="str">
            <v>Telstra Corporation Limited AUSTA</v>
          </cell>
          <cell r="B116">
            <v>89</v>
          </cell>
          <cell r="C116">
            <v>1088927357</v>
          </cell>
        </row>
        <row r="117">
          <cell r="A117" t="str">
            <v>Orange Espagne, S.A., sociedad unipersonal</v>
          </cell>
          <cell r="B117">
            <v>87</v>
          </cell>
          <cell r="C117">
            <v>315236960</v>
          </cell>
        </row>
        <row r="118">
          <cell r="A118" t="str">
            <v>Vodafone España, S.A.U. ESPAT</v>
          </cell>
          <cell r="B118">
            <v>86</v>
          </cell>
          <cell r="C118">
            <v>710001393</v>
          </cell>
        </row>
        <row r="119">
          <cell r="A119" t="str">
            <v>COSMOTE MOBILE TELECOMMUNICATIONS S.A.</v>
          </cell>
          <cell r="B119">
            <v>84</v>
          </cell>
          <cell r="C119">
            <v>8805</v>
          </cell>
        </row>
        <row r="120">
          <cell r="A120" t="str">
            <v>Sunrise Communications AG CHEDX</v>
          </cell>
          <cell r="B120">
            <v>83</v>
          </cell>
          <cell r="C120">
            <v>26778705</v>
          </cell>
        </row>
        <row r="121">
          <cell r="A121" t="str">
            <v>Leo NA</v>
          </cell>
          <cell r="B121">
            <v>82</v>
          </cell>
          <cell r="C121">
            <v>233879086</v>
          </cell>
        </row>
        <row r="122">
          <cell r="A122" t="str">
            <v>VODAFONE  Macedonia</v>
          </cell>
          <cell r="B122">
            <v>78</v>
          </cell>
          <cell r="C122">
            <v>29837263</v>
          </cell>
        </row>
        <row r="123">
          <cell r="A123" t="str">
            <v>MTN CONGO BRAZZAVILLE</v>
          </cell>
          <cell r="B123">
            <v>75</v>
          </cell>
          <cell r="C123">
            <v>150850573</v>
          </cell>
        </row>
        <row r="124">
          <cell r="A124" t="str">
            <v>DOMAC</v>
          </cell>
          <cell r="B124">
            <v>70</v>
          </cell>
          <cell r="C124">
            <v>50912499</v>
          </cell>
        </row>
        <row r="125">
          <cell r="A125" t="str">
            <v>Telekom Slovenije d.d. SVNMT</v>
          </cell>
          <cell r="B125">
            <v>65</v>
          </cell>
          <cell r="C125">
            <v>19743800</v>
          </cell>
        </row>
        <row r="126">
          <cell r="A126" t="str">
            <v>Airtel Gujarat</v>
          </cell>
          <cell r="B126">
            <v>64</v>
          </cell>
          <cell r="C126">
            <v>410025157</v>
          </cell>
        </row>
        <row r="127">
          <cell r="A127" t="str">
            <v>Digicel (Jamaica) Limited JAMDC</v>
          </cell>
          <cell r="B127">
            <v>64</v>
          </cell>
          <cell r="C127">
            <v>163944045</v>
          </cell>
        </row>
        <row r="128">
          <cell r="A128" t="str">
            <v>Africell Gambia Limited</v>
          </cell>
          <cell r="B128">
            <v>63</v>
          </cell>
          <cell r="C128">
            <v>12153539</v>
          </cell>
        </row>
        <row r="129">
          <cell r="A129" t="str">
            <v>ORANGE Poland</v>
          </cell>
          <cell r="B129">
            <v>62</v>
          </cell>
          <cell r="C129">
            <v>2983261804</v>
          </cell>
        </row>
        <row r="130">
          <cell r="A130" t="str">
            <v>QCell GMBQC</v>
          </cell>
          <cell r="B130">
            <v>62</v>
          </cell>
          <cell r="C130">
            <v>8884921</v>
          </cell>
        </row>
        <row r="131">
          <cell r="A131" t="str">
            <v>A1 SLOVENIJA, D.D.</v>
          </cell>
          <cell r="B131">
            <v>61</v>
          </cell>
          <cell r="C131">
            <v>10480773</v>
          </cell>
        </row>
        <row r="132">
          <cell r="A132" t="str">
            <v>Telemach d.o.o. SVNVG</v>
          </cell>
          <cell r="B132">
            <v>61</v>
          </cell>
          <cell r="C132">
            <v>172567529</v>
          </cell>
        </row>
        <row r="133">
          <cell r="A133" t="str">
            <v>AIRTEL NETWORKS KENYA LIMITED</v>
          </cell>
          <cell r="B133">
            <v>54</v>
          </cell>
          <cell r="C133">
            <v>2238169</v>
          </cell>
        </row>
        <row r="134">
          <cell r="A134" t="str">
            <v>AIRTEL UGANDA LIMITED</v>
          </cell>
          <cell r="B134">
            <v>51</v>
          </cell>
          <cell r="C134">
            <v>136016611</v>
          </cell>
        </row>
        <row r="135">
          <cell r="A135" t="str">
            <v>MTN Uganda Ltd UGAMN</v>
          </cell>
          <cell r="B135">
            <v>46</v>
          </cell>
          <cell r="C135">
            <v>61811861</v>
          </cell>
        </row>
        <row r="136">
          <cell r="A136" t="str">
            <v>TELIA</v>
          </cell>
          <cell r="B136">
            <v>45</v>
          </cell>
          <cell r="C136">
            <v>272787947</v>
          </cell>
        </row>
        <row r="137">
          <cell r="A137" t="str">
            <v>Telenor d.o.o. YUGMT</v>
          </cell>
          <cell r="B137">
            <v>45</v>
          </cell>
          <cell r="C137">
            <v>17630794</v>
          </cell>
        </row>
        <row r="138">
          <cell r="A138" t="str">
            <v>A1 SRB</v>
          </cell>
          <cell r="B138">
            <v>42</v>
          </cell>
          <cell r="C138">
            <v>18644944</v>
          </cell>
        </row>
        <row r="139">
          <cell r="A139" t="str">
            <v>NOS Comunicações S.A.</v>
          </cell>
          <cell r="B139">
            <v>40</v>
          </cell>
          <cell r="C139">
            <v>94207013</v>
          </cell>
        </row>
        <row r="140">
          <cell r="A140" t="str">
            <v>POLKOMTEL SP. Z O.O.</v>
          </cell>
          <cell r="B140">
            <v>40</v>
          </cell>
          <cell r="C140">
            <v>498735414</v>
          </cell>
        </row>
        <row r="141">
          <cell r="A141" t="str">
            <v>SK Telecom Co., Ltd. KORSK</v>
          </cell>
          <cell r="B141">
            <v>40</v>
          </cell>
          <cell r="C141">
            <v>305748310</v>
          </cell>
        </row>
        <row r="142">
          <cell r="A142" t="str">
            <v>VODAFONE PORTUGAL - COMUNICAÇÕES PESSOAIS, S.A.</v>
          </cell>
          <cell r="B142">
            <v>40</v>
          </cell>
          <cell r="C142">
            <v>193293940</v>
          </cell>
        </row>
        <row r="143">
          <cell r="A143" t="str">
            <v>P4 SP. Z O.O.</v>
          </cell>
          <cell r="B143">
            <v>39</v>
          </cell>
          <cell r="C143">
            <v>4095426064</v>
          </cell>
        </row>
        <row r="144">
          <cell r="A144" t="str">
            <v>ELISA CORPORATION</v>
          </cell>
          <cell r="B144">
            <v>38</v>
          </cell>
          <cell r="C144">
            <v>259869545</v>
          </cell>
        </row>
        <row r="145">
          <cell r="A145" t="str">
            <v>VODAFONE CZECH REPUBLIC A.S.</v>
          </cell>
          <cell r="B145">
            <v>37</v>
          </cell>
          <cell r="C145">
            <v>948022716</v>
          </cell>
        </row>
        <row r="146">
          <cell r="A146" t="str">
            <v>KT Corporation</v>
          </cell>
          <cell r="B146">
            <v>36</v>
          </cell>
          <cell r="C146">
            <v>54188616</v>
          </cell>
        </row>
        <row r="147">
          <cell r="A147" t="str">
            <v>TELENOR A/S</v>
          </cell>
          <cell r="B147">
            <v>32</v>
          </cell>
          <cell r="C147">
            <v>88426152</v>
          </cell>
        </row>
        <row r="148">
          <cell r="A148" t="str">
            <v>TDC Denmark</v>
          </cell>
          <cell r="B148">
            <v>31</v>
          </cell>
          <cell r="C148">
            <v>1778238017</v>
          </cell>
        </row>
        <row r="149">
          <cell r="A149" t="str">
            <v>VODAFONE NEW ZEALAND LTD</v>
          </cell>
          <cell r="B149">
            <v>31</v>
          </cell>
          <cell r="C149">
            <v>52375426</v>
          </cell>
        </row>
        <row r="150">
          <cell r="A150" t="str">
            <v>Orange Mali SA</v>
          </cell>
          <cell r="B150">
            <v>30</v>
          </cell>
          <cell r="C150">
            <v>53418431</v>
          </cell>
        </row>
        <row r="151">
          <cell r="A151" t="str">
            <v>DNA PLC</v>
          </cell>
          <cell r="B151">
            <v>29</v>
          </cell>
          <cell r="C151">
            <v>14719567</v>
          </cell>
        </row>
        <row r="152">
          <cell r="A152" t="str">
            <v>MEO - SERVIÇOS DE COMUNICAÇÕES E MULTIMÉDIA SA</v>
          </cell>
          <cell r="B152">
            <v>29</v>
          </cell>
          <cell r="C152">
            <v>63528619</v>
          </cell>
        </row>
        <row r="153">
          <cell r="A153" t="str">
            <v>Mauritel Mobiles</v>
          </cell>
          <cell r="B153">
            <v>29</v>
          </cell>
          <cell r="C153">
            <v>6658659</v>
          </cell>
        </row>
        <row r="154">
          <cell r="A154" t="str">
            <v>VODAFONE HUTCHISON AUSTRALIA PTY LIMITED</v>
          </cell>
          <cell r="B154">
            <v>29</v>
          </cell>
          <cell r="C154">
            <v>22577469</v>
          </cell>
        </row>
        <row r="155">
          <cell r="A155" t="str">
            <v>one.Vip DOO Skopje MKDCC</v>
          </cell>
          <cell r="B155">
            <v>29</v>
          </cell>
          <cell r="C155">
            <v>32</v>
          </cell>
        </row>
        <row r="156">
          <cell r="A156" t="str">
            <v>Etihad Etisalat Company SAUET</v>
          </cell>
          <cell r="B156">
            <v>28</v>
          </cell>
          <cell r="C156">
            <v>26007058</v>
          </cell>
        </row>
        <row r="157">
          <cell r="A157" t="str">
            <v>HI3G DENMARK APS</v>
          </cell>
          <cell r="B157">
            <v>27</v>
          </cell>
          <cell r="C157">
            <v>1493821861</v>
          </cell>
        </row>
        <row r="158">
          <cell r="A158" t="str">
            <v>TELIASON</v>
          </cell>
          <cell r="B158">
            <v>26</v>
          </cell>
          <cell r="C158">
            <v>150478858</v>
          </cell>
        </row>
        <row r="159">
          <cell r="A159" t="str">
            <v>THREE IRELAND (HUTCHISON) LIMITED</v>
          </cell>
          <cell r="B159">
            <v>26</v>
          </cell>
          <cell r="C159">
            <v>707775394</v>
          </cell>
        </row>
        <row r="160">
          <cell r="A160" t="str">
            <v>Umniah</v>
          </cell>
          <cell r="B160">
            <v>26</v>
          </cell>
          <cell r="C160">
            <v>71157</v>
          </cell>
        </row>
        <row r="161">
          <cell r="A161" t="str">
            <v>América Móvil Perú, S.A.C. PERTM</v>
          </cell>
          <cell r="B161">
            <v>25</v>
          </cell>
          <cell r="C161">
            <v>45099167</v>
          </cell>
        </row>
        <row r="162">
          <cell r="A162" t="str">
            <v>TELEFÓNICA MÓVILES ARGENTINA S.A.</v>
          </cell>
          <cell r="B162">
            <v>25</v>
          </cell>
          <cell r="C162">
            <v>45639492</v>
          </cell>
        </row>
        <row r="163">
          <cell r="A163" t="str">
            <v>Tunisian Mauritanian Company of Telecommunications (MATTEL)</v>
          </cell>
          <cell r="B163">
            <v>25</v>
          </cell>
          <cell r="C163">
            <v>9617594</v>
          </cell>
        </row>
        <row r="164">
          <cell r="A164" t="str">
            <v>TELKOM KENYA LIMITED</v>
          </cell>
          <cell r="B164">
            <v>22</v>
          </cell>
          <cell r="C164">
            <v>132916</v>
          </cell>
        </row>
        <row r="165">
          <cell r="A165" t="str">
            <v>O2 CZECH REPUBLIC A.S.</v>
          </cell>
          <cell r="B165">
            <v>21</v>
          </cell>
          <cell r="C165">
            <v>767131333</v>
          </cell>
        </row>
        <row r="166">
          <cell r="A166" t="str">
            <v>AVEA</v>
          </cell>
          <cell r="B166">
            <v>20</v>
          </cell>
          <cell r="C166">
            <v>35758357</v>
          </cell>
        </row>
        <row r="167">
          <cell r="A167" t="str">
            <v>Cable &amp;amp; Wireless Barbados</v>
          </cell>
          <cell r="B167">
            <v>20</v>
          </cell>
          <cell r="C167">
            <v>1143</v>
          </cell>
        </row>
        <row r="168">
          <cell r="A168" t="str">
            <v>CBRS Private LTE 315010</v>
          </cell>
          <cell r="B168">
            <v>19</v>
          </cell>
          <cell r="C168">
            <v>93700265268</v>
          </cell>
        </row>
        <row r="169">
          <cell r="A169" t="str">
            <v>Meteor Mobile Communications Limited IRLME</v>
          </cell>
          <cell r="B169">
            <v>19</v>
          </cell>
          <cell r="C169">
            <v>3324429</v>
          </cell>
        </row>
        <row r="170">
          <cell r="A170" t="str">
            <v>Robi Axiata Limited</v>
          </cell>
          <cell r="B170">
            <v>19</v>
          </cell>
          <cell r="C170">
            <v>33736892</v>
          </cell>
        </row>
        <row r="171">
          <cell r="A171" t="str">
            <v>TELEFÓNICA MÓVILES GUATEMALA, S.A.</v>
          </cell>
          <cell r="B171">
            <v>19</v>
          </cell>
          <cell r="C171">
            <v>3729154</v>
          </cell>
        </row>
        <row r="172">
          <cell r="A172" t="str">
            <v>movistar</v>
          </cell>
          <cell r="B172">
            <v>19</v>
          </cell>
          <cell r="C172">
            <v>27470156</v>
          </cell>
        </row>
        <row r="173">
          <cell r="A173" t="str">
            <v>Cable &amp; Wireless British Virgin Islands (BVI)</v>
          </cell>
          <cell r="B173">
            <v>18</v>
          </cell>
          <cell r="C173">
            <v>22784342</v>
          </cell>
        </row>
        <row r="174">
          <cell r="A174" t="str">
            <v>Cable &amp;amp; Wireless British Virgin Islands (BVI)</v>
          </cell>
          <cell r="B174">
            <v>18</v>
          </cell>
          <cell r="C174">
            <v>1042</v>
          </cell>
        </row>
        <row r="175">
          <cell r="A175" t="str">
            <v>SPARK NEW ZEALAND</v>
          </cell>
          <cell r="B175">
            <v>18</v>
          </cell>
          <cell r="C175">
            <v>19761397</v>
          </cell>
        </row>
        <row r="176">
          <cell r="A176" t="str">
            <v>TELEKOM DEUTSCHLAND GMBH</v>
          </cell>
          <cell r="B176">
            <v>18</v>
          </cell>
          <cell r="C176">
            <v>652</v>
          </cell>
        </row>
        <row r="177">
          <cell r="A177" t="str">
            <v>Caribbean Cellular Telephone</v>
          </cell>
          <cell r="B177">
            <v>17</v>
          </cell>
          <cell r="C177">
            <v>27004446</v>
          </cell>
        </row>
        <row r="178">
          <cell r="A178" t="str">
            <v>ORANGE Slovakia</v>
          </cell>
          <cell r="B178">
            <v>17</v>
          </cell>
          <cell r="C178">
            <v>26549539</v>
          </cell>
        </row>
        <row r="179">
          <cell r="A179" t="str">
            <v>VODAFONE TELEKOMUNIKASYON A.S</v>
          </cell>
          <cell r="B179">
            <v>17</v>
          </cell>
          <cell r="C179">
            <v>59089870</v>
          </cell>
        </row>
        <row r="180">
          <cell r="A180" t="str">
            <v>AMX ARGENTINA S.A.</v>
          </cell>
          <cell r="B180">
            <v>16</v>
          </cell>
          <cell r="C180">
            <v>16295595</v>
          </cell>
        </row>
        <row r="181">
          <cell r="A181" t="str">
            <v>BTC</v>
          </cell>
          <cell r="B181">
            <v>16</v>
          </cell>
          <cell r="C181">
            <v>20380136</v>
          </cell>
        </row>
        <row r="182">
          <cell r="A182" t="str">
            <v>Green Com S.A</v>
          </cell>
          <cell r="B182">
            <v>16</v>
          </cell>
          <cell r="C182">
            <v>7364957</v>
          </cell>
        </row>
        <row r="183">
          <cell r="A183" t="str">
            <v xml:space="preserve">Irancell Telecommunications Service Company </v>
          </cell>
          <cell r="B183">
            <v>16</v>
          </cell>
          <cell r="C183">
            <v>200</v>
          </cell>
        </row>
        <row r="184">
          <cell r="A184" t="str">
            <v>O2 SLOVAKIA, S.R.O.</v>
          </cell>
          <cell r="B184">
            <v>16</v>
          </cell>
          <cell r="C184">
            <v>2399932</v>
          </cell>
        </row>
        <row r="185">
          <cell r="A185" t="str">
            <v>TELEFÓNICA MÓVILES PANAMÁ, S.A.</v>
          </cell>
          <cell r="B185">
            <v>16</v>
          </cell>
          <cell r="C185">
            <v>2124456</v>
          </cell>
        </row>
        <row r="186">
          <cell r="A186" t="str">
            <v>TIGO BOLIVIA</v>
          </cell>
          <cell r="B186">
            <v>16</v>
          </cell>
          <cell r="C186">
            <v>13577297</v>
          </cell>
        </row>
        <row r="187">
          <cell r="A187" t="str">
            <v>VODAFONE IRELAND LIMITED</v>
          </cell>
          <cell r="B187">
            <v>16</v>
          </cell>
          <cell r="C187">
            <v>20653249</v>
          </cell>
        </row>
        <row r="188">
          <cell r="A188" t="str">
            <v>GLOBE TELECOM, INC.</v>
          </cell>
          <cell r="B188">
            <v>15</v>
          </cell>
          <cell r="C188">
            <v>107249580</v>
          </cell>
        </row>
        <row r="189">
          <cell r="A189" t="str">
            <v>PT. XL AXIATA TBK</v>
          </cell>
          <cell r="B189">
            <v>15</v>
          </cell>
          <cell r="C189">
            <v>40190325</v>
          </cell>
        </row>
        <row r="190">
          <cell r="A190" t="str">
            <v>COMCEL GUATEMALA</v>
          </cell>
          <cell r="B190">
            <v>14</v>
          </cell>
          <cell r="C190">
            <v>1613115</v>
          </cell>
        </row>
        <row r="191">
          <cell r="A191" t="str">
            <v>Chinguitel</v>
          </cell>
          <cell r="B191">
            <v>14</v>
          </cell>
          <cell r="C191">
            <v>1885643</v>
          </cell>
        </row>
        <row r="192">
          <cell r="A192" t="str">
            <v>Manx Telecom</v>
          </cell>
          <cell r="B192">
            <v>14</v>
          </cell>
          <cell r="C192">
            <v>519475940</v>
          </cell>
        </row>
        <row r="193">
          <cell r="A193" t="str">
            <v>Telecom Personal S.A. ARGTP</v>
          </cell>
          <cell r="B193">
            <v>14</v>
          </cell>
          <cell r="C193">
            <v>11742314</v>
          </cell>
        </row>
        <row r="194">
          <cell r="A194" t="str">
            <v>CABLE &amp;amp; WIRELESS PANAMÁ, S.A.</v>
          </cell>
          <cell r="B194">
            <v>13</v>
          </cell>
          <cell r="C194">
            <v>690</v>
          </cell>
        </row>
        <row r="195">
          <cell r="A195" t="str">
            <v>Turkcell Iletisim Hizmetleri A.S.</v>
          </cell>
          <cell r="B195">
            <v>13</v>
          </cell>
          <cell r="C195">
            <v>1815177838</v>
          </cell>
        </row>
        <row r="196">
          <cell r="A196" t="str">
            <v>Xfera Móviles, S.A. ESPXF</v>
          </cell>
          <cell r="B196">
            <v>13</v>
          </cell>
          <cell r="C196">
            <v>1146597976</v>
          </cell>
        </row>
        <row r="197">
          <cell r="A197" t="str">
            <v>Aliv</v>
          </cell>
          <cell r="B197">
            <v>11</v>
          </cell>
          <cell r="C197">
            <v>8881535</v>
          </cell>
        </row>
        <row r="198">
          <cell r="A198" t="str">
            <v>BULGARIAN TELECOMMUNICATIONS COMPANY EAD</v>
          </cell>
          <cell r="B198">
            <v>11</v>
          </cell>
          <cell r="C198">
            <v>3632942</v>
          </cell>
        </row>
        <row r="199">
          <cell r="A199" t="str">
            <v>CLARO Puerto Rico</v>
          </cell>
          <cell r="B199">
            <v>11</v>
          </cell>
          <cell r="C199">
            <v>15290909</v>
          </cell>
        </row>
        <row r="200">
          <cell r="A200" t="str">
            <v>Digicel (Panama) S.A. PANDC</v>
          </cell>
          <cell r="B200">
            <v>11</v>
          </cell>
          <cell r="C200">
            <v>10585658</v>
          </cell>
        </row>
        <row r="201">
          <cell r="A201" t="str">
            <v>FREE MOBILE</v>
          </cell>
          <cell r="B201">
            <v>11</v>
          </cell>
          <cell r="C201">
            <v>1833233</v>
          </cell>
        </row>
        <row r="202">
          <cell r="A202" t="str">
            <v>MTEL D.O.O. PODGORICA</v>
          </cell>
          <cell r="B202">
            <v>11</v>
          </cell>
          <cell r="C202">
            <v>3621648</v>
          </cell>
        </row>
        <row r="203">
          <cell r="A203" t="str">
            <v>PT. INDOSAT, Tbk</v>
          </cell>
          <cell r="B203">
            <v>11</v>
          </cell>
          <cell r="C203">
            <v>15381648</v>
          </cell>
        </row>
        <row r="204">
          <cell r="A204" t="str">
            <v>Sure (Guernsey/Jersey/Isle of Man) Limited</v>
          </cell>
          <cell r="B204">
            <v>11</v>
          </cell>
          <cell r="C204">
            <v>10043830</v>
          </cell>
        </row>
        <row r="205">
          <cell r="A205" t="str">
            <v>TELENOR D.O.O. PODGORICA</v>
          </cell>
          <cell r="B205">
            <v>10</v>
          </cell>
          <cell r="C205">
            <v>4253093</v>
          </cell>
        </row>
        <row r="206">
          <cell r="A206" t="str">
            <v>A1 BULGARIA EAD</v>
          </cell>
          <cell r="B206">
            <v>9</v>
          </cell>
          <cell r="C206">
            <v>2749149</v>
          </cell>
        </row>
        <row r="207">
          <cell r="A207" t="str">
            <v>KYIVSTAR, PRIVATE JOINT STOCK COMPANY</v>
          </cell>
          <cell r="B207">
            <v>9</v>
          </cell>
          <cell r="C207">
            <v>14085344</v>
          </cell>
        </row>
        <row r="208">
          <cell r="A208" t="str">
            <v>TELENOR BULGARIA EAD</v>
          </cell>
          <cell r="B208">
            <v>9</v>
          </cell>
          <cell r="C208">
            <v>1702433</v>
          </cell>
        </row>
        <row r="209">
          <cell r="A209" t="str">
            <v>Two Degrees Networks Limited NZLNH</v>
          </cell>
          <cell r="B209">
            <v>9</v>
          </cell>
          <cell r="C209">
            <v>1200378</v>
          </cell>
        </row>
        <row r="210">
          <cell r="A210" t="str">
            <v>Zain Bahrain B.S.C BHRMV</v>
          </cell>
          <cell r="B210">
            <v>9</v>
          </cell>
          <cell r="C210">
            <v>30711639</v>
          </cell>
        </row>
        <row r="211">
          <cell r="A211" t="str">
            <v>H3G  Ireland</v>
          </cell>
          <cell r="B211">
            <v>8</v>
          </cell>
          <cell r="C211">
            <v>8392582</v>
          </cell>
        </row>
        <row r="212">
          <cell r="A212" t="str">
            <v>PT. HUTCHISON 3 INDONESIA</v>
          </cell>
          <cell r="B212">
            <v>8</v>
          </cell>
          <cell r="C212">
            <v>8089575</v>
          </cell>
        </row>
        <row r="213">
          <cell r="A213" t="str">
            <v>CABLE &amp; WIRELESS PANAMÁ, S.A.</v>
          </cell>
          <cell r="B213">
            <v>7</v>
          </cell>
          <cell r="C213">
            <v>1229622</v>
          </cell>
        </row>
        <row r="214">
          <cell r="A214" t="str">
            <v>MTN COTE D'IVOIRE</v>
          </cell>
          <cell r="B214">
            <v>7</v>
          </cell>
          <cell r="C214">
            <v>5648448</v>
          </cell>
        </row>
        <row r="215">
          <cell r="A215" t="str">
            <v>OTECEL SOCIEDAD ANÓNIMA</v>
          </cell>
          <cell r="B215">
            <v>7</v>
          </cell>
          <cell r="C215">
            <v>4572461</v>
          </cell>
        </row>
        <row r="216">
          <cell r="A216" t="str">
            <v>UNITEL LLC Mongolia - MNGMN</v>
          </cell>
          <cell r="B216">
            <v>7</v>
          </cell>
          <cell r="C216">
            <v>29</v>
          </cell>
        </row>
        <row r="217">
          <cell r="A217" t="str">
            <v>VIVA Bahrain</v>
          </cell>
          <cell r="B217">
            <v>7</v>
          </cell>
          <cell r="C217">
            <v>24167504</v>
          </cell>
        </row>
        <row r="218">
          <cell r="A218" t="str">
            <v>SALT MOBILE SA</v>
          </cell>
          <cell r="B218">
            <v>6</v>
          </cell>
          <cell r="C218">
            <v>40</v>
          </cell>
        </row>
        <row r="219">
          <cell r="A219" t="str">
            <v>Smart Communications, Inc.</v>
          </cell>
          <cell r="B219">
            <v>6</v>
          </cell>
          <cell r="C219">
            <v>8901798</v>
          </cell>
        </row>
        <row r="220">
          <cell r="A220" t="str">
            <v>Bahrain Telecommunications Company (B.S.C.) BHRBT</v>
          </cell>
          <cell r="B220">
            <v>5</v>
          </cell>
          <cell r="C220">
            <v>28329875</v>
          </cell>
        </row>
        <row r="221">
          <cell r="A221" t="str">
            <v>Egyptian Company for Mobile Services (ECMS) MobiNil (Orange) (EGYAR)</v>
          </cell>
          <cell r="B221">
            <v>5</v>
          </cell>
          <cell r="C221">
            <v>348</v>
          </cell>
        </row>
        <row r="222">
          <cell r="A222" t="str">
            <v>JT (Jersey) Limited</v>
          </cell>
          <cell r="B222">
            <v>5</v>
          </cell>
          <cell r="C222">
            <v>31339229</v>
          </cell>
        </row>
        <row r="223">
          <cell r="A223" t="str">
            <v>Nuevatel PCS de Bolivia S.A. BOLNT</v>
          </cell>
          <cell r="B223">
            <v>5</v>
          </cell>
          <cell r="C223">
            <v>6247413</v>
          </cell>
        </row>
        <row r="224">
          <cell r="A224" t="str">
            <v>TELEFÓNIA CELULAR DE NICARAGUA S.A.</v>
          </cell>
          <cell r="B224">
            <v>5</v>
          </cell>
          <cell r="C224">
            <v>17</v>
          </cell>
        </row>
        <row r="225">
          <cell r="A225" t="str">
            <v>AS Eesti Telekom  EMT EE</v>
          </cell>
          <cell r="B225">
            <v>4</v>
          </cell>
          <cell r="C225">
            <v>72788</v>
          </cell>
        </row>
        <row r="226">
          <cell r="A226" t="str">
            <v>Conecel S.A. (Consorcio Ecuatoriano de Telecomunicaciones S.A.) ECUPG</v>
          </cell>
          <cell r="B226">
            <v>4</v>
          </cell>
          <cell r="C226">
            <v>306293</v>
          </cell>
        </row>
        <row r="227">
          <cell r="A227" t="str">
            <v>Ooredoo  Qatar</v>
          </cell>
          <cell r="B227">
            <v>4</v>
          </cell>
          <cell r="C227">
            <v>1542102</v>
          </cell>
        </row>
        <row r="228">
          <cell r="A228" t="str">
            <v>TELKOMSEL</v>
          </cell>
          <cell r="B228">
            <v>4</v>
          </cell>
          <cell r="C228">
            <v>6737916</v>
          </cell>
        </row>
        <row r="229">
          <cell r="A229" t="str">
            <v>UAB TELE2</v>
          </cell>
          <cell r="B229">
            <v>4</v>
          </cell>
          <cell r="C229">
            <v>37767395</v>
          </cell>
        </row>
        <row r="230">
          <cell r="A230" t="str">
            <v>VODAFONE - ALBANIA</v>
          </cell>
          <cell r="B230">
            <v>4</v>
          </cell>
          <cell r="C230">
            <v>185578</v>
          </cell>
        </row>
        <row r="231">
          <cell r="A231" t="str">
            <v>Bite Lithuania</v>
          </cell>
          <cell r="B231">
            <v>3</v>
          </cell>
          <cell r="C231">
            <v>157715921</v>
          </cell>
        </row>
        <row r="232">
          <cell r="A232" t="str">
            <v>CBRS Private LTE 42599</v>
          </cell>
          <cell r="B232">
            <v>3</v>
          </cell>
          <cell r="C232">
            <v>271</v>
          </cell>
        </row>
        <row r="233">
          <cell r="A233" t="str">
            <v>EE Limited GBRME</v>
          </cell>
          <cell r="B233">
            <v>3</v>
          </cell>
          <cell r="C233">
            <v>5492155</v>
          </cell>
        </row>
        <row r="234">
          <cell r="A234" t="str">
            <v>Etisalat - Misr</v>
          </cell>
          <cell r="B234">
            <v>3</v>
          </cell>
          <cell r="C234">
            <v>212</v>
          </cell>
        </row>
        <row r="235">
          <cell r="A235" t="str">
            <v>IPKO</v>
          </cell>
          <cell r="B235">
            <v>3</v>
          </cell>
          <cell r="C235">
            <v>300779</v>
          </cell>
        </row>
        <row r="236">
          <cell r="A236" t="str">
            <v>Omani Qatari Telecommunication Company SAOG OMNNT</v>
          </cell>
          <cell r="B236">
            <v>3</v>
          </cell>
          <cell r="C236">
            <v>4630590</v>
          </cell>
        </row>
        <row r="237">
          <cell r="A237" t="str">
            <v>Vodafone Egypt</v>
          </cell>
          <cell r="B237">
            <v>3</v>
          </cell>
          <cell r="C237">
            <v>89</v>
          </cell>
        </row>
        <row r="238">
          <cell r="A238" t="str">
            <v>ADVANCED WIRELESS NETWORK COMPANY LIMITED</v>
          </cell>
          <cell r="B238">
            <v>2</v>
          </cell>
          <cell r="C238">
            <v>4672942</v>
          </cell>
        </row>
        <row r="239">
          <cell r="A239" t="str">
            <v>AM WIRELESS URUGUAY S.A.</v>
          </cell>
          <cell r="B239">
            <v>2</v>
          </cell>
          <cell r="C239">
            <v>14631754</v>
          </cell>
        </row>
        <row r="240">
          <cell r="A240" t="str">
            <v>Atlantique Telecom, Côte d’Ivoire</v>
          </cell>
          <cell r="B240">
            <v>2</v>
          </cell>
          <cell r="C240">
            <v>2986191</v>
          </cell>
        </row>
        <row r="241">
          <cell r="A241" t="str">
            <v>Bite Latvia</v>
          </cell>
          <cell r="B241">
            <v>2</v>
          </cell>
          <cell r="C241">
            <v>17</v>
          </cell>
        </row>
        <row r="242">
          <cell r="A242" t="str">
            <v>CBRS Private LTE</v>
          </cell>
          <cell r="B242">
            <v>2</v>
          </cell>
          <cell r="C242">
            <v>6807</v>
          </cell>
        </row>
        <row r="243">
          <cell r="A243" t="str">
            <v>Cable &amp;amp; Wireless St Lucia</v>
          </cell>
          <cell r="B243">
            <v>2</v>
          </cell>
          <cell r="C243">
            <v>7</v>
          </cell>
        </row>
        <row r="244">
          <cell r="A244" t="str">
            <v>Celtel TIGO (Millicom)</v>
          </cell>
          <cell r="B244">
            <v>2</v>
          </cell>
          <cell r="C244">
            <v>535</v>
          </cell>
        </row>
        <row r="245">
          <cell r="A245" t="str">
            <v>DJEZZY</v>
          </cell>
          <cell r="B245">
            <v>2</v>
          </cell>
          <cell r="C245">
            <v>326513</v>
          </cell>
        </row>
        <row r="246">
          <cell r="A246" t="str">
            <v>Digicel Trinidad and Tobago Ltd TTODL</v>
          </cell>
          <cell r="B246">
            <v>2</v>
          </cell>
          <cell r="C246">
            <v>688570</v>
          </cell>
        </row>
        <row r="247">
          <cell r="A247" t="str">
            <v>GO p.l.c. MLTGO</v>
          </cell>
          <cell r="B247">
            <v>2</v>
          </cell>
          <cell r="C247">
            <v>4169898</v>
          </cell>
        </row>
        <row r="248">
          <cell r="A248" t="str">
            <v>HELLO / Smart Axiata</v>
          </cell>
          <cell r="B248">
            <v>2</v>
          </cell>
          <cell r="C248">
            <v>41956271</v>
          </cell>
        </row>
        <row r="249">
          <cell r="A249" t="str">
            <v>MN MobiCom</v>
          </cell>
          <cell r="B249">
            <v>2</v>
          </cell>
          <cell r="C249">
            <v>2</v>
          </cell>
        </row>
        <row r="250">
          <cell r="A250" t="str">
            <v>MONACOTEL</v>
          </cell>
          <cell r="B250">
            <v>2</v>
          </cell>
          <cell r="C250">
            <v>273</v>
          </cell>
        </row>
        <row r="251">
          <cell r="A251" t="str">
            <v>MTN South Sudan</v>
          </cell>
          <cell r="B251">
            <v>2</v>
          </cell>
          <cell r="C251">
            <v>8398089</v>
          </cell>
        </row>
        <row r="252">
          <cell r="A252" t="str">
            <v>Magticom</v>
          </cell>
          <cell r="B252">
            <v>2</v>
          </cell>
          <cell r="C252">
            <v>1556553</v>
          </cell>
        </row>
        <row r="253">
          <cell r="A253" t="str">
            <v>ORANGE CAMEROON</v>
          </cell>
          <cell r="B253">
            <v>2</v>
          </cell>
          <cell r="C253">
            <v>12</v>
          </cell>
        </row>
        <row r="254">
          <cell r="A254" t="str">
            <v>Oman Telecommunications Company S.A.O.G. OMNGT</v>
          </cell>
          <cell r="B254">
            <v>2</v>
          </cell>
          <cell r="C254">
            <v>2441547</v>
          </cell>
        </row>
        <row r="255">
          <cell r="A255" t="str">
            <v>SingTel Mobile Singapore Pte. Ltd. SGPST</v>
          </cell>
          <cell r="B255">
            <v>2</v>
          </cell>
          <cell r="C255">
            <v>289613</v>
          </cell>
        </row>
        <row r="256">
          <cell r="A256" t="str">
            <v>Société Réunionnaise du Radiotéléphone FRARE</v>
          </cell>
          <cell r="B256">
            <v>2</v>
          </cell>
          <cell r="C256">
            <v>6</v>
          </cell>
        </row>
        <row r="257">
          <cell r="A257" t="str">
            <v>TELE2 AB  Sweden</v>
          </cell>
          <cell r="B257">
            <v>2</v>
          </cell>
          <cell r="C257">
            <v>6721975</v>
          </cell>
        </row>
        <row r="258">
          <cell r="A258" t="str">
            <v>TELE2 EESTI AKTSIASELTS</v>
          </cell>
          <cell r="B258">
            <v>2</v>
          </cell>
          <cell r="C258">
            <v>1217054</v>
          </cell>
        </row>
        <row r="259">
          <cell r="A259" t="str">
            <v>TELIA SONERA</v>
          </cell>
          <cell r="B259">
            <v>2</v>
          </cell>
          <cell r="C259">
            <v>36</v>
          </cell>
        </row>
        <row r="260">
          <cell r="A260" t="str">
            <v>Telekom Albania Sh.A.</v>
          </cell>
          <cell r="B260">
            <v>2</v>
          </cell>
          <cell r="C260">
            <v>1123027</v>
          </cell>
        </row>
        <row r="261">
          <cell r="A261" t="str">
            <v>US Cellular</v>
          </cell>
          <cell r="B261">
            <v>2</v>
          </cell>
          <cell r="C261">
            <v>3</v>
          </cell>
        </row>
        <row r="262">
          <cell r="A262" t="str">
            <v>Vodafone India Limited INDBM</v>
          </cell>
          <cell r="B262">
            <v>2</v>
          </cell>
          <cell r="C262">
            <v>2</v>
          </cell>
        </row>
        <row r="263">
          <cell r="A263" t="str">
            <v>Vodafone Qatar Q.S.C. QATB1</v>
          </cell>
          <cell r="B263">
            <v>2</v>
          </cell>
          <cell r="C263">
            <v>441840</v>
          </cell>
        </row>
        <row r="264">
          <cell r="A264" t="str">
            <v>AIRTEL Chad</v>
          </cell>
          <cell r="B264">
            <v>1</v>
          </cell>
          <cell r="C264">
            <v>2</v>
          </cell>
        </row>
        <row r="265">
          <cell r="A265" t="str">
            <v>Airtel Karnataka</v>
          </cell>
          <cell r="B265">
            <v>1</v>
          </cell>
          <cell r="C265">
            <v>3080</v>
          </cell>
        </row>
        <row r="266">
          <cell r="A266" t="str">
            <v>CAT Telecom PLC</v>
          </cell>
          <cell r="B266">
            <v>1</v>
          </cell>
          <cell r="C266">
            <v>23024547</v>
          </cell>
        </row>
        <row r="267">
          <cell r="A267" t="str">
            <v>CBRS Private LTE 314390</v>
          </cell>
          <cell r="B267">
            <v>1</v>
          </cell>
          <cell r="C267">
            <v>41</v>
          </cell>
        </row>
        <row r="268">
          <cell r="A268" t="str">
            <v>CBRS Private LTE 99974</v>
          </cell>
          <cell r="B268">
            <v>1</v>
          </cell>
          <cell r="C268">
            <v>2</v>
          </cell>
        </row>
        <row r="269">
          <cell r="A269" t="str">
            <v>CLARO NICARAGUA</v>
          </cell>
          <cell r="B269">
            <v>1</v>
          </cell>
          <cell r="C269">
            <v>3</v>
          </cell>
        </row>
        <row r="270">
          <cell r="A270" t="str">
            <v>CLARO S.A</v>
          </cell>
          <cell r="B270">
            <v>1</v>
          </cell>
          <cell r="C270">
            <v>12</v>
          </cell>
        </row>
        <row r="271">
          <cell r="A271" t="str">
            <v>Cable &amp; Wireless St Lucia</v>
          </cell>
          <cell r="B271">
            <v>1</v>
          </cell>
          <cell r="C271">
            <v>186248</v>
          </cell>
        </row>
        <row r="272">
          <cell r="A272" t="str">
            <v>Cable &amp; Wireless St. Vincent &amp; the Grenadines</v>
          </cell>
          <cell r="B272">
            <v>1</v>
          </cell>
          <cell r="C272">
            <v>2862639</v>
          </cell>
        </row>
        <row r="273">
          <cell r="A273" t="str">
            <v>Cable &amp;amp; Wireless St. Vincent &amp;amp; the Grenadines</v>
          </cell>
          <cell r="B273">
            <v>1</v>
          </cell>
          <cell r="C273">
            <v>129</v>
          </cell>
        </row>
        <row r="274">
          <cell r="A274" t="str">
            <v xml:space="preserve">Celcom Axiata </v>
          </cell>
          <cell r="B274">
            <v>1</v>
          </cell>
          <cell r="C274">
            <v>55</v>
          </cell>
        </row>
        <row r="275">
          <cell r="A275" t="str">
            <v>DIGICEL</v>
          </cell>
          <cell r="B275">
            <v>1</v>
          </cell>
          <cell r="C275">
            <v>3978395</v>
          </cell>
        </row>
        <row r="276">
          <cell r="A276" t="str">
            <v>DIGICEL ANTILLES FRANCAISES GUYANE</v>
          </cell>
          <cell r="B276">
            <v>1</v>
          </cell>
          <cell r="C276">
            <v>5790549</v>
          </cell>
        </row>
        <row r="277">
          <cell r="A277" t="str">
            <v>Dialog</v>
          </cell>
          <cell r="B277">
            <v>1</v>
          </cell>
          <cell r="C277">
            <v>4771433</v>
          </cell>
        </row>
        <row r="278">
          <cell r="A278" t="str">
            <v>Digi</v>
          </cell>
          <cell r="B278">
            <v>1</v>
          </cell>
          <cell r="C278">
            <v>5</v>
          </cell>
        </row>
        <row r="279">
          <cell r="A279" t="str">
            <v>ELISA EESTI AS</v>
          </cell>
          <cell r="B279">
            <v>1</v>
          </cell>
          <cell r="C279">
            <v>283994</v>
          </cell>
        </row>
        <row r="280">
          <cell r="A280" t="str">
            <v>Etisalat  Sri Lanka</v>
          </cell>
          <cell r="B280">
            <v>1</v>
          </cell>
          <cell r="C280">
            <v>48</v>
          </cell>
        </row>
        <row r="281">
          <cell r="A281" t="str">
            <v>GEOCELL LTD</v>
          </cell>
          <cell r="B281">
            <v>1</v>
          </cell>
          <cell r="C281">
            <v>3672</v>
          </cell>
        </row>
        <row r="282">
          <cell r="A282" t="str">
            <v>HUTCHISON TELECOMMUNICATIONS HONG KONG HOLDINGS LIMITED</v>
          </cell>
          <cell r="B282">
            <v>1</v>
          </cell>
          <cell r="C282">
            <v>4</v>
          </cell>
        </row>
        <row r="283">
          <cell r="A283" t="str">
            <v>HUTCHISON TELECOMMUNICATIONS LANKA (PVT) LTD</v>
          </cell>
          <cell r="B283">
            <v>1</v>
          </cell>
          <cell r="C283">
            <v>100475</v>
          </cell>
        </row>
        <row r="284">
          <cell r="A284" t="str">
            <v>HUTCHISON TELEPHONE (MACAU) COMPANY LIMITED</v>
          </cell>
          <cell r="B284">
            <v>1</v>
          </cell>
          <cell r="C284">
            <v>2</v>
          </cell>
        </row>
        <row r="285">
          <cell r="A285" t="str">
            <v>KAR-TEL LLP</v>
          </cell>
          <cell r="B285">
            <v>1</v>
          </cell>
          <cell r="C285">
            <v>23</v>
          </cell>
        </row>
        <row r="286">
          <cell r="A286" t="str">
            <v>LATVIJAS MOBILAIS TELEFONS</v>
          </cell>
          <cell r="B286">
            <v>1</v>
          </cell>
          <cell r="C286">
            <v>7987</v>
          </cell>
        </row>
        <row r="287">
          <cell r="A287" t="str">
            <v>LIFECELL LLC</v>
          </cell>
          <cell r="B287">
            <v>1</v>
          </cell>
          <cell r="C287">
            <v>8117781</v>
          </cell>
        </row>
        <row r="288">
          <cell r="A288" t="str">
            <v>M1 Limited</v>
          </cell>
          <cell r="B288">
            <v>1</v>
          </cell>
          <cell r="C288">
            <v>14</v>
          </cell>
        </row>
        <row r="289">
          <cell r="A289" t="str">
            <v>MAGYAR TELEKOM NYRT.</v>
          </cell>
          <cell r="B289">
            <v>1</v>
          </cell>
          <cell r="C289">
            <v>6</v>
          </cell>
        </row>
        <row r="290">
          <cell r="A290" t="str">
            <v>MOBITEL (PVT) LIMITED</v>
          </cell>
          <cell r="B290">
            <v>1</v>
          </cell>
          <cell r="C290">
            <v>4090997</v>
          </cell>
        </row>
        <row r="291">
          <cell r="A291" t="str">
            <v>MOLDCELL S.A</v>
          </cell>
          <cell r="B291">
            <v>1</v>
          </cell>
          <cell r="C291">
            <v>15</v>
          </cell>
        </row>
        <row r="292">
          <cell r="A292" t="str">
            <v>MTN CYPSC</v>
          </cell>
          <cell r="B292">
            <v>1</v>
          </cell>
          <cell r="C292">
            <v>7180108</v>
          </cell>
        </row>
        <row r="293">
          <cell r="A293" t="str">
            <v>Maxis Broadband Sdn. Bhd. MYSBC</v>
          </cell>
          <cell r="B293">
            <v>1</v>
          </cell>
          <cell r="C293">
            <v>43</v>
          </cell>
        </row>
        <row r="294">
          <cell r="A294" t="str">
            <v>Melita Mobile</v>
          </cell>
          <cell r="B294">
            <v>1</v>
          </cell>
          <cell r="C294">
            <v>16692</v>
          </cell>
        </row>
        <row r="295">
          <cell r="A295" t="str">
            <v>Mobilis - Algeria Telecom Mobile</v>
          </cell>
          <cell r="B295">
            <v>1</v>
          </cell>
          <cell r="C295">
            <v>2426</v>
          </cell>
        </row>
        <row r="296">
          <cell r="A296" t="str">
            <v>OMNITEL</v>
          </cell>
          <cell r="B296">
            <v>1</v>
          </cell>
          <cell r="C296">
            <v>3</v>
          </cell>
        </row>
        <row r="297">
          <cell r="A297" t="str">
            <v>ONE</v>
          </cell>
          <cell r="B297">
            <v>1</v>
          </cell>
          <cell r="C297">
            <v>2171532</v>
          </cell>
        </row>
        <row r="298">
          <cell r="A298" t="str">
            <v>Orange Moldova S.A.</v>
          </cell>
          <cell r="B298">
            <v>1</v>
          </cell>
          <cell r="C298">
            <v>6</v>
          </cell>
        </row>
        <row r="299">
          <cell r="A299" t="str">
            <v>PRJSC VF UKRAINE</v>
          </cell>
          <cell r="B299">
            <v>1</v>
          </cell>
          <cell r="C299">
            <v>3</v>
          </cell>
        </row>
        <row r="300">
          <cell r="A300" t="str">
            <v>SETAR</v>
          </cell>
          <cell r="B300">
            <v>1</v>
          </cell>
          <cell r="C300">
            <v>6216</v>
          </cell>
        </row>
        <row r="301">
          <cell r="A301" t="str">
            <v>SPACETEL</v>
          </cell>
          <cell r="B301">
            <v>1</v>
          </cell>
          <cell r="C301">
            <v>2</v>
          </cell>
        </row>
        <row r="302">
          <cell r="A302" t="str">
            <v>Starhub - Singapore</v>
          </cell>
          <cell r="B302">
            <v>1</v>
          </cell>
          <cell r="C302">
            <v>85</v>
          </cell>
        </row>
        <row r="303">
          <cell r="A303" t="str">
            <v>TELECOM LIECHTENSTEIN AG</v>
          </cell>
          <cell r="B303">
            <v>1</v>
          </cell>
          <cell r="C303">
            <v>47287</v>
          </cell>
        </row>
        <row r="304">
          <cell r="A304" t="str">
            <v>TELENOR SVERIGE AB</v>
          </cell>
          <cell r="B304">
            <v>1</v>
          </cell>
          <cell r="C304">
            <v>2</v>
          </cell>
        </row>
        <row r="305">
          <cell r="A305" t="str">
            <v>TIM CELULAR S.A.  Brazil - BRACS</v>
          </cell>
          <cell r="B305">
            <v>1</v>
          </cell>
          <cell r="C305">
            <v>793715</v>
          </cell>
        </row>
        <row r="306">
          <cell r="A306" t="str">
            <v>TIM CELULAR S.A. Brazil - BRASP</v>
          </cell>
          <cell r="B306">
            <v>1</v>
          </cell>
          <cell r="C306">
            <v>161788</v>
          </cell>
        </row>
        <row r="307">
          <cell r="A307" t="str">
            <v>Telemovil El Salvador, S.A.</v>
          </cell>
          <cell r="B307">
            <v>1</v>
          </cell>
          <cell r="C307">
            <v>8742590</v>
          </cell>
        </row>
        <row r="308">
          <cell r="A308" t="str">
            <v>TogoCell</v>
          </cell>
          <cell r="B308">
            <v>1</v>
          </cell>
          <cell r="C308">
            <v>17681</v>
          </cell>
        </row>
        <row r="309">
          <cell r="A309" t="str">
            <v>True Move H Universal Communication Company Limited</v>
          </cell>
          <cell r="B309">
            <v>1</v>
          </cell>
          <cell r="C309">
            <v>3377482</v>
          </cell>
        </row>
        <row r="310">
          <cell r="A310" t="str">
            <v>VEON GEORGIA LLC</v>
          </cell>
          <cell r="B310">
            <v>1</v>
          </cell>
          <cell r="C310">
            <v>3</v>
          </cell>
        </row>
        <row r="311">
          <cell r="A311" t="str">
            <v>VIETTEL (CAMBODIA) PTE., LTD. METFONE</v>
          </cell>
          <cell r="B311">
            <v>1</v>
          </cell>
          <cell r="C311">
            <v>897659</v>
          </cell>
        </row>
        <row r="312">
          <cell r="A312" t="str">
            <v>VIETTEL CORPORATION  Vietnam</v>
          </cell>
          <cell r="B312">
            <v>1</v>
          </cell>
          <cell r="C312">
            <v>2</v>
          </cell>
        </row>
        <row r="313">
          <cell r="A313" t="str">
            <v>VIVO S.A. BRAV1</v>
          </cell>
          <cell r="B313">
            <v>1</v>
          </cell>
          <cell r="C313">
            <v>1546239</v>
          </cell>
        </row>
        <row r="314">
          <cell r="A314" t="str">
            <v>VIVO S.A. BRAV2</v>
          </cell>
          <cell r="B314">
            <v>1</v>
          </cell>
          <cell r="C314">
            <v>4130113</v>
          </cell>
        </row>
        <row r="315">
          <cell r="A315" t="str">
            <v>VODAFONE GHANA</v>
          </cell>
          <cell r="B315">
            <v>1</v>
          </cell>
          <cell r="C315">
            <v>5</v>
          </cell>
        </row>
        <row r="316">
          <cell r="A316" t="str">
            <v>VODAFONE MALTA LIMITED</v>
          </cell>
          <cell r="B316">
            <v>1</v>
          </cell>
          <cell r="C316">
            <v>312</v>
          </cell>
        </row>
        <row r="317">
          <cell r="A317" t="str">
            <v>VinaPhone</v>
          </cell>
          <cell r="B317">
            <v>1</v>
          </cell>
          <cell r="C317">
            <v>1</v>
          </cell>
        </row>
        <row r="318">
          <cell r="A318" t="str">
            <v>Vodafona Iceland and Hey Faroe Islands</v>
          </cell>
          <cell r="B318">
            <v>1</v>
          </cell>
          <cell r="C318">
            <v>26175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 Levi" refreshedDate="45119.789439236112" createdVersion="8" refreshedVersion="8" minRefreshableVersion="3" recordCount="1765" xr:uid="{74896222-CAE9-403E-AF12-A8F14697C867}">
  <cacheSource type="worksheet">
    <worksheetSource ref="A1:K1048576" sheet="Cost DATA by customer"/>
  </cacheSource>
  <cacheFields count="11">
    <cacheField name="TADIG" numFmtId="0">
      <sharedItems containsBlank="1"/>
    </cacheField>
    <cacheField name="CustomerName: Descending" numFmtId="0">
      <sharedItems containsBlank="1" count="307">
        <s v="Tondo Smart"/>
        <s v="Lenovo Connect"/>
        <s v="Tvilight"/>
        <s v="hoopo Systems"/>
        <s v="BAC Credomatic"/>
        <s v="Track and Trace"/>
        <s v="Traffilog_UK"/>
        <s v="Cellocator - Power Fleet"/>
        <s v="IoT Data &amp; Equipment SPA"/>
        <s v="Dutch IoT Solutions B.V."/>
        <s v="Kellymatics Ltd"/>
        <s v="Mopeka Products LLC"/>
        <s v="Union motors"/>
        <s v="Collective Intelligence Group"/>
        <s v="Kaufmann"/>
        <s v="Smart Track Africa"/>
        <s v="Sodaq"/>
        <s v="Robotronix Europe"/>
        <s v="BICIELECTRICAS SAPI"/>
        <s v="Nayax (mPOC)"/>
        <s v="SAT Guinea"/>
        <s v="CANOPE SARL"/>
        <s v="LakelandComm"/>
        <s v="N-and Italia Srl"/>
        <s v="NORTH CENTER GPS"/>
        <s v="Tvilight Gateways"/>
        <s v="Transportation Group"/>
        <s v="Wirail SRL"/>
        <s v="Satec"/>
        <s v="NAT TECHNOLOGIES NIGERIA"/>
        <s v="Truckx"/>
        <s v="Hostabee"/>
        <s v="OriginGPS"/>
        <s v="Hublogiq"/>
        <s v="Aviv POS"/>
        <s v="Atlas"/>
        <s v="GPS for Driver"/>
        <s v="Mobilitysensing"/>
        <s v="Solo Security Systems"/>
        <s v="Premiere Industrial Solutions"/>
        <s v="ZAINN d.o.o"/>
        <s v="Contel"/>
        <s v="Bransys"/>
        <s v="Andromeda Sparks"/>
        <s v="ELEXPERT"/>
        <s v="BITLOCK PTY LTD"/>
        <s v="Bakarim7-Global"/>
        <s v="EDT"/>
        <s v="Powered By Elevation"/>
        <s v="Auto Track RD"/>
        <s v="Hicare.net"/>
        <s v="Insitel"/>
        <s v="barim.co.il"/>
        <s v="WJ Middle East"/>
        <s v="BAC GUATEMALA"/>
        <s v="Blitz Motors LTD"/>
        <s v="Youtiligent"/>
        <s v="Cloud Wise"/>
        <s v="ConnectedYou"/>
        <s v="RapidAIM"/>
        <s v="IUCO ltd"/>
        <s v="MCI_USA"/>
        <s v="CropVue"/>
        <s v="Hyfe AI"/>
        <s v="Kavim Israel"/>
        <s v="Bekonix"/>
        <s v="Deel Fiets"/>
        <s v="Highspeedservice"/>
        <s v="Arvento Production"/>
        <s v="ArduSimple"/>
        <s v="Helios Towers"/>
        <s v="JALUD Embedded s.r.o."/>
        <s v="Loopshore"/>
        <s v="Treetoscope"/>
        <s v="Stark Enterprises B.V"/>
        <s v="Car key Masters"/>
        <s v="Etrog Systems (mPOC)"/>
        <s v="Sentry Tracking Solutions"/>
        <s v="Sportstiming ApS"/>
        <s v="RAKwireless"/>
        <s v="Rui Gonçalo Lagoa Roque São José"/>
        <s v="Sharp Rock Technologies"/>
        <s v="Zembia SpA"/>
        <s v="Fredon"/>
        <s v="BlueStreak IoT"/>
        <s v="Eran_T_Lab_Test 1"/>
        <s v="DINTELO LTD"/>
        <s v="Aquablu"/>
        <s v="SPIN Technologies México S.A. de C.V."/>
        <s v="Zelp Ltd"/>
        <s v="monogoto staging"/>
        <s v="Aurora Tech Ltd"/>
        <s v="Canefield Solutions"/>
        <s v="Mono_dev"/>
        <s v="Dangot "/>
        <s v="Enigmatos"/>
        <s v="Herd Moonitor LTD"/>
        <s v="Qualtracks"/>
        <s v="RMBG BV"/>
        <s v="DIGITAL DATA FARM, SL"/>
        <s v="Manx Timing Solutions"/>
        <s v="RaceOnline"/>
        <s v="Pointer Telocation"/>
        <s v="AquaSmart"/>
        <s v="Avantsec"/>
        <s v="Cytranet"/>
        <s v="Propipe Ltd"/>
        <s v="Skylo"/>
        <s v="TOP I VISION"/>
        <s v="AG"/>
        <s v="MotoSmart"/>
        <s v="Afcon"/>
        <s v="ConnectedYou New Partner"/>
        <s v="Mono_support"/>
        <s v="Navitrac LTD"/>
        <s v="SensorIoT"/>
        <s v="Shiratech Solutions"/>
        <s v="Telrad Demo"/>
        <s v="Zemach "/>
        <s v="IoTidea"/>
        <s v="Novations AGL inc"/>
        <s v="PrivatePublic Demo"/>
        <s v="RadGreen"/>
        <s v="Fiber connect"/>
        <s v="Green Energy Options"/>
        <s v="Sustainder B.V"/>
        <s v="Well Services Group"/>
        <s v="Amberjack"/>
        <s v="Freeboard Technology"/>
        <s v="Future Fibers"/>
        <s v="Impulse Programmatics LTD Global"/>
        <s v="Intelliport Solutions"/>
        <s v="JpU ISRAEL"/>
        <s v="MICROSIDE"/>
        <s v="Neoradix SmartGreen"/>
        <s v="Netbits"/>
        <s v="Rayzone"/>
        <s v="Sostark"/>
        <s v="8mesh"/>
        <s v="EWAVE"/>
        <s v="Earthcom"/>
        <s v="Ecoppia"/>
        <s v="Facebook US"/>
        <s v="Fix"/>
        <s v="Gizmosoft Design"/>
        <s v="Grupo Konectiva"/>
        <s v="ICL"/>
        <s v="MobileWare"/>
        <s v="NXTLAB S.A DE C.V"/>
        <s v="OZON.MOBI"/>
        <s v="PlusTech"/>
        <s v="SYLVANIA COLOMBIA S.A."/>
        <s v="Secom Gps"/>
        <s v="Truly Nolen International"/>
        <s v="AJAX"/>
        <s v="Atlantic wireless"/>
        <s v="BRIOAGRO TECH"/>
        <s v="BeeHero"/>
        <s v="Brinks_Israel"/>
        <s v="Daniel Account"/>
        <s v="ENERSYS"/>
        <s v="Fusion Auto Installations"/>
        <s v="Global Radio Systems"/>
        <s v="Hitachi Energy "/>
        <s v="Hyrde"/>
        <s v="Independence Hydrogen Inc."/>
        <s v="Jellyfish communities"/>
        <s v="Logística Aplicada Tugas"/>
        <s v="MIH"/>
        <s v="Midda SPA"/>
        <s v="NFC"/>
        <s v="Online Electronics Limited"/>
        <s v="Pracownia Systemów Teleinformatycznych"/>
        <s v="TOUGARIS DRIVE"/>
        <s v="Tutorial customer"/>
        <s v="Twiga Tracking "/>
        <s v="TytoCare"/>
        <s v="Unibeam"/>
        <s v="Vaniman Manufacturing Inc."/>
        <s v="actinius"/>
        <s v="701X"/>
        <s v="A.L.I.E.Y.N. MOBILITY"/>
        <s v="Amdocs_IL"/>
        <s v="Aspetika"/>
        <s v="B2C Backup Package"/>
        <s v="BEEPINGS"/>
        <s v="Blue White Robotics"/>
        <s v="CalAlta Calgary"/>
        <s v="Cellomatics IoT "/>
        <s v="Cinnovate (Pty) Ltda"/>
        <s v="ClCircular"/>
        <s v="Communitake Technologies Ltd."/>
        <s v="Connected Sensors"/>
        <s v="Cyber SIM"/>
        <s v="DIMO"/>
        <s v="Demo Ple"/>
        <s v="Doron Honigsberg"/>
        <s v="ES-SYSTEM sp. z o.o."/>
        <s v="Economad"/>
        <s v="Eldon Installation"/>
        <s v="Envirobrands Ltd"/>
        <s v="Fuji Corporation"/>
        <s v="GemOne"/>
        <s v="Gilat"/>
        <s v="Haim Derazon"/>
        <s v="INSER SA"/>
        <s v="InfiniDome"/>
        <s v="IoT Solution Partner"/>
        <s v="Kickstart Ventures"/>
        <s v="LX Group"/>
        <s v="Lindsay Broadband Inc"/>
        <s v="MTM CORPORATION"/>
        <s v="MURASOFT TECNOLOGIA LTDA"/>
        <s v="MuRata"/>
        <s v="MySentinel Ltd NZ"/>
        <s v="NECOTECH"/>
        <s v="Nordic Semiconductor ASA"/>
        <s v="Ondigo"/>
        <s v="One Layer"/>
        <s v="Paloalto"/>
        <s v="Pasqualini Solution"/>
        <s v="PeopleTrust Roma"/>
        <s v="Percepto"/>
        <s v="Phantom Systems"/>
        <s v="Pointer Israel"/>
        <s v="Pointer Mexico"/>
        <s v="Project Blackpool"/>
        <s v="Refine Technologies"/>
        <s v="Rimac Technology d.o.o"/>
        <s v="Skyline Robotics"/>
        <s v="Stern Eng"/>
        <s v="SupPlant"/>
        <s v="SwahiliSoft Technologies LTD"/>
        <s v="Swansea University"/>
        <s v="TSW Alpha"/>
        <s v="TUANIX"/>
        <s v="TULU"/>
        <s v="Techtrace Company Ltd"/>
        <s v="Titoma"/>
        <s v="University of Victoria"/>
        <s v="Vidalink"/>
        <s v="Vitis Vending"/>
        <s v="Weedago b.v"/>
        <s v="Xponential Technologies cia ltda"/>
        <s v="Yarbo"/>
        <s v="Zenus Inc"/>
        <s v="dev_Pearl design inc"/>
        <s v="dev_unos"/>
        <s v="dev_website"/>
        <s v="e-Lon"/>
        <m/>
        <s v="Dokopoint" u="1"/>
        <s v="NATI" u="1"/>
        <s v="MaAdaney Gourmet " u="1"/>
        <s v="MEGWATTS SAPI DE CV" u="1"/>
        <s v="Fedex" u="1"/>
        <s v="Xmetra" u="1"/>
        <s v="Webb Fontaine Group" u="1"/>
        <s v="Bird Gard" u="1"/>
        <s v="Impulse Programmatics LTD" u="1"/>
        <s v="P.C. Labs Cyber Security LTD" u="1"/>
        <s v="Point of sale" u="1"/>
        <s v="Led Technologies" u="1"/>
        <s v="Dolfin" u="1"/>
        <s v="Impacx" u="1"/>
        <s v="SensoGuard" u="1"/>
        <s v="Nemesis" u="1"/>
        <s v="EV Motors" u="1"/>
        <s v="Assembly Software LTD" u="1"/>
        <s v="OZ89" u="1"/>
        <s v="US Cellular Testing " u="1"/>
        <s v="Cactus Engineering S.L." u="1"/>
        <s v="ADYTECH" u="1"/>
        <s v="Ort School Givatayim" u="1"/>
        <s v="Bakarim7" u="1"/>
        <s v="PositionGPS (USTG)" u="1"/>
        <s v="Sher" u="1"/>
        <s v="Partner expired" u="1"/>
        <s v="XiltriX" u="1"/>
        <s v="WiseART" u="1"/>
        <s v="Gold Bond" u="1"/>
        <s v="BlueRiver Technology" u="1"/>
        <s v="Focus-colmacom" u="1"/>
        <s v="BlackBear TechHive" u="1"/>
        <s v="Riddle &amp;amp; Code Energy Solutions GmbH" u="1"/>
        <s v="Saltbækvig Vest ApS " u="1"/>
        <s v="Gpsnvision" u="1"/>
        <s v="Meetmo" u="1"/>
        <s v="Enervibe" u="1"/>
        <s v="SpanIdea" u="1"/>
        <s v="ScreensTV" u="1"/>
        <s v="Kedma Solar" u="1"/>
        <s v="Dokopoint " u="1"/>
        <s v="Hyhuis" u="1"/>
        <s v="Global View Strategic Consulting" u="1"/>
        <s v="versatile" u="1"/>
        <s v="Riosol" u="1"/>
        <s v="Mono_CSM" u="1"/>
        <s v="CIMAV" u="1"/>
        <s v="FYC" u="1"/>
        <s v="Vyper Automation" u="1"/>
        <s v="ToAviate LTD" u="1"/>
        <s v="LuxGood" u="1"/>
        <s v="CellAntenna - PLTE" u="1"/>
        <s v="Ontario Business Gate" u="1"/>
        <s v="Other Line Technologies" u="1"/>
        <s v="Global Operations Technology" u="1"/>
      </sharedItems>
    </cacheField>
    <cacheField name="Network name" numFmtId="0">
      <sharedItems containsBlank="1"/>
    </cacheField>
    <cacheField name="Active SIM amount" numFmtId="0">
      <sharedItems containsString="0" containsBlank="1" containsNumber="1" containsInteger="1" minValue="1" maxValue="43921"/>
    </cacheField>
    <cacheField name="Sum of Usage" numFmtId="0">
      <sharedItems containsString="0" containsBlank="1" containsNumber="1" containsInteger="1" minValue="1" maxValue="537126964967"/>
    </cacheField>
    <cacheField name="GB" numFmtId="0">
      <sharedItems containsString="0" containsBlank="1" containsNumber="1" minValue="9.3132257461547852E-10" maxValue="500.23846790846437"/>
    </cacheField>
    <cacheField name="MB" numFmtId="0">
      <sharedItems containsString="0" containsBlank="1" containsNumber="1" minValue="9.5367431640625E-7" maxValue="512244.19113826752"/>
    </cacheField>
    <cacheField name=" Cost per MB" numFmtId="0">
      <sharedItems containsString="0" containsBlank="1" containsNumber="1" minValue="0" maxValue="29.999751316559394"/>
    </cacheField>
    <cacheField name="Total Charge" numFmtId="0">
      <sharedItems containsString="0" containsBlank="1" containsNumber="1" minValue="0" maxValue="6921.9198446659484"/>
    </cacheField>
    <cacheField name="Active sim fee" numFmtId="0">
      <sharedItems containsString="0" containsBlank="1" containsNumber="1" minValue="0" maxValue="0.5"/>
    </cacheField>
    <cacheField name="Active sim cost" numFmtId="0">
      <sharedItems containsString="0" containsBlank="1" containsNumber="1" minValue="0" maxValue="4024.6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5">
  <r>
    <s v="ISRMS"/>
    <x v="0"/>
    <s v="Hot Mobile - Israel"/>
    <n v="43921"/>
    <n v="49846533906"/>
    <n v="46.423202292993665"/>
    <n v="47537.359148025513"/>
    <n v="1.3603237372528902E-2"/>
    <n v="646.66198055374934"/>
    <n v="0"/>
    <n v="0"/>
  </r>
  <r>
    <s v="ISR01"/>
    <x v="0"/>
    <s v="PARTNER COMMUNICATIONS COMPANY LTD."/>
    <n v="43384"/>
    <n v="537126964967"/>
    <n v="500.23846790846437"/>
    <n v="512244.19113826752"/>
    <n v="1.3512929896353961E-2"/>
    <n v="6921.9198446659484"/>
    <n v="0"/>
    <n v="0"/>
  </r>
  <r>
    <s v="ISRPL"/>
    <x v="0"/>
    <s v="PELEPHONE COMMUNICATION LTD."/>
    <n v="40246"/>
    <n v="35408187874"/>
    <n v="32.976444693282247"/>
    <n v="33767.879365921021"/>
    <n v="1.8158632160141627E-2"/>
    <n v="613.17850023379629"/>
    <n v="0.1"/>
    <n v="4024.6000000000004"/>
  </r>
  <r>
    <s v="PSEWM"/>
    <x v="0"/>
    <s v="WATANIYA PALESTINE MOBILE"/>
    <n v="13660"/>
    <n v="3885705193"/>
    <n v="3.6188449645414948"/>
    <n v="3705.6972436904907"/>
    <n v="9.0085845390414532E-2"/>
    <n v="333.83086895878682"/>
    <n v="0"/>
    <n v="0"/>
  </r>
  <r>
    <s v="PSEJE"/>
    <x v="0"/>
    <s v="Jawwal PSEJE"/>
    <n v="10410"/>
    <n v="4495558825"/>
    <n v="4.1868154192343354"/>
    <n v="4287.2989892959595"/>
    <n v="5.4180568666750653E-2"/>
    <n v="232.2882972844404"/>
    <n v="0"/>
    <n v="0"/>
  </r>
  <r>
    <s v="GRCPF"/>
    <x v="0"/>
    <s v="VODAFONE Greece"/>
    <n v="642"/>
    <n v="6319035212"/>
    <n v="5.8850601427257061"/>
    <n v="6026.301586151123"/>
    <n v="5.0920537561091016E-3"/>
    <n v="30.686251627207064"/>
    <n v="0"/>
    <n v="0"/>
  </r>
  <r>
    <s v="GRCSH"/>
    <x v="0"/>
    <s v="WIND HELLAS TELECOMMUNICATIONS S.A."/>
    <n v="633"/>
    <n v="6536934034"/>
    <n v="6.087994234636426"/>
    <n v="6234.1060962677002"/>
    <n v="5.0781742986989722E-3"/>
    <n v="31.657877353429217"/>
    <n v="0"/>
    <n v="0"/>
  </r>
  <r>
    <s v="JORFL"/>
    <x v="0"/>
    <s v="Zain JO"/>
    <n v="337"/>
    <n v="73925376"/>
    <n v="6.8848371505737305E-2"/>
    <n v="70.500732421875"/>
    <n v="4.0103884554751203E-2"/>
    <n v="2.8273532340722802"/>
    <n v="0"/>
    <n v="0"/>
  </r>
  <r>
    <s v="LBNLC"/>
    <x v="0"/>
    <s v="Mobile Interim Company 2 (MIC2) LBNLC"/>
    <n v="279"/>
    <n v="118216331"/>
    <n v="0.11009753774851561"/>
    <n v="112.73987865447998"/>
    <n v="1.0001075441670551"/>
    <n v="112.75200317082377"/>
    <n v="0"/>
    <n v="0"/>
  </r>
  <r>
    <s v="SAUZN"/>
    <x v="0"/>
    <s v="MTC Saudi Arabia (Zain) SAUZN"/>
    <n v="116"/>
    <n v="10030592"/>
    <n v="9.3417167663574219E-3"/>
    <n v="9.56591796875"/>
    <n v="7.5121819895006062E-2"/>
    <n v="0.71860916677883968"/>
    <n v="0"/>
    <n v="0"/>
  </r>
  <r>
    <s v="GRCCO"/>
    <x v="0"/>
    <s v="COSMOTE MOBILE TELECOMMUNICATIONS S.A."/>
    <n v="82"/>
    <n v="8194"/>
    <n v="7.631257176399231E-6"/>
    <n v="7.8144073486328125E-3"/>
    <n v="0"/>
    <n v="0"/>
    <n v="0"/>
    <n v="0"/>
  </r>
  <r>
    <s v="SAUET"/>
    <x v="0"/>
    <s v="Etihad Etisalat Company SAUET"/>
    <n v="3"/>
    <n v="28817"/>
    <n v="2.6837922632694244E-5"/>
    <n v="2.7482032775878906E-2"/>
    <n v="7.5111296219167942E-2"/>
    <n v="2.0642111045339226E-3"/>
    <n v="0"/>
    <n v="0"/>
  </r>
  <r>
    <s v="USACG"/>
    <x v="0"/>
    <s v="ATT USA Primary Network"/>
    <n v="1"/>
    <n v="629941503"/>
    <n v="0.58667874243110418"/>
    <n v="600.75903224945068"/>
    <n v="1.3540748128522176E-2"/>
    <n v="8.1347267416245419"/>
    <n v="0"/>
    <n v="0"/>
  </r>
  <r>
    <s v="ROMMF"/>
    <x v="0"/>
    <s v="S.C. VODAFONE ROMANIA S.A."/>
    <n v="1"/>
    <n v="101093932"/>
    <n v="9.4151061028242111E-2"/>
    <n v="96.410686492919922"/>
    <n v="1.0153806994675104E-2"/>
    <n v="0.97893550287323883"/>
    <n v="0"/>
    <n v="0"/>
  </r>
  <r>
    <s v="USAW6"/>
    <x v="0"/>
    <s v="T-Mobile USA, Inc USAW6"/>
    <n v="1"/>
    <n v="201021491"/>
    <n v="0.18721585255116224"/>
    <n v="191.70903301239014"/>
    <n v="5.0788502726430767E-3"/>
    <n v="0.97366147458311825"/>
    <n v="0.12"/>
    <n v="0.12"/>
  </r>
  <r>
    <s v="ISR01"/>
    <x v="1"/>
    <s v="PARTNER COMMUNICATIONS COMPANY LTD."/>
    <n v="18937"/>
    <n v="4572050"/>
    <n v="4.2580533772706985E-3"/>
    <n v="4.3602466583251953"/>
    <n v="1.3512929896353961E-2"/>
    <n v="5.8919707424759986E-2"/>
    <n v="0"/>
    <n v="0"/>
  </r>
  <r>
    <s v="CHNCU"/>
    <x v="1"/>
    <s v="CHINA UNICOM"/>
    <n v="5225"/>
    <n v="241022"/>
    <n v="2.2446922957897186E-4"/>
    <n v="0.22985649108886719"/>
    <n v="5.0005419266152054E-2"/>
    <n v="1.1494070207945347E-2"/>
    <n v="0"/>
    <n v="0"/>
  </r>
  <r>
    <s v="CHNCT"/>
    <x v="1"/>
    <s v="CHINA MOBILE"/>
    <n v="3741"/>
    <n v="49122"/>
    <n v="4.5748427510261536E-5"/>
    <n v="4.6846389770507813E-2"/>
    <n v="3.0099366936453362E-2"/>
    <n v="1.4100466753506299E-3"/>
    <n v="0"/>
    <n v="0"/>
  </r>
  <r>
    <s v="ISRPL"/>
    <x v="1"/>
    <s v="PELEPHONE COMMUNICATION LTD."/>
    <n v="1104"/>
    <n v="27573"/>
    <n v="2.5679357349872589E-5"/>
    <n v="2.6295661926269531E-2"/>
    <n v="1.8158632160141627E-2"/>
    <n v="4.7749325232656964E-4"/>
    <n v="0.1"/>
    <n v="110.4"/>
  </r>
  <r>
    <s v="ISRMS"/>
    <x v="1"/>
    <s v="Hot Mobile - Israel"/>
    <n v="592"/>
    <n v="9941"/>
    <n v="9.2582777142524719E-6"/>
    <n v="9.4804763793945313E-3"/>
    <n v="1.3603237372528902E-2"/>
    <n v="1.2896517059355719E-4"/>
    <n v="0"/>
    <n v="0"/>
  </r>
  <r>
    <s v="DEUE2"/>
    <x v="1"/>
    <s v="O2"/>
    <n v="108"/>
    <n v="25438"/>
    <n v="2.3690983653068542E-5"/>
    <n v="2.4259567260742188E-2"/>
    <n v="6.0739991574448775E-3"/>
    <n v="1.4735259110172538E-4"/>
    <n v="0"/>
    <n v="0"/>
  </r>
  <r>
    <s v="DEUD2"/>
    <x v="1"/>
    <s v="VODAFONE GMBH"/>
    <n v="99"/>
    <n v="15229"/>
    <n v="1.4183111488819122E-5"/>
    <n v="1.4523506164550781E-2"/>
    <n v="1.0029951459719478E-2"/>
    <n v="1.4567006185538096E-4"/>
    <n v="0"/>
    <n v="0"/>
  </r>
  <r>
    <s v="NORTM"/>
    <x v="1"/>
    <s v="TELENOR NORGE AS"/>
    <n v="87"/>
    <n v="230"/>
    <n v="2.1420419216156006E-7"/>
    <n v="2.193450927734375E-4"/>
    <n v="6.0531621806357737E-3"/>
    <n v="1.3277314200842169E-6"/>
    <n v="0"/>
    <n v="0"/>
  </r>
  <r>
    <s v="BELKO"/>
    <x v="1"/>
    <s v="TELENET GROUP BVBA/SPRL"/>
    <n v="86"/>
    <n v="21671"/>
    <n v="2.0182691514492035E-5"/>
    <n v="2.0667076110839844E-2"/>
    <n v="1.0009762076334031E-2"/>
    <n v="2.0687251468299369E-4"/>
    <n v="0"/>
    <n v="0"/>
  </r>
  <r>
    <s v="PSEWM"/>
    <x v="1"/>
    <s v="WATANIYA PALESTINE MOBILE"/>
    <n v="82"/>
    <n v="761"/>
    <n v="7.0873647928237915E-7"/>
    <n v="7.2574615478515625E-4"/>
    <n v="9.0085845390414532E-2"/>
    <n v="6.5379455892663435E-5"/>
    <n v="0"/>
    <n v="0"/>
  </r>
  <r>
    <s v="NORNC"/>
    <x v="1"/>
    <s v="TS NORGE"/>
    <n v="79"/>
    <n v="206"/>
    <n v="1.9185245037078857E-7"/>
    <n v="1.964569091796875E-4"/>
    <n v="1.0107195480267749E-2"/>
    <n v="1.985628384528309E-6"/>
    <n v="5.5E-2"/>
    <n v="4.3449999999999998"/>
  </r>
  <r>
    <s v="BELTB"/>
    <x v="1"/>
    <s v="PROXIMUS PLC"/>
    <n v="73"/>
    <n v="18759"/>
    <n v="1.7470680177211761E-5"/>
    <n v="1.7889976501464844E-2"/>
    <n v="1.005844651432317E-2"/>
    <n v="1.7994537178248247E-4"/>
    <n v="0"/>
    <n v="0"/>
  </r>
  <r>
    <s v="ITAWI"/>
    <x v="1"/>
    <s v="WIND TRE S.P.A. (ITAWI)"/>
    <n v="68"/>
    <n v="2380"/>
    <n v="2.2165477275848389E-6"/>
    <n v="2.269744873046875E-3"/>
    <n v="6.1982702736118438E-3"/>
    <n v="1.4068492175289334E-5"/>
    <n v="0.17"/>
    <n v="11.56"/>
  </r>
  <r>
    <s v="PSEJE"/>
    <x v="1"/>
    <s v="Jawwal PSEJE"/>
    <n v="58"/>
    <n v="390"/>
    <n v="3.6321580410003662E-7"/>
    <n v="3.719329833984375E-4"/>
    <n v="5.4180568666750653E-2"/>
    <n v="2.0151540546448474E-5"/>
    <n v="0"/>
    <n v="0"/>
  </r>
  <r>
    <s v="BELMO"/>
    <x v="1"/>
    <s v="MOBISTAR"/>
    <n v="58"/>
    <n v="394506"/>
    <n v="3.6741234362125397E-4"/>
    <n v="0.37623023986816406"/>
    <n v="6.7712003911286935E-3"/>
    <n v="2.5475303473497545E-3"/>
    <n v="0"/>
    <n v="0"/>
  </r>
  <r>
    <s v="NLDLT"/>
    <x v="1"/>
    <s v="VODAFONE LIBERTEL B.V."/>
    <n v="52"/>
    <n v="143"/>
    <n v="1.3317912817001343E-7"/>
    <n v="1.3637542724609375E-4"/>
    <n v="1.0014996681596862E-2"/>
    <n v="1.3657994513209833E-6"/>
    <n v="0"/>
    <n v="0"/>
  </r>
  <r>
    <s v="NLDPT"/>
    <x v="1"/>
    <s v="KPN B.V."/>
    <n v="47"/>
    <n v="111"/>
    <n v="1.0337680578231812E-7"/>
    <n v="1.0585784912109375E-4"/>
    <n v="4.5416334993920587E-3"/>
    <n v="4.8076755374194956E-7"/>
    <n v="0.11"/>
    <n v="5.17"/>
  </r>
  <r>
    <s v="ARETC"/>
    <x v="1"/>
    <s v="Emirates Telecom Corp-ETISALAT ARETC"/>
    <n v="43"/>
    <n v="3896"/>
    <n v="3.6284327507019043E-6"/>
    <n v="3.71551513671875E-3"/>
    <n v="5.012103937134417E-2"/>
    <n v="1.8622548045230569E-4"/>
    <n v="0"/>
    <n v="0"/>
  </r>
  <r>
    <s v="ITAFM"/>
    <x v="1"/>
    <s v="ILIAD Italy"/>
    <n v="43"/>
    <n v="563"/>
    <n v="5.243346095085144E-7"/>
    <n v="5.3691864013671875E-4"/>
    <n v="6.0150234236534275E-2"/>
    <n v="3.2295781970185085E-5"/>
    <n v="0"/>
    <n v="0"/>
  </r>
  <r>
    <s v="AUTCA"/>
    <x v="1"/>
    <s v="HUTCHISON 3G"/>
    <n v="39"/>
    <n v="613"/>
    <n v="5.7090073823928833E-7"/>
    <n v="5.8460235595703125E-4"/>
    <n v="6.2156129499750332E-3"/>
    <n v="3.6336619742724375E-6"/>
    <n v="0.17"/>
    <n v="6.6300000000000008"/>
  </r>
  <r>
    <s v="AUTPT"/>
    <x v="1"/>
    <s v="A1 TELEKOM AUSTRIA AG"/>
    <n v="33"/>
    <n v="2654"/>
    <n v="2.47173011302948E-6"/>
    <n v="2.5310516357421875E-3"/>
    <n v="1.0095723953167393E-2"/>
    <n v="2.5552798625665913E-5"/>
    <n v="0"/>
    <n v="0"/>
  </r>
  <r>
    <s v="DOM01"/>
    <x v="1"/>
    <s v="Altice"/>
    <n v="19"/>
    <n v="4499"/>
    <n v="4.1900202631950378E-6"/>
    <n v="4.2905807495117188E-3"/>
    <n v="6.020261328067629E-2"/>
    <n v="2.5830417361236824E-4"/>
    <n v="0"/>
    <n v="0"/>
  </r>
  <r>
    <s v="JORFL"/>
    <x v="1"/>
    <s v="Zain JO"/>
    <n v="19"/>
    <n v="103"/>
    <n v="9.5926225185394287E-8"/>
    <n v="9.822845458984375E-5"/>
    <n v="4.0103884554751203E-2"/>
    <n v="3.9393426028627148E-6"/>
    <n v="0"/>
    <n v="0"/>
  </r>
  <r>
    <s v="ITASI"/>
    <x v="1"/>
    <s v="TIM Italy"/>
    <n v="18"/>
    <n v="190"/>
    <n v="1.7695128917694092E-7"/>
    <n v="1.811981201171875E-4"/>
    <n v="1.003746322999596E-2"/>
    <n v="1.8187694680206607E-6"/>
    <n v="0.05"/>
    <n v="0.9"/>
  </r>
  <r>
    <s v="GBRCN"/>
    <x v="1"/>
    <s v="Telefonica UK Ltd"/>
    <n v="16"/>
    <n v="61"/>
    <n v="5.6810677051544189E-8"/>
    <n v="5.817413330078125E-5"/>
    <n v="1.0089910828816955E-2"/>
    <n v="5.869718175485938E-7"/>
    <n v="0"/>
    <n v="0"/>
  </r>
  <r>
    <s v="FRAF1"/>
    <x v="1"/>
    <s v="ORANGE  France"/>
    <n v="15"/>
    <n v="45"/>
    <n v="4.1909515857696533E-8"/>
    <n v="4.291534423828125E-5"/>
    <n v="6.0307905731580812E-3"/>
    <n v="2.5881345347606053E-7"/>
    <n v="0"/>
    <n v="0"/>
  </r>
  <r>
    <s v="ESPAT"/>
    <x v="1"/>
    <s v="Vodafone España, S.A.U. ESPAT"/>
    <n v="15"/>
    <n v="420"/>
    <n v="3.9115548133850098E-7"/>
    <n v="4.00543212890625E-4"/>
    <n v="1.0022329100492002E-2"/>
    <n v="4.014375898558274E-6"/>
    <n v="0"/>
    <n v="0"/>
  </r>
  <r>
    <s v="DOMCL"/>
    <x v="1"/>
    <s v="Claro Dominicana"/>
    <n v="14"/>
    <n v="587"/>
    <n v="5.4668635129928589E-7"/>
    <n v="5.5980682373046875E-4"/>
    <n v="6.0953820306478584E-2"/>
    <n v="3.4122364540007524E-5"/>
    <n v="0"/>
    <n v="0"/>
  </r>
  <r>
    <s v="ESPRT"/>
    <x v="1"/>
    <s v="Orange Espagne, S.A., sociedad unipersonal"/>
    <n v="14"/>
    <n v="226"/>
    <n v="2.1047890186309814E-7"/>
    <n v="2.155303955078125E-4"/>
    <n v="6.2769022311094701E-3"/>
    <n v="1.3528632204348949E-6"/>
    <n v="0"/>
    <n v="0"/>
  </r>
  <r>
    <s v="ITAOM"/>
    <x v="1"/>
    <s v="VODAFONE ITALIA S.P.A"/>
    <n v="14"/>
    <n v="547"/>
    <n v="5.0943344831466675E-7"/>
    <n v="5.2165985107421875E-4"/>
    <n v="1.0030261531489941E-2"/>
    <n v="5.2323847367525081E-6"/>
    <n v="0"/>
    <n v="0"/>
  </r>
  <r>
    <s v="GBRHU"/>
    <x v="1"/>
    <s v="Hutchison 3G UK Limited GBRHU"/>
    <n v="13"/>
    <n v="144"/>
    <n v="1.3411045074462891E-7"/>
    <n v="1.373291015625E-4"/>
    <n v="6.0306171524147408E-3"/>
    <n v="8.2817923540851851E-7"/>
    <n v="0.17"/>
    <n v="2.21"/>
  </r>
  <r>
    <s v="JORUM"/>
    <x v="1"/>
    <s v="Umniah"/>
    <n v="13"/>
    <n v="95"/>
    <n v="8.8475644588470459E-8"/>
    <n v="9.059906005859375E-5"/>
    <n v="0"/>
    <n v="0"/>
    <n v="0"/>
    <n v="0"/>
  </r>
  <r>
    <s v="IRLME"/>
    <x v="1"/>
    <s v="Meteor Mobile Communications Limited IRLME"/>
    <n v="11"/>
    <n v="33"/>
    <n v="3.0733644962310791E-8"/>
    <n v="3.147125244140625E-5"/>
    <n v="1.0061349693251533E-2"/>
    <n v="3.1664327609758432E-7"/>
    <n v="0"/>
    <n v="0"/>
  </r>
  <r>
    <s v="DNKDM"/>
    <x v="1"/>
    <s v="TELENOR A/S"/>
    <n v="11"/>
    <n v="131"/>
    <n v="1.2200325727462769E-7"/>
    <n v="1.2493133544921875E-4"/>
    <n v="6.0990155924409836E-3"/>
    <n v="7.6195816288926011E-7"/>
    <n v="0"/>
    <n v="0"/>
  </r>
  <r>
    <s v="ESPTE"/>
    <x v="1"/>
    <s v="TELEFÓNICA MÓVILES ESPAÑA S.A."/>
    <n v="10"/>
    <n v="36"/>
    <n v="3.3527612686157227E-8"/>
    <n v="3.4332275390625E-5"/>
    <n v="1.0091008890803341E-2"/>
    <n v="3.4644729620830564E-7"/>
    <n v="0"/>
    <n v="0"/>
  </r>
  <r>
    <s v="IRLH3"/>
    <x v="1"/>
    <s v="THREE IRELAND (HUTCHISON) LIMITED"/>
    <n v="10"/>
    <n v="25"/>
    <n v="2.3283064365386963E-8"/>
    <n v="2.384185791015625E-5"/>
    <n v="1.0016212295124964E-2"/>
    <n v="2.3880511033832942E-7"/>
    <n v="0.17"/>
    <n v="1.7000000000000002"/>
  </r>
  <r>
    <s v="HUNH1"/>
    <x v="1"/>
    <s v="TELENOR Hungary"/>
    <n v="9"/>
    <n v="490"/>
    <n v="4.5634806156158447E-7"/>
    <n v="4.673004150390625E-4"/>
    <n v="6.0843356869945495E-3"/>
    <n v="2.8432125917695326E-6"/>
    <n v="0"/>
    <n v="0"/>
  </r>
  <r>
    <s v="DNKIA"/>
    <x v="1"/>
    <s v="TELIA"/>
    <n v="9"/>
    <n v="30"/>
    <n v="2.7939677238464355E-8"/>
    <n v="2.86102294921875E-5"/>
    <n v="1.001033644562583E-2"/>
    <n v="2.8639802300336351E-7"/>
    <n v="5.5E-2"/>
    <n v="0.495"/>
  </r>
  <r>
    <s v="DNKHU"/>
    <x v="1"/>
    <s v="HI3G DENMARK APS"/>
    <n v="8"/>
    <n v="163"/>
    <n v="1.51805579662323E-7"/>
    <n v="1.5544891357421875E-4"/>
    <n v="1.0004782208822598E-2"/>
    <n v="1.5552325249081455E-6"/>
    <n v="0.17"/>
    <n v="1.36"/>
  </r>
  <r>
    <s v="FRAF2"/>
    <x v="1"/>
    <s v="SOCIÉTÉ FRANÇAISE DU RADIOTÉLÉPHONE S.A."/>
    <n v="8"/>
    <n v="23"/>
    <n v="2.1420419216156006E-8"/>
    <n v="2.193450927734375E-5"/>
    <n v="1.0044684567575537E-2"/>
    <n v="2.203252268354772E-7"/>
    <n v="0"/>
    <n v="0"/>
  </r>
  <r>
    <s v="GBRVF"/>
    <x v="1"/>
    <s v="VODAFONE LTD United Kingdom"/>
    <n v="8"/>
    <n v="10"/>
    <n v="9.3132257461547852E-9"/>
    <n v="9.5367431640625E-6"/>
    <n v="1.0101909042959573E-2"/>
    <n v="9.6339312009425856E-8"/>
    <n v="0"/>
    <n v="0"/>
  </r>
  <r>
    <s v="MNGMN"/>
    <x v="1"/>
    <s v="UNITEL LLC Mongolia - MNGMN"/>
    <n v="7"/>
    <n v="29"/>
    <n v="2.7008354663848877E-8"/>
    <n v="2.765655517578125E-5"/>
    <n v="0"/>
    <n v="0"/>
    <n v="0"/>
    <n v="0"/>
  </r>
  <r>
    <s v="IRLEC"/>
    <x v="1"/>
    <s v="VODAFONE IRELAND LIMITED"/>
    <n v="7"/>
    <n v="16"/>
    <n v="1.4901161193847656E-8"/>
    <n v="1.52587890625E-5"/>
    <n v="1.0019764705882353E-2"/>
    <n v="1.5288947610294118E-7"/>
    <n v="0"/>
    <n v="0"/>
  </r>
  <r>
    <s v="FRAFM"/>
    <x v="1"/>
    <s v="FREE MOBILE"/>
    <n v="6"/>
    <n v="26"/>
    <n v="2.4214386940002441E-8"/>
    <n v="2.47955322265625E-5"/>
    <n v="1.0056274620146315E-2"/>
    <n v="2.493506814230005E-7"/>
    <n v="0"/>
    <n v="0"/>
  </r>
  <r>
    <s v="ESPXF"/>
    <x v="1"/>
    <s v="Xfera Móviles, S.A. ESPXF"/>
    <n v="6"/>
    <n v="32"/>
    <n v="2.9802322387695313E-8"/>
    <n v="3.0517578125E-5"/>
    <n v="1.0002069341761196E-2"/>
    <n v="3.0523893254886463E-7"/>
    <n v="0"/>
    <n v="0"/>
  </r>
  <r>
    <s v="EGYAR"/>
    <x v="1"/>
    <s v="Egyptian Company for Mobile Services (ECMS) MobiNil (Orange) (EGYAR)"/>
    <n v="5"/>
    <n v="348"/>
    <n v="3.2410025596618652E-7"/>
    <n v="3.31878662109375E-4"/>
    <n v="0"/>
    <n v="0"/>
    <n v="0"/>
    <n v="0"/>
  </r>
  <r>
    <s v="LBNLC"/>
    <x v="1"/>
    <s v="Mobile Interim Company 2 (MIC2) LBNLC"/>
    <n v="5"/>
    <n v="42"/>
    <n v="3.9115548133850098E-8"/>
    <n v="4.00543212890625E-5"/>
    <n v="1.0001075441670551"/>
    <n v="4.0058628897682488E-5"/>
    <n v="0"/>
    <n v="0"/>
  </r>
  <r>
    <s v="SVKO2"/>
    <x v="1"/>
    <s v="O2 SLOVAKIA, S.R.O."/>
    <n v="5"/>
    <n v="21"/>
    <n v="1.9557774066925049E-8"/>
    <n v="2.002716064453125E-5"/>
    <n v="1.0105799373040753E-2"/>
    <n v="2.0239046748529035E-7"/>
    <n v="0"/>
    <n v="0"/>
  </r>
  <r>
    <s v="POLKM"/>
    <x v="1"/>
    <s v="POLKOMTEL SP. Z O.O."/>
    <n v="5"/>
    <n v="69"/>
    <n v="6.4261257648468018E-8"/>
    <n v="6.580352783203125E-5"/>
    <n v="6.0612308783940562E-3"/>
    <n v="3.9885037480277048E-7"/>
    <n v="0"/>
    <n v="0"/>
  </r>
  <r>
    <s v="YUGMT"/>
    <x v="1"/>
    <s v="Telenor d.o.o. YUGMT"/>
    <n v="5"/>
    <n v="156"/>
    <n v="1.4528632164001465E-7"/>
    <n v="1.48773193359375E-4"/>
    <n v="6.1217272260566998E-3"/>
    <n v="9.1074890829548372E-7"/>
    <n v="0"/>
    <n v="0"/>
  </r>
  <r>
    <s v="PANCW"/>
    <x v="1"/>
    <s v="CABLE &amp;amp; WIRELESS PANAMÁ, S.A."/>
    <n v="4"/>
    <n v="156"/>
    <n v="1.4528632164001465E-7"/>
    <n v="1.48773193359375E-4"/>
    <n v="0.50081377151799533"/>
    <n v="7.4507664067084575E-5"/>
    <n v="0"/>
    <n v="0"/>
  </r>
  <r>
    <s v="PANDC"/>
    <x v="1"/>
    <s v="Digicel (Panama) S.A. PANDC"/>
    <n v="4"/>
    <n v="49"/>
    <n v="4.5634806156158447E-8"/>
    <n v="4.673004150390625E-5"/>
    <n v="0.10186928914355815"/>
    <n v="4.7603561096518987E-6"/>
    <n v="0.05"/>
    <n v="0.2"/>
  </r>
  <r>
    <s v="POLP4"/>
    <x v="1"/>
    <s v="P4 SP. Z O.O."/>
    <n v="4"/>
    <n v="614"/>
    <n v="5.7183206081390381E-7"/>
    <n v="5.855560302734375E-4"/>
    <n v="1.0010121162733351E-2"/>
    <n v="5.861486810606268E-6"/>
    <n v="0"/>
    <n v="0"/>
  </r>
  <r>
    <s v="DNKTD"/>
    <x v="1"/>
    <s v="TDC Denmark"/>
    <n v="4"/>
    <n v="8"/>
    <n v="7.4505805969238281E-9"/>
    <n v="7.62939453125E-6"/>
    <n v="1.0004667040336753E-2"/>
    <n v="7.6329552004522347E-8"/>
    <n v="0.05"/>
    <n v="0.2"/>
  </r>
  <r>
    <s v="PANMS"/>
    <x v="1"/>
    <s v="TELEFÓNICA MÓVILES PANAMÁ, S.A."/>
    <n v="4"/>
    <n v="50"/>
    <n v="4.6566128730773926E-8"/>
    <n v="4.76837158203125E-5"/>
    <n v="6.0476626947754353E-2"/>
    <n v="2.8837502931477715E-6"/>
    <n v="0"/>
    <n v="0"/>
  </r>
  <r>
    <s v="GUYUM"/>
    <x v="1"/>
    <s v="U-MOBILE (CELLULAR) INC"/>
    <n v="4"/>
    <n v="129"/>
    <n v="1.2014061212539673E-7"/>
    <n v="1.2302398681640625E-4"/>
    <n v="0"/>
    <n v="0"/>
    <n v="0.05"/>
    <n v="0.2"/>
  </r>
  <r>
    <s v="FRAF3"/>
    <x v="1"/>
    <s v="BOUYGUES TÉLÉCOM"/>
    <n v="3"/>
    <n v="9"/>
    <n v="8.3819031715393066E-9"/>
    <n v="8.58306884765625E-6"/>
    <n v="1.0031703784883949E-2"/>
    <n v="8.6102804244952721E-8"/>
    <n v="0"/>
    <n v="0"/>
  </r>
  <r>
    <s v="EGYEM"/>
    <x v="1"/>
    <s v="Etisalat - Misr"/>
    <n v="3"/>
    <n v="212"/>
    <n v="1.9744038581848145E-7"/>
    <n v="2.02178955078125E-4"/>
    <n v="0"/>
    <n v="0"/>
    <n v="0"/>
    <n v="0"/>
  </r>
  <r>
    <s v="QATQT"/>
    <x v="1"/>
    <s v="Ooredoo  Qatar"/>
    <n v="3"/>
    <n v="279"/>
    <n v="2.5983899831771851E-7"/>
    <n v="2.6607513427734375E-4"/>
    <n v="6.1403610949332846E-2"/>
    <n v="1.6337974028457512E-5"/>
    <n v="0"/>
    <n v="0"/>
  </r>
  <r>
    <s v="LUXVM"/>
    <x v="1"/>
    <s v="Orange Communications Luxembourg S.A."/>
    <n v="3"/>
    <n v="14"/>
    <n v="1.3038516044616699E-8"/>
    <n v="1.33514404296875E-5"/>
    <n v="0"/>
    <n v="0"/>
    <n v="0"/>
    <n v="0"/>
  </r>
  <r>
    <s v="ROMMR"/>
    <x v="1"/>
    <s v="Orange Romania"/>
    <n v="3"/>
    <n v="101"/>
    <n v="9.406358003616333E-8"/>
    <n v="9.632110595703125E-5"/>
    <n v="6.4505610535919907E-3"/>
    <n v="6.213251747253333E-7"/>
    <n v="0"/>
    <n v="0"/>
  </r>
  <r>
    <s v="GRCPF"/>
    <x v="1"/>
    <s v="VODAFONE Greece"/>
    <n v="3"/>
    <n v="48"/>
    <n v="4.4703483581542969E-8"/>
    <n v="4.57763671875E-5"/>
    <n v="5.0920537561091016E-3"/>
    <n v="2.3309572247813881E-7"/>
    <n v="0"/>
    <n v="0"/>
  </r>
  <r>
    <s v="HUNVR"/>
    <x v="1"/>
    <s v="VODAFONE HUNGARY MOBILE TELECOMMUNICATIONS COMPANY LIMITED"/>
    <n v="3"/>
    <n v="188"/>
    <n v="1.7508864402770996E-7"/>
    <n v="1.79290771484375E-4"/>
    <n v="1.0198464733727578E-2"/>
    <n v="1.8284906100662085E-6"/>
    <n v="0"/>
    <n v="0"/>
  </r>
  <r>
    <s v="PRTTL"/>
    <x v="1"/>
    <s v="VODAFONE PORTUGAL - COMUNICAÇÕES PESSOAIS, S.A."/>
    <n v="3"/>
    <n v="7"/>
    <n v="6.5192580223083496E-9"/>
    <n v="6.67572021484375E-6"/>
    <n v="6.0555593909815035E-3"/>
    <n v="4.0425220238562128E-8"/>
    <n v="0"/>
    <n v="0"/>
  </r>
  <r>
    <s v="EGYVF"/>
    <x v="1"/>
    <s v="Vodafone Egypt"/>
    <n v="3"/>
    <n v="89"/>
    <n v="8.2887709140777588E-8"/>
    <n v="8.487701416015625E-5"/>
    <n v="0"/>
    <n v="0"/>
    <n v="0"/>
    <n v="0"/>
  </r>
  <r>
    <s v="BGRVA"/>
    <x v="1"/>
    <s v="BULGARIAN TELECOMMUNICATIONS COMPANY EAD"/>
    <n v="2"/>
    <n v="224"/>
    <n v="2.0861625671386719E-7"/>
    <n v="2.13623046875E-4"/>
    <n v="1.0047804003585301E-2"/>
    <n v="2.1464425056487152E-6"/>
    <n v="0"/>
    <n v="0"/>
  </r>
  <r>
    <s v="LVABT"/>
    <x v="1"/>
    <s v="Bite Latvia"/>
    <n v="2"/>
    <n v="17"/>
    <n v="1.5832483768463135E-8"/>
    <n v="1.621246337890625E-5"/>
    <n v="0"/>
    <n v="0"/>
    <n v="0"/>
    <n v="0"/>
  </r>
  <r>
    <s v="HND02"/>
    <x v="1"/>
    <s v="Celtel TIGO (Millicom)"/>
    <n v="2"/>
    <n v="535"/>
    <n v="4.9825757741928101E-7"/>
    <n v="5.1021575927734375E-4"/>
    <n v="0"/>
    <n v="0"/>
    <n v="0.06"/>
    <n v="0.12"/>
  </r>
  <r>
    <s v="K0001"/>
    <x v="1"/>
    <s v="IPKO"/>
    <n v="2"/>
    <n v="2145"/>
    <n v="1.9976869225502014E-6"/>
    <n v="2.0456314086914063E-3"/>
    <n v="5.0069686411149832E-2"/>
    <n v="1.0242412314597739E-4"/>
    <n v="0"/>
    <n v="0"/>
  </r>
  <r>
    <s v="MARM1"/>
    <x v="1"/>
    <s v="Itissalat Al-Maghrib S.A. MARM1"/>
    <n v="2"/>
    <n v="161"/>
    <n v="1.4994293451309204E-7"/>
    <n v="1.5354156494140625E-4"/>
    <n v="5.0143022236990534E-2"/>
    <n v="7.6990381051592599E-6"/>
    <n v="0"/>
    <n v="0"/>
  </r>
  <r>
    <s v="PRTTM"/>
    <x v="1"/>
    <s v="MEO - SERVIÇOS DE COMUNICAÇÕES E MULTIMÉDIA SA"/>
    <n v="2"/>
    <n v="2"/>
    <n v="1.862645149230957E-9"/>
    <n v="1.9073486328125E-6"/>
    <n v="1.0035929888164145E-2"/>
    <n v="1.9142017151191989E-8"/>
    <n v="0"/>
    <n v="0"/>
  </r>
  <r>
    <s v="MNGMC"/>
    <x v="1"/>
    <s v="MN MobiCom"/>
    <n v="2"/>
    <n v="2"/>
    <n v="1.862645149230957E-9"/>
    <n v="1.9073486328125E-6"/>
    <n v="0"/>
    <n v="0"/>
    <n v="0"/>
    <n v="0"/>
  </r>
  <r>
    <s v="ROMMF"/>
    <x v="1"/>
    <s v="S.C. VODAFONE ROMANIA S.A."/>
    <n v="2"/>
    <n v="24"/>
    <n v="2.2351741790771484E-8"/>
    <n v="2.288818359375E-5"/>
    <n v="1.0153806994675104E-2"/>
    <n v="2.3240219866962671E-7"/>
    <n v="0"/>
    <n v="0"/>
  </r>
  <r>
    <s v="JPNJP"/>
    <x v="1"/>
    <s v="SoftBank - Japan"/>
    <n v="2"/>
    <n v="3"/>
    <n v="2.7939677238464355E-9"/>
    <n v="2.86102294921875E-6"/>
    <n v="6.0902616238663887E-2"/>
    <n v="1.7424378272627989E-7"/>
    <n v="0"/>
    <n v="0"/>
  </r>
  <r>
    <s v="SVNMT"/>
    <x v="1"/>
    <s v="Telekom Slovenije d.d. SVNMT"/>
    <n v="2"/>
    <n v="15"/>
    <n v="1.3969838619232178E-8"/>
    <n v="1.430511474609375E-5"/>
    <n v="6.0593174722790404E-3"/>
    <n v="8.6679231723962404E-8"/>
    <n v="0"/>
    <n v="0"/>
  </r>
  <r>
    <s v="ALBVF"/>
    <x v="1"/>
    <s v="VODAFONE - ALBANIA"/>
    <n v="2"/>
    <n v="88"/>
    <n v="8.1956386566162109E-8"/>
    <n v="8.392333984375E-5"/>
    <n v="6.1081081081081076E-3"/>
    <n v="5.1261283255912162E-7"/>
    <n v="0"/>
    <n v="0"/>
  </r>
  <r>
    <s v="CZECM"/>
    <x v="1"/>
    <s v="VODAFONE CZECH REPUBLIC A.S."/>
    <n v="2"/>
    <n v="88"/>
    <n v="8.1956386566162109E-8"/>
    <n v="8.392333984375E-5"/>
    <n v="1.0098132772783612E-2"/>
    <n v="8.4746902847762856E-7"/>
    <n v="0"/>
    <n v="0"/>
  </r>
  <r>
    <s v="TURTS"/>
    <x v="1"/>
    <s v="VODAFONE TELEKOMUNIKASYON A.S"/>
    <n v="2"/>
    <n v="95"/>
    <n v="8.8475644588470459E-8"/>
    <n v="9.059906005859375E-5"/>
    <n v="6.0030428697985541E-2"/>
    <n v="5.438700414951922E-6"/>
    <n v="0"/>
    <n v="0"/>
  </r>
  <r>
    <s v="GRCSH"/>
    <x v="1"/>
    <s v="WIND HELLAS TELECOMMUNICATIONS S.A."/>
    <n v="2"/>
    <n v="33"/>
    <n v="3.0733644962310791E-8"/>
    <n v="3.147125244140625E-5"/>
    <n v="5.0781742986989722E-3"/>
    <n v="1.598165052958165E-7"/>
    <n v="0"/>
    <n v="0"/>
  </r>
  <r>
    <s v="BGR01"/>
    <x v="1"/>
    <s v="A1 BULGARIA EAD"/>
    <n v="1"/>
    <n v="71"/>
    <n v="6.6123902797698975E-8"/>
    <n v="6.771087646484375E-5"/>
    <n v="1.0071644042232278E-2"/>
    <n v="6.8195984554146933E-7"/>
    <n v="0"/>
    <n v="0"/>
  </r>
  <r>
    <s v="SVNSM"/>
    <x v="1"/>
    <s v="A1 SLOVENIJA, D.D."/>
    <n v="1"/>
    <n v="13"/>
    <n v="1.2107193470001221E-8"/>
    <n v="1.239776611328125E-5"/>
    <n v="1.006442520636199E-2"/>
    <n v="1.2477638977308833E-7"/>
    <n v="0"/>
    <n v="0"/>
  </r>
  <r>
    <s v="SRBNO"/>
    <x v="1"/>
    <s v="A1 SRB"/>
    <n v="1"/>
    <n v="189"/>
    <n v="1.7601996660232544E-7"/>
    <n v="1.8024444580078125E-4"/>
    <n v="6.0099135319711408E-2"/>
    <n v="1.0832535338807542E-5"/>
    <n v="0"/>
    <n v="0"/>
  </r>
  <r>
    <s v="TURIS"/>
    <x v="1"/>
    <s v="AVEA"/>
    <n v="1"/>
    <n v="468"/>
    <n v="4.3585896492004395E-7"/>
    <n v="4.46319580078125E-4"/>
    <n v="6.0019915289893686E-2"/>
    <n v="2.6788063388509985E-5"/>
    <n v="0"/>
    <n v="0"/>
  </r>
  <r>
    <s v="BIHPT"/>
    <x v="1"/>
    <s v="BH TELECOM JSC SARAJEVO"/>
    <n v="1"/>
    <n v="1"/>
    <n v="9.3132257461547852E-10"/>
    <n v="9.5367431640625E-7"/>
    <n v="1.51329370324966E-2"/>
    <n v="1.443189337968502E-8"/>
    <n v="0"/>
    <n v="0"/>
  </r>
  <r>
    <s v="MYSCC"/>
    <x v="1"/>
    <s v="Celcom Axiata "/>
    <n v="1"/>
    <n v="55"/>
    <n v="5.1222741603851318E-8"/>
    <n v="5.245208740234375E-5"/>
    <n v="0"/>
    <n v="0"/>
    <n v="0"/>
    <n v="0"/>
  </r>
  <r>
    <s v="MYSMT"/>
    <x v="1"/>
    <s v="Digi"/>
    <n v="1"/>
    <n v="5"/>
    <n v="4.6566128730773926E-9"/>
    <n v="4.76837158203125E-6"/>
    <n v="0"/>
    <n v="0"/>
    <n v="0"/>
    <n v="0"/>
  </r>
  <r>
    <s v="HKGH3"/>
    <x v="1"/>
    <s v="HUTCHISON TELECOMMUNICATIONS HONG KONG HOLDINGS LIMITED"/>
    <n v="1"/>
    <n v="4"/>
    <n v="3.7252902984619141E-9"/>
    <n v="3.814697265625E-6"/>
    <n v="0"/>
    <n v="0"/>
    <n v="0"/>
    <n v="0"/>
  </r>
  <r>
    <s v="MACHT"/>
    <x v="1"/>
    <s v="HUTCHISON TELEPHONE (MACAU) COMPANY LIMITED"/>
    <n v="1"/>
    <n v="2"/>
    <n v="1.862645149230957E-9"/>
    <n v="1.9073486328125E-6"/>
    <n v="0"/>
    <n v="0"/>
    <n v="0"/>
    <n v="0"/>
  </r>
  <r>
    <s v="SGPM1"/>
    <x v="1"/>
    <s v="M1 Limited"/>
    <n v="1"/>
    <n v="14"/>
    <n v="1.3038516044616699E-8"/>
    <n v="1.33514404296875E-5"/>
    <n v="0"/>
    <n v="0"/>
    <n v="0"/>
    <n v="0"/>
  </r>
  <r>
    <s v="MYSBC"/>
    <x v="1"/>
    <s v="Maxis Broadband Sdn. Bhd. MYSBC"/>
    <n v="1"/>
    <n v="43"/>
    <n v="4.0046870708465576E-8"/>
    <n v="4.100799560546875E-5"/>
    <n v="0"/>
    <n v="0"/>
    <n v="0"/>
    <n v="0"/>
  </r>
  <r>
    <s v="PRTOP"/>
    <x v="1"/>
    <s v="NOS Comunicações S.A."/>
    <n v="1"/>
    <n v="1"/>
    <n v="9.3132257461547852E-10"/>
    <n v="9.5367431640625E-7"/>
    <n v="1.0015420030619742E-2"/>
    <n v="9.5514488512227456E-9"/>
    <n v="0"/>
    <n v="0"/>
  </r>
  <r>
    <s v="CZEET"/>
    <x v="1"/>
    <s v="O2 CZECH REPUBLIC A.S."/>
    <n v="1"/>
    <n v="11"/>
    <n v="1.0244548320770264E-8"/>
    <n v="1.049041748046875E-5"/>
    <n v="6.1443942641325588E-3"/>
    <n v="6.4457260995348121E-8"/>
    <n v="0"/>
    <n v="0"/>
  </r>
  <r>
    <s v="POL03"/>
    <x v="1"/>
    <s v="ORANGE Poland"/>
    <n v="1"/>
    <n v="5"/>
    <n v="4.6566128730773926E-9"/>
    <n v="4.76837158203125E-6"/>
    <n v="1.0005654488975016E-2"/>
    <n v="4.7710678524851875E-8"/>
    <n v="0"/>
    <n v="0"/>
  </r>
  <r>
    <s v="SVKGT"/>
    <x v="1"/>
    <s v="ORANGE Slovakia"/>
    <n v="1"/>
    <n v="2"/>
    <n v="1.862645149230957E-9"/>
    <n v="1.9073486328125E-6"/>
    <n v="6.496868324825278E-3"/>
    <n v="1.2391792916918331E-8"/>
    <n v="0"/>
    <n v="0"/>
  </r>
  <r>
    <s v="CHEOR"/>
    <x v="1"/>
    <s v="SALT MOBILE SA"/>
    <n v="1"/>
    <n v="2"/>
    <n v="1.862645149230957E-9"/>
    <n v="1.9073486328125E-6"/>
    <n v="0"/>
    <n v="0"/>
    <n v="0"/>
    <n v="0"/>
  </r>
  <r>
    <s v="YEMSP"/>
    <x v="1"/>
    <s v="SPACETEL"/>
    <n v="1"/>
    <n v="2"/>
    <n v="1.862645149230957E-9"/>
    <n v="1.9073486328125E-6"/>
    <n v="0"/>
    <n v="0"/>
    <n v="0"/>
    <n v="0"/>
  </r>
  <r>
    <s v="CHEC1"/>
    <x v="1"/>
    <s v="SWISSCOM Switzerland"/>
    <n v="1"/>
    <n v="1"/>
    <n v="9.3132257461547852E-10"/>
    <n v="9.5367431640625E-7"/>
    <n v="2.0139639166548706E-2"/>
    <n v="1.9206656614826876E-8"/>
    <n v="0"/>
    <n v="0"/>
  </r>
  <r>
    <s v="SGPST"/>
    <x v="1"/>
    <s v="SingTel Mobile Singapore Pte. Ltd. SGPST"/>
    <n v="1"/>
    <n v="42133"/>
    <n v="3.9239414036273956E-5"/>
    <n v="4.0181159973144531E-2"/>
    <n v="6.0084745762711868E-2"/>
    <n v="2.4142747814372436E-3"/>
    <n v="0"/>
    <n v="0"/>
  </r>
  <r>
    <s v="FRARE"/>
    <x v="1"/>
    <s v="Société Réunionnaise du Radiotéléphone FRARE"/>
    <n v="1"/>
    <n v="4"/>
    <n v="3.7252902984619141E-9"/>
    <n v="3.814697265625E-6"/>
    <n v="0"/>
    <n v="0"/>
    <n v="0"/>
    <n v="0"/>
  </r>
  <r>
    <s v="SGPSH"/>
    <x v="1"/>
    <s v="Starhub - Singapore"/>
    <n v="1"/>
    <n v="85"/>
    <n v="7.9162418842315674E-8"/>
    <n v="8.106231689453125E-5"/>
    <n v="0"/>
    <n v="0"/>
    <n v="0"/>
    <n v="0"/>
  </r>
  <r>
    <s v="HRVT2"/>
    <x v="1"/>
    <s v="TELE2 D.O.O ZA TELEKOMUNIKACIJSKE USLUGE"/>
    <n v="1"/>
    <n v="13"/>
    <n v="1.2107193470001221E-8"/>
    <n v="1.239776611328125E-5"/>
    <n v="6.2666494006215967E-3"/>
    <n v="7.7692453582840692E-8"/>
    <n v="0"/>
    <n v="0"/>
  </r>
  <r>
    <s v="ESTRB"/>
    <x v="1"/>
    <s v="TELE2 EESTI AKTSIASELTS"/>
    <n v="1"/>
    <n v="2"/>
    <n v="1.862645149230957E-9"/>
    <n v="1.9073486328125E-6"/>
    <n v="6.0172413793103457E-3"/>
    <n v="1.147697711813039E-8"/>
    <n v="0"/>
    <n v="0"/>
  </r>
  <r>
    <s v="BGRCM"/>
    <x v="1"/>
    <s v="TELENOR BULGARIA EAD"/>
    <n v="1"/>
    <n v="456"/>
    <n v="4.246830940246582E-7"/>
    <n v="4.3487548828125E-4"/>
    <n v="6.0696821515892419E-3"/>
    <n v="2.6395559893843598E-6"/>
    <n v="0"/>
    <n v="0"/>
  </r>
  <r>
    <s v="IDNTS"/>
    <x v="1"/>
    <s v="TELKOMSEL"/>
    <n v="1"/>
    <n v="10"/>
    <n v="9.3132257461547852E-9"/>
    <n v="9.5367431640625E-6"/>
    <n v="6.0285011574074218E-2"/>
    <n v="5.7492267202448102E-7"/>
    <n v="0"/>
    <n v="0"/>
  </r>
  <r>
    <s v="VNMVT"/>
    <x v="1"/>
    <s v="VIETTEL CORPORATION  Vietnam"/>
    <n v="1"/>
    <n v="2"/>
    <n v="1.862645149230957E-9"/>
    <n v="1.9073486328125E-6"/>
    <n v="0"/>
    <n v="0"/>
    <n v="0"/>
    <n v="0"/>
  </r>
  <r>
    <s v="HRVVI"/>
    <x v="1"/>
    <s v="VIPNET D.O.O."/>
    <n v="1"/>
    <n v="13"/>
    <n v="1.2107193470001221E-8"/>
    <n v="1.239776611328125E-5"/>
    <n v="1.0043566835206913E-2"/>
    <n v="1.2451779256600366E-7"/>
    <n v="0"/>
    <n v="0"/>
  </r>
  <r>
    <s v="VNMVI"/>
    <x v="1"/>
    <s v="VinaPhone"/>
    <n v="1"/>
    <n v="1"/>
    <n v="9.3132257461547852E-10"/>
    <n v="9.5367431640625E-7"/>
    <n v="0"/>
    <n v="0"/>
    <n v="0"/>
    <n v="0"/>
  </r>
  <r>
    <s v="QATB1"/>
    <x v="1"/>
    <s v="Vodafone Qatar Q.S.C. QATB1"/>
    <n v="1"/>
    <n v="136"/>
    <n v="1.2665987014770508E-7"/>
    <n v="1.2969970703125E-4"/>
    <n v="6.1433260393872313E-2"/>
    <n v="7.967875875059733E-6"/>
    <n v="0"/>
    <n v="0"/>
  </r>
  <r>
    <s v="GRCPF"/>
    <x v="2"/>
    <s v="VODAFONE Greece"/>
    <n v="3701"/>
    <n v="8696557981"/>
    <n v="8.0993007691577077"/>
    <n v="8293.6839876174927"/>
    <n v="5.0920537561091016E-3"/>
    <n v="42.231884701129566"/>
    <n v="0"/>
    <n v="0"/>
  </r>
  <r>
    <s v="GRCSH"/>
    <x v="2"/>
    <s v="WIND HELLAS TELECOMMUNICATIONS S.A."/>
    <n v="3112"/>
    <n v="7625291013"/>
    <n v="7.1016056584194303"/>
    <n v="7272.0441942214966"/>
    <n v="5.0781742986989722E-3"/>
    <n v="36.928707926098681"/>
    <n v="0"/>
    <n v="0"/>
  </r>
  <r>
    <s v="DEUD2"/>
    <x v="2"/>
    <s v="VODAFONE GMBH"/>
    <n v="2731"/>
    <n v="6062384201"/>
    <n v="5.6460352623835206"/>
    <n v="5781.5401086807251"/>
    <n v="1.0029951459719478E-2"/>
    <n v="57.988566652488949"/>
    <n v="0"/>
    <n v="0"/>
  </r>
  <r>
    <s v="DEUE2"/>
    <x v="2"/>
    <s v="O2"/>
    <n v="2380"/>
    <n v="6794665955"/>
    <n v="6.3280257908627391"/>
    <n v="6479.8984098434448"/>
    <n v="6.0739991574448775E-3"/>
    <n v="39.358897481717484"/>
    <n v="0"/>
    <n v="0"/>
  </r>
  <r>
    <s v="CHNCT"/>
    <x v="2"/>
    <s v="CHINA MOBILE"/>
    <n v="1786"/>
    <n v="5452972"/>
    <n v="5.0784759223461151E-3"/>
    <n v="5.2003593444824219"/>
    <n v="3.0099366936453362E-2"/>
    <n v="0.1565275241109905"/>
    <n v="0"/>
    <n v="0"/>
  </r>
  <r>
    <s v="BGDBL"/>
    <x v="2"/>
    <s v="Banglalink Digital Communications Ltd."/>
    <n v="1722"/>
    <n v="5735058056"/>
    <n v="5.3411890342831612"/>
    <n v="5469.377571105957"/>
    <n v="2.0361294355129275E-2"/>
    <n v="111.3636066646304"/>
    <n v="4.4999999999999998E-2"/>
    <n v="77.489999999999995"/>
  </r>
  <r>
    <s v="BIHPT"/>
    <x v="2"/>
    <s v="BH TELECOM JSC SARAJEVO"/>
    <n v="1647"/>
    <n v="3045930744"/>
    <n v="2.83674406260252"/>
    <n v="2904.8259201049805"/>
    <n v="1.51329370324966E-2"/>
    <n v="43.958547739312671"/>
    <n v="0"/>
    <n v="0"/>
  </r>
  <r>
    <s v="BGDGP"/>
    <x v="2"/>
    <s v="grameenphone"/>
    <n v="1631"/>
    <n v="3644119439"/>
    <n v="3.3938506981357932"/>
    <n v="3475.3031148910522"/>
    <n v="9.0178776682104514E-2"/>
    <n v="313.39858350038241"/>
    <n v="0"/>
    <n v="0"/>
  </r>
  <r>
    <s v="MARMT"/>
    <x v="2"/>
    <s v="MEDITEL"/>
    <n v="1107"/>
    <n v="2035448266"/>
    <n v="1.8956589195877314"/>
    <n v="1941.1547336578369"/>
    <n v="5.0148133449851848E-2"/>
    <n v="97.345286630284832"/>
    <n v="0"/>
    <n v="0"/>
  </r>
  <r>
    <s v="MARM1"/>
    <x v="2"/>
    <s v="Itissalat Al-Maghrib S.A. MARM1"/>
    <n v="939"/>
    <n v="1400538017"/>
    <n v="1.3043526718392968"/>
    <n v="1335.6571359634399"/>
    <n v="5.0143022236990534E-2"/>
    <n v="66.973885469609854"/>
    <n v="0"/>
    <n v="0"/>
  </r>
  <r>
    <s v="ITAWI"/>
    <x v="2"/>
    <s v="WIND TRE S.P.A. (ITAWI)"/>
    <n v="765"/>
    <n v="1157810090"/>
    <n v="1.0782946739345789"/>
    <n v="1104.1737461090088"/>
    <n v="6.1982702736118438E-3"/>
    <n v="6.8439673074101002"/>
    <n v="0.17"/>
    <n v="130.05000000000001"/>
  </r>
  <r>
    <s v="LUXVM"/>
    <x v="2"/>
    <s v="Orange Communications Luxembourg S.A."/>
    <n v="690"/>
    <n v="762829734"/>
    <n v="0.71044055186212063"/>
    <n v="727.49112510681152"/>
    <n v="0"/>
    <n v="0"/>
    <n v="0"/>
    <n v="0"/>
  </r>
  <r>
    <s v="HUNVR"/>
    <x v="2"/>
    <s v="VODAFONE HUNGARY MOBILE TELECOMMUNICATIONS COMPANY LIMITED"/>
    <n v="560"/>
    <n v="881530757"/>
    <n v="0.82098949421197176"/>
    <n v="840.69324207305908"/>
    <n v="1.0198464733727578E-2"/>
    <n v="8.5737803811651947"/>
    <n v="0"/>
    <n v="0"/>
  </r>
  <r>
    <s v="HUNH1"/>
    <x v="2"/>
    <s v="TELENOR Hungary"/>
    <n v="559"/>
    <n v="998928273"/>
    <n v="0.93032445106655359"/>
    <n v="952.65223789215088"/>
    <n v="6.0843356869945495E-3"/>
    <n v="5.7962560083024348"/>
    <n v="0"/>
    <n v="0"/>
  </r>
  <r>
    <s v="LUXTG"/>
    <x v="2"/>
    <s v="TANGO SA"/>
    <n v="555"/>
    <n v="950531976"/>
    <n v="0.88525188714265823"/>
    <n v="906.49793243408203"/>
    <n v="1.0144257183161259E-2"/>
    <n v="9.1957481626152671"/>
    <n v="0"/>
    <n v="0"/>
  </r>
  <r>
    <s v="ROMMR"/>
    <x v="2"/>
    <s v="Orange Romania"/>
    <n v="459"/>
    <n v="829637478"/>
    <n v="0.77266011200845242"/>
    <n v="791.20395469665527"/>
    <n v="6.4505610535919907E-3"/>
    <n v="5.1037094156142064"/>
    <n v="0"/>
    <n v="0"/>
  </r>
  <r>
    <s v="ROM05"/>
    <x v="2"/>
    <s v="S.C. RCS &amp;amp; RDS S.A. ROM05"/>
    <n v="439"/>
    <n v="3025"/>
    <n v="2.8172507882118225E-6"/>
    <n v="2.8848648071289063E-3"/>
    <n v="0"/>
    <n v="0"/>
    <n v="0"/>
    <n v="0"/>
  </r>
  <r>
    <s v="ROM05"/>
    <x v="2"/>
    <s v="S.C. RCS &amp; RDS S.A. ROM05"/>
    <n v="404"/>
    <n v="2015634150"/>
    <n v="1.8772055860608816"/>
    <n v="1922.2585201263428"/>
    <n v="0"/>
    <n v="0"/>
    <n v="0"/>
    <n v="0"/>
  </r>
  <r>
    <s v="ROMMF"/>
    <x v="2"/>
    <s v="S.C. VODAFONE ROMANIA S.A."/>
    <n v="309"/>
    <n v="391768352"/>
    <n v="0.36486271023750305"/>
    <n v="373.61941528320313"/>
    <n v="1.0153806994675104E-2"/>
    <n v="3.7936594322490103"/>
    <n v="0"/>
    <n v="0"/>
  </r>
  <r>
    <s v="ITAOM"/>
    <x v="2"/>
    <s v="VODAFONE ITALIA S.P.A"/>
    <n v="303"/>
    <n v="438508799"/>
    <n v="0.40839314367622137"/>
    <n v="418.19457912445068"/>
    <n v="1.0030261531489941E-2"/>
    <n v="4.1946009996696043"/>
    <n v="0"/>
    <n v="0"/>
  </r>
  <r>
    <s v="NLDPT"/>
    <x v="2"/>
    <s v="KPN B.V."/>
    <n v="245"/>
    <n v="281349717"/>
    <n v="0.26202734280377626"/>
    <n v="268.31599903106689"/>
    <n v="4.5416334993920587E-3"/>
    <n v="1.2185929296223406"/>
    <n v="0.11"/>
    <n v="26.95"/>
  </r>
  <r>
    <s v="NLDLT"/>
    <x v="2"/>
    <s v="VODAFONE LIBERTEL B.V."/>
    <n v="235"/>
    <n v="156666989"/>
    <n v="0.14590750355273485"/>
    <n v="149.40928363800049"/>
    <n v="1.0014996681596862E-2"/>
    <n v="1.4963334798343393"/>
    <n v="0"/>
    <n v="0"/>
  </r>
  <r>
    <s v="NLDPN"/>
    <x v="2"/>
    <s v="T-MOBILE NL"/>
    <n v="114"/>
    <n v="2476"/>
    <n v="2.3059546947479248E-6"/>
    <n v="2.361297607421875E-3"/>
    <n v="0"/>
    <n v="0"/>
    <n v="0"/>
    <n v="0"/>
  </r>
  <r>
    <s v="LUXPT"/>
    <x v="2"/>
    <s v="POST"/>
    <n v="105"/>
    <n v="3585851"/>
    <n v="3.3395839855074883E-3"/>
    <n v="3.419734001159668"/>
    <n v="1.0203556387459078E-2"/>
    <n v="3.4893448710943721E-2"/>
    <n v="0"/>
    <n v="0"/>
  </r>
  <r>
    <s v="CHEC1"/>
    <x v="2"/>
    <s v="SWISSCOM Switzerland"/>
    <n v="101"/>
    <n v="76434166"/>
    <n v="7.1184864267706871E-2"/>
    <n v="72.893301010131836"/>
    <n v="2.0139639166548706E-2"/>
    <n v="1.4680447800026755"/>
    <n v="0"/>
    <n v="0"/>
  </r>
  <r>
    <s v="INDF1"/>
    <x v="2"/>
    <s v="Vodafone India Limited INDF1"/>
    <n v="99"/>
    <n v="520612346"/>
    <n v="0.48485803045332432"/>
    <n v="496.4946231842041"/>
    <n v="0.20016580388079927"/>
    <n v="99.381245372160734"/>
    <n v="0"/>
    <n v="0"/>
  </r>
  <r>
    <s v="CHEDX"/>
    <x v="2"/>
    <s v="Sunrise Communications AG CHEDX"/>
    <n v="80"/>
    <n v="26777945"/>
    <n v="2.493890468031168E-2"/>
    <n v="25.53743839263916"/>
    <n v="2.0453300663015171E-2"/>
    <n v="0.52232490560787559"/>
    <n v="0"/>
    <n v="0"/>
  </r>
  <r>
    <s v="ITASI"/>
    <x v="2"/>
    <s v="TIM Italy"/>
    <n v="65"/>
    <n v="265478765"/>
    <n v="0.24724636692553759"/>
    <n v="253.18027973175049"/>
    <n v="1.003746322999596E-2"/>
    <n v="2.5412877483675369"/>
    <n v="0.05"/>
    <n v="3.25"/>
  </r>
  <r>
    <s v="HRVT2"/>
    <x v="2"/>
    <s v="TELE2 D.O.O ZA TELEKOMUNIKACIJSKE USLUGE"/>
    <n v="64"/>
    <n v="9184455"/>
    <n v="8.5536902770400047E-3"/>
    <n v="8.7589788436889648"/>
    <n v="6.2666494006215967E-3"/>
    <n v="5.4889449520860695E-2"/>
    <n v="0"/>
    <n v="0"/>
  </r>
  <r>
    <s v="INDA3"/>
    <x v="2"/>
    <s v="Airtel Gujarat"/>
    <n v="60"/>
    <n v="229089277"/>
    <n v="0.21335601527243853"/>
    <n v="218.47655963897705"/>
    <n v="3.0170461093333337E-2"/>
    <n v="6.5915385423930779"/>
    <n v="0"/>
    <n v="0"/>
  </r>
  <r>
    <s v="HRVVI"/>
    <x v="2"/>
    <s v="VIPNET D.O.O."/>
    <n v="45"/>
    <n v="3549572"/>
    <n v="3.3057965338230133E-3"/>
    <n v="3.3851356506347656"/>
    <n v="1.0043566835206913E-2"/>
    <n v="3.3998836153391908E-2"/>
    <n v="0"/>
    <n v="0"/>
  </r>
  <r>
    <s v="KORSK"/>
    <x v="2"/>
    <s v="SK Telecom Co., Ltd. KORSK"/>
    <n v="38"/>
    <n v="125746351"/>
    <n v="0.11711041536182165"/>
    <n v="119.92106533050537"/>
    <n v="6.0346556206539281E-2"/>
    <n v="7.2368233093154117"/>
    <n v="0"/>
    <n v="0"/>
  </r>
  <r>
    <s v="KORKF"/>
    <x v="2"/>
    <s v="KT Corporation"/>
    <n v="35"/>
    <n v="34251919"/>
    <n v="3.1899585388600826E-2"/>
    <n v="32.665175437927246"/>
    <n v="6.0134627312195446E-2"/>
    <n v="1.9643081510472356"/>
    <n v="0"/>
    <n v="0"/>
  </r>
  <r>
    <s v="SAUET"/>
    <x v="2"/>
    <s v="Etihad Etisalat Company SAUET"/>
    <n v="22"/>
    <n v="25889094"/>
    <n v="2.4111097678542137E-2"/>
    <n v="24.689764022827148"/>
    <n v="7.5111296219167942E-2"/>
    <n v="1.8544801790999255"/>
    <n v="0"/>
    <n v="0"/>
  </r>
  <r>
    <s v="BGDAK"/>
    <x v="2"/>
    <s v="Robi Axiata Limited"/>
    <n v="19"/>
    <n v="33736892"/>
    <n v="3.141992911696434E-2"/>
    <n v="32.174007415771484"/>
    <n v="0"/>
    <n v="0"/>
    <n v="0"/>
    <n v="0"/>
  </r>
  <r>
    <s v="DEUD1"/>
    <x v="2"/>
    <s v="TELEKOM DEUTSCHLAND GMBH"/>
    <n v="18"/>
    <n v="652"/>
    <n v="6.0722231864929199E-7"/>
    <n v="6.21795654296875E-4"/>
    <n v="0"/>
    <n v="0"/>
    <n v="0"/>
    <n v="0"/>
  </r>
  <r>
    <s v="ARETC"/>
    <x v="2"/>
    <s v="Emirates Telecom Corp-ETISALAT ARETC"/>
    <n v="15"/>
    <n v="49207115"/>
    <n v="4.5827697031199932E-2"/>
    <n v="46.92756175994873"/>
    <n v="5.012103937134417E-2"/>
    <n v="2.3520581705715755"/>
    <n v="0"/>
    <n v="0"/>
  </r>
  <r>
    <s v="IDNEX"/>
    <x v="2"/>
    <s v="PT. XL AXIATA TBK"/>
    <n v="15"/>
    <n v="40190325"/>
    <n v="3.7430156953632832E-2"/>
    <n v="38.32848072052002"/>
    <n v="6.113423668318254E-2"/>
    <n v="2.3431824120750697"/>
    <n v="0"/>
    <n v="0"/>
  </r>
  <r>
    <s v="AUSTA"/>
    <x v="2"/>
    <s v="Telstra Corporation Limited AUSTA"/>
    <n v="14"/>
    <n v="37747119"/>
    <n v="3.5154744051396847E-2"/>
    <n v="35.998457908630371"/>
    <n v="5.1030373719502713E-3"/>
    <n v="0.18370147604031958"/>
    <n v="0.5"/>
    <n v="7"/>
  </r>
  <r>
    <s v="FRAF3"/>
    <x v="2"/>
    <s v="BOUYGUES TÉLÉCOM"/>
    <n v="12"/>
    <n v="1727153"/>
    <n v="1.6085365787148476E-3"/>
    <n v="1.6471414566040039"/>
    <n v="1.0031703784883949E-2"/>
    <n v="1.6523635184453645E-2"/>
    <n v="0"/>
    <n v="0"/>
  </r>
  <r>
    <s v="SAUZN"/>
    <x v="2"/>
    <s v="MTC Saudi Arabia (Zain) SAUZN"/>
    <n v="12"/>
    <n v="18479461"/>
    <n v="1.7210339196026325E-2"/>
    <n v="17.623387336730957"/>
    <n v="7.5121819895006062E-2"/>
    <n v="1.3239009294498334"/>
    <n v="0"/>
    <n v="0"/>
  </r>
  <r>
    <s v="IDNSL"/>
    <x v="2"/>
    <s v="PT. INDOSAT, Tbk"/>
    <n v="11"/>
    <n v="15381648"/>
    <n v="1.4325276017189026E-2"/>
    <n v="14.669082641601563"/>
    <n v="0.50125537762908046"/>
    <n v="7.35295655898818"/>
    <n v="0"/>
    <n v="0"/>
  </r>
  <r>
    <s v="AUTCA"/>
    <x v="2"/>
    <s v="HUTCHISON 3G"/>
    <n v="9"/>
    <n v="24161396"/>
    <n v="2.2502053529024124E-2"/>
    <n v="23.042102813720703"/>
    <n v="6.2156129499750332E-3"/>
    <n v="0.14322079264361856"/>
    <n v="0.17"/>
    <n v="1.53"/>
  </r>
  <r>
    <s v="IDN89"/>
    <x v="2"/>
    <s v="PT. HUTCHISON 3 INDONESIA"/>
    <n v="8"/>
    <n v="8089575"/>
    <n v="7.5340038165450096E-3"/>
    <n v="7.7148199081420898"/>
    <n v="0.10083319134435237"/>
    <n v="0.77790991198491033"/>
    <n v="0"/>
    <n v="0"/>
  </r>
  <r>
    <s v="BELKO"/>
    <x v="2"/>
    <s v="TELENET GROUP BVBA/SPRL"/>
    <n v="8"/>
    <n v="290589"/>
    <n v="2.7063209563493729E-4"/>
    <n v="0.27712726593017578"/>
    <n v="1.0009762076334031E-2"/>
    <n v="2.7739779968260097E-3"/>
    <n v="0"/>
    <n v="0"/>
  </r>
  <r>
    <s v="UKRKS"/>
    <x v="2"/>
    <s v="KYIVSTAR, PRIVATE JOINT STOCK COMPANY"/>
    <n v="7"/>
    <n v="14084477"/>
    <n v="1.3117191381752491E-2"/>
    <n v="13.432003974914551"/>
    <n v="2.0277382645803699E-2"/>
    <n v="0.27236588429929859"/>
    <n v="4.4999999999999998E-2"/>
    <n v="0.315"/>
  </r>
  <r>
    <s v="ECUOT"/>
    <x v="2"/>
    <s v="OTECEL SOCIEDAD ANÓNIMA"/>
    <n v="5"/>
    <n v="744970"/>
    <n v="6.9380737841129303E-4"/>
    <n v="0.71045875549316406"/>
    <n v="7.0137221269296751E-2"/>
    <n v="4.9829602936733247E-2"/>
    <n v="0"/>
    <n v="0"/>
  </r>
  <r>
    <s v="AUTPT"/>
    <x v="2"/>
    <s v="A1 TELEKOM AUSTRIA AG"/>
    <n v="4"/>
    <n v="13167843"/>
    <n v="1.2263509444892406E-2"/>
    <n v="12.557833671569824"/>
    <n v="1.0095723953167393E-2"/>
    <n v="0.12678042219795951"/>
    <n v="0"/>
    <n v="0"/>
  </r>
  <r>
    <s v="ECUPG"/>
    <x v="2"/>
    <s v="Conecel S.A. (Consorcio Ecuatoriano de Telecomunicaciones S.A.) ECUPG"/>
    <n v="4"/>
    <n v="306293"/>
    <n v="2.8525758534669876E-4"/>
    <n v="0.29210376739501953"/>
    <n v="0"/>
    <n v="0"/>
    <n v="0"/>
    <n v="0"/>
  </r>
  <r>
    <s v="OMNNT"/>
    <x v="2"/>
    <s v="Omani Qatari Telecommunication Company SAOG OMNNT"/>
    <n v="3"/>
    <n v="4630590"/>
    <n v="4.3125730007886887E-3"/>
    <n v="4.4160747528076172"/>
    <n v="5.0582649978420366E-2"/>
    <n v="0.22337676349980695"/>
    <n v="0"/>
    <n v="0"/>
  </r>
  <r>
    <s v="ESPTE"/>
    <x v="2"/>
    <s v="TELEFÓNICA MÓVILES ESPAÑA S.A."/>
    <n v="3"/>
    <n v="2590462"/>
    <n v="2.4125557392835617E-3"/>
    <n v="2.4704570770263672"/>
    <n v="1.0091008890803341E-2"/>
    <n v="2.4929404328621105E-2"/>
    <n v="0"/>
    <n v="0"/>
  </r>
  <r>
    <s v="IDNTS"/>
    <x v="2"/>
    <s v="TELKOMSEL"/>
    <n v="3"/>
    <n v="6737906"/>
    <n v="6.2751639634370804E-3"/>
    <n v="6.4257678985595703"/>
    <n v="6.0285011574074218E-2"/>
    <n v="0.38737749213697825"/>
    <n v="0"/>
    <n v="0"/>
  </r>
  <r>
    <s v="GRCCO"/>
    <x v="2"/>
    <s v="COSMOTE MOBILE TELECOMMUNICATIONS S.A."/>
    <n v="2"/>
    <n v="611"/>
    <n v="5.6903809309005737E-7"/>
    <n v="5.8269500732421875E-4"/>
    <n v="0"/>
    <n v="0"/>
    <n v="0"/>
    <n v="0"/>
  </r>
  <r>
    <s v="OMNGT"/>
    <x v="2"/>
    <s v="Oman Telecommunications Company S.A.O.G. OMNGT"/>
    <n v="2"/>
    <n v="2441547"/>
    <n v="2.2738678380846977E-3"/>
    <n v="2.3284406661987305"/>
    <n v="3.0486274509803887E-2"/>
    <n v="7.0985481329525132E-2"/>
    <n v="0"/>
    <n v="0"/>
  </r>
  <r>
    <s v="ESPRT"/>
    <x v="2"/>
    <s v="Orange Espagne, S.A., sociedad unipersonal"/>
    <n v="2"/>
    <n v="4166013"/>
    <n v="3.8799019530415535E-3"/>
    <n v="3.9730195999145508"/>
    <n v="6.2769022311094701E-3"/>
    <n v="2.4938255590945299E-2"/>
    <n v="0"/>
    <n v="0"/>
  </r>
  <r>
    <s v="FRAF2"/>
    <x v="2"/>
    <s v="SOCIÉTÉ FRANÇAISE DU RADIOTÉLÉPHONE S.A."/>
    <n v="2"/>
    <n v="123750"/>
    <n v="1.1525116860866547E-4"/>
    <n v="0.11801719665527344"/>
    <n v="1.0044684567575537E-2"/>
    <n v="1.1854455139517523E-3"/>
    <n v="0"/>
    <n v="0"/>
  </r>
  <r>
    <s v="USAW6"/>
    <x v="2"/>
    <s v="T-Mobile USA, Inc USAW6"/>
    <n v="2"/>
    <n v="9817090"/>
    <n v="9.142877534031868E-3"/>
    <n v="9.3623065948486328"/>
    <n v="5.0788502726430767E-3"/>
    <n v="4.7549753401815054E-2"/>
    <n v="0.12"/>
    <n v="0.24"/>
  </r>
  <r>
    <s v="NZLBS"/>
    <x v="2"/>
    <s v="VODAFONE NEW ZEALAND LTD"/>
    <n v="2"/>
    <n v="5373812"/>
    <n v="5.0047524273395538E-3"/>
    <n v="5.1248664855957031"/>
    <n v="6.045143358142481E-2"/>
    <n v="0.30980552596765865"/>
    <n v="0"/>
    <n v="0"/>
  </r>
  <r>
    <s v="INDF1"/>
    <x v="2"/>
    <s v="Vodafone India Limited INDBM"/>
    <n v="2"/>
    <n v="2"/>
    <n v="1.862645149230957E-9"/>
    <n v="1.9073486328125E-6"/>
    <n v="0.20016580388079927"/>
    <n v="3.8178597236785749E-7"/>
    <n v="0"/>
    <n v="0"/>
  </r>
  <r>
    <s v="USACG"/>
    <x v="2"/>
    <s v="ATT USA Primary Network"/>
    <n v="1"/>
    <n v="138326"/>
    <n v="1.2882612645626068E-4"/>
    <n v="0.13191795349121094"/>
    <n v="1.3540748128522176E-2"/>
    <n v="1.78626778185459E-3"/>
    <n v="0"/>
    <n v="0"/>
  </r>
  <r>
    <s v="TURIS"/>
    <x v="2"/>
    <s v="AVEA"/>
    <n v="1"/>
    <n v="631196"/>
    <n v="5.8784708380699158E-4"/>
    <n v="0.60195541381835938"/>
    <n v="6.0019915289893686E-2"/>
    <n v="3.612931294567083E-2"/>
    <n v="0"/>
    <n v="0"/>
  </r>
  <r>
    <s v="HUNH2"/>
    <x v="2"/>
    <s v="MAGYAR TELEKOM NYRT."/>
    <n v="1"/>
    <n v="6"/>
    <n v="5.5879354476928711E-9"/>
    <n v="5.7220458984375E-6"/>
    <n v="0"/>
    <n v="0"/>
    <n v="0"/>
    <n v="0"/>
  </r>
  <r>
    <s v="NZLTM"/>
    <x v="2"/>
    <s v="SPARK NEW ZEALAND"/>
    <n v="1"/>
    <n v="1281203"/>
    <n v="1.1932132765650749E-3"/>
    <n v="1.2218503952026367"/>
    <n v="2.009187645990148E-2"/>
    <n v="2.4549267192893177E-2"/>
    <n v="0.2"/>
    <n v="0.2"/>
  </r>
  <r>
    <s v="DNKDM"/>
    <x v="2"/>
    <s v="TELENOR A/S"/>
    <n v="1"/>
    <n v="111219"/>
    <n v="1.0358076542615891E-4"/>
    <n v="0.10606670379638672"/>
    <n v="6.0990155924409836E-3"/>
    <n v="6.4690248029298191E-4"/>
    <n v="0"/>
    <n v="0"/>
  </r>
  <r>
    <s v="NORTM"/>
    <x v="2"/>
    <s v="TELENOR NORGE AS"/>
    <n v="1"/>
    <n v="9133280"/>
    <n v="8.5060298442840576E-3"/>
    <n v="8.710174560546875"/>
    <n v="6.0531621806357737E-3"/>
    <n v="5.2724099236638164E-2"/>
    <n v="0"/>
    <n v="0"/>
  </r>
  <r>
    <s v="GBRCN"/>
    <x v="2"/>
    <s v="Telefonica UK Ltd"/>
    <n v="1"/>
    <n v="677288"/>
    <n v="6.3077360391616821E-4"/>
    <n v="0.64591217041015625"/>
    <n v="1.0089910828816955E-2"/>
    <n v="6.5171962026860982E-3"/>
    <n v="0"/>
    <n v="0"/>
  </r>
  <r>
    <s v="ESPAT"/>
    <x v="2"/>
    <s v="Vodafone España, S.A.U. ESPAT"/>
    <n v="1"/>
    <n v="1761"/>
    <n v="1.6400590538978577E-6"/>
    <n v="1.6794204711914063E-3"/>
    <n v="1.0022329100492002E-2"/>
    <n v="1.6831704660383621E-5"/>
    <n v="0"/>
    <n v="0"/>
  </r>
  <r>
    <s v="USACG"/>
    <x v="3"/>
    <s v="ATT USA Primary Network"/>
    <n v="5402"/>
    <n v="1900048873"/>
    <n v="1.7695584082975984"/>
    <n v="1812.0278100967407"/>
    <n v="1.3540748128522176E-2"/>
    <n v="24.536212178397577"/>
    <n v="0"/>
    <n v="0"/>
  </r>
  <r>
    <s v="USAW6"/>
    <x v="3"/>
    <s v="T-Mobile USA, Inc USAW6"/>
    <n v="4282"/>
    <n v="1026879300"/>
    <n v="0.95635587349534035"/>
    <n v="979.30841445922852"/>
    <n v="5.0788502726430767E-3"/>
    <n v="4.9737608077779116"/>
    <n v="0.12"/>
    <n v="513.84"/>
  </r>
  <r>
    <s v="ISRPL"/>
    <x v="3"/>
    <s v="PELEPHONE COMMUNICATION LTD."/>
    <n v="4163"/>
    <n v="201153754"/>
    <n v="0.18733903206884861"/>
    <n v="191.83516883850098"/>
    <n v="1.8158632160141627E-2"/>
    <n v="3.4834642663170028"/>
    <n v="0.1"/>
    <n v="416.3"/>
  </r>
  <r>
    <s v="ISR01"/>
    <x v="3"/>
    <s v="PARTNER COMMUNICATIONS COMPANY LTD."/>
    <n v="801"/>
    <n v="114807393"/>
    <n v="0.10692271683365107"/>
    <n v="109.48886203765869"/>
    <n v="1.3512929896353961E-2"/>
    <n v="1.4795153171464523"/>
    <n v="0"/>
    <n v="0"/>
  </r>
  <r>
    <s v="JPNJP"/>
    <x v="3"/>
    <s v="SoftBank - Japan"/>
    <n v="618"/>
    <n v="130268759"/>
    <n v="0.12132223602384329"/>
    <n v="124.23396968841553"/>
    <n v="6.0902616238663887E-2"/>
    <n v="7.5661737797393727"/>
    <n v="0"/>
    <n v="0"/>
  </r>
  <r>
    <s v="MEXTL"/>
    <x v="3"/>
    <s v="RADIOMÓVIL DIPSA, S.A. DE C.V."/>
    <n v="248"/>
    <n v="89854269"/>
    <n v="8.3683309145271778E-2"/>
    <n v="85.691708564758301"/>
    <n v="2.0154664612387234E-2"/>
    <n v="1.7270876461851341"/>
    <n v="0"/>
    <n v="0"/>
  </r>
  <r>
    <s v="MEXMS"/>
    <x v="3"/>
    <s v="TELEFONICA"/>
    <n v="104"/>
    <n v="11791047"/>
    <n v="1.0981268249452114E-2"/>
    <n v="11.244818687438965"/>
    <n v="5.0319361277438669E-2"/>
    <n v="0.56583209403253498"/>
    <n v="0"/>
    <n v="0"/>
  </r>
  <r>
    <s v="ISRMS"/>
    <x v="3"/>
    <s v="Hot Mobile - Israel"/>
    <n v="100"/>
    <n v="8068986"/>
    <n v="7.5148288160562515E-3"/>
    <n v="7.6951847076416016"/>
    <n v="1.3603237372528902E-2"/>
    <n v="0.10467942420350312"/>
    <n v="0"/>
    <n v="0"/>
  </r>
  <r>
    <s v="MEXIU"/>
    <x v="3"/>
    <s v="AT&amp;T Comercializacion Movil, S. de R.L. de C.V. MEXIU"/>
    <n v="99"/>
    <n v="20055092"/>
    <n v="1.8677759915590286E-2"/>
    <n v="19.126026153564453"/>
    <n v="1.0003618742096052"/>
    <n v="19.132947369161663"/>
    <n v="0"/>
    <n v="0"/>
  </r>
  <r>
    <s v="MEXIU"/>
    <x v="3"/>
    <s v="AT&amp;amp;T Comercializacion Movil, S. de R.L. de C.V. MEXIU"/>
    <n v="99"/>
    <n v="1571"/>
    <n v="1.4631077647209167E-6"/>
    <n v="1.4982223510742188E-3"/>
    <n v="1.0003618742096052"/>
    <n v="1.4987645191033266E-3"/>
    <n v="0"/>
    <n v="0"/>
  </r>
  <r>
    <s v="CANRW"/>
    <x v="3"/>
    <s v="ROGERS"/>
    <n v="14"/>
    <n v="1683203"/>
    <n v="1.5676049515604973E-3"/>
    <n v="1.6052274703979492"/>
    <n v="0.10004802082289022"/>
    <n v="0.16059983138384942"/>
    <n v="0"/>
    <n v="0"/>
  </r>
  <r>
    <s v="CANBM"/>
    <x v="3"/>
    <s v="Bell Mobility Inc. CANBM"/>
    <n v="11"/>
    <n v="1310326"/>
    <n v="1.2203361839056015E-3"/>
    <n v="1.2496242523193359"/>
    <n v="0.1000213823948129"/>
    <n v="0.12498914519106445"/>
    <n v="0"/>
    <n v="0"/>
  </r>
  <r>
    <s v="DEUE2"/>
    <x v="3"/>
    <s v="O2"/>
    <n v="10"/>
    <n v="1027027"/>
    <n v="9.5649342983961105E-4"/>
    <n v="0.97944927215576172"/>
    <n v="6.0739991574448775E-3"/>
    <n v="5.9491740538340949E-3"/>
    <n v="0"/>
    <n v="0"/>
  </r>
  <r>
    <s v="PSEWM"/>
    <x v="3"/>
    <s v="WATANIYA PALESTINE MOBILE"/>
    <n v="9"/>
    <n v="31570"/>
    <n v="2.9401853680610657E-5"/>
    <n v="3.0107498168945313E-2"/>
    <n v="9.0085845390414532E-2"/>
    <n v="2.712259425139796E-3"/>
    <n v="0"/>
    <n v="0"/>
  </r>
  <r>
    <s v="CANTS"/>
    <x v="3"/>
    <s v="TELUS COMMUNICATIONS INC."/>
    <n v="8"/>
    <n v="314209"/>
    <n v="2.9262993484735489E-4"/>
    <n v="0.29965305328369141"/>
    <n v="0.10001281626379642"/>
    <n v="2.9969145760947426E-2"/>
    <n v="0"/>
    <n v="0"/>
  </r>
  <r>
    <s v="PSEJE"/>
    <x v="3"/>
    <s v="Jawwal PSEJE"/>
    <n v="7"/>
    <n v="29257"/>
    <n v="2.7247704565525055E-5"/>
    <n v="2.7901649475097656E-2"/>
    <n v="5.4180568666750653E-2"/>
    <n v="1.5117272353011358E-3"/>
    <n v="0"/>
    <n v="0"/>
  </r>
  <r>
    <s v="DEUD2"/>
    <x v="3"/>
    <s v="VODAFONE GMBH"/>
    <n v="5"/>
    <n v="119523"/>
    <n v="1.1131446808576584E-4"/>
    <n v="0.11398601531982422"/>
    <n v="1.0029951459719478E-2"/>
    <n v="1.1432742007446777E-3"/>
    <n v="0"/>
    <n v="0"/>
  </r>
  <r>
    <s v="TURIS"/>
    <x v="3"/>
    <s v="AVEA"/>
    <n v="2"/>
    <n v="32486"/>
    <n v="3.0254945158958435E-5"/>
    <n v="3.0981063842773438E-2"/>
    <n v="6.0019915289893686E-2"/>
    <n v="1.8594808274340498E-3"/>
    <n v="0"/>
    <n v="0"/>
  </r>
  <r>
    <s v="FRAF3"/>
    <x v="3"/>
    <s v="BOUYGUES TÉLÉCOM"/>
    <n v="1"/>
    <n v="30934"/>
    <n v="2.8809532523155212E-5"/>
    <n v="2.9500961303710938E-2"/>
    <n v="1.0031703784883949E-2"/>
    <n v="2.9594490516815194E-4"/>
    <n v="0"/>
    <n v="0"/>
  </r>
  <r>
    <s v="FRAF2"/>
    <x v="3"/>
    <s v="SOCIÉTÉ FRANÇAISE DU RADIOTÉLÉPHONE S.A."/>
    <n v="1"/>
    <n v="27404"/>
    <n v="2.5521963834762573E-5"/>
    <n v="2.6134490966796875E-2"/>
    <n v="1.0044684567575537E-2"/>
    <n v="2.6251271809562686E-4"/>
    <n v="0"/>
    <n v="0"/>
  </r>
  <r>
    <s v="GBRCN"/>
    <x v="3"/>
    <s v="Telefonica UK Ltd"/>
    <n v="1"/>
    <n v="98539"/>
    <n v="9.1771595180034637E-5"/>
    <n v="9.3974113464355469E-2"/>
    <n v="1.0089910828816955E-2"/>
    <n v="9.4819042507247344E-4"/>
    <n v="0"/>
    <n v="0"/>
  </r>
  <r>
    <s v="GBRVF"/>
    <x v="3"/>
    <s v="VODAFONE LTD United Kingdom"/>
    <n v="1"/>
    <n v="29783"/>
    <n v="2.7737580239772797E-5"/>
    <n v="2.8403282165527344E-2"/>
    <n v="1.0101909042959573E-2"/>
    <n v="2.8692737295767302E-4"/>
    <n v="0"/>
    <n v="0"/>
  </r>
  <r>
    <s v="CRITC"/>
    <x v="4"/>
    <s v="TELEFÓNICA DE COSTA RICA TC, S.A."/>
    <n v="3939"/>
    <n v="7105171104"/>
    <n v="6.6172062456607819"/>
    <n v="6776.0191955566406"/>
    <n v="5.4125829099161908E-2"/>
    <n v="366.7576569513393"/>
    <n v="0"/>
    <n v="0"/>
  </r>
  <r>
    <s v="CRICL"/>
    <x v="4"/>
    <s v="CLARO CR Telecomunicaciones, S.A"/>
    <n v="3406"/>
    <n v="5386485444"/>
    <n v="5.0165554918348789"/>
    <n v="5136.952823638916"/>
    <n v="5.4114198212874318E-2"/>
    <n v="277.98208330858068"/>
    <n v="0"/>
    <n v="0"/>
  </r>
  <r>
    <s v="CRICR"/>
    <x v="4"/>
    <s v="Instituto Costarricense de Electricidad - ICE CRICR"/>
    <n v="3087"/>
    <n v="6160405696"/>
    <n v="5.7373248934745789"/>
    <n v="5875.0206909179688"/>
    <n v="5.4136416620768978E-2"/>
    <n v="318.05256777917316"/>
    <n v="0"/>
    <n v="0"/>
  </r>
  <r>
    <s v="NICMS"/>
    <x v="4"/>
    <s v="TELEFÓNIA CELULAR DE NICARAGUA S.A."/>
    <n v="5"/>
    <n v="17"/>
    <n v="1.5832483768463135E-8"/>
    <n v="1.621246337890625E-5"/>
    <n v="0"/>
    <n v="0"/>
    <n v="0"/>
    <n v="0"/>
  </r>
  <r>
    <s v="PANMS"/>
    <x v="4"/>
    <s v="TELEFÓNICA MÓVILES PANAMÁ, S.A."/>
    <n v="5"/>
    <n v="33"/>
    <n v="3.0733644962310791E-8"/>
    <n v="3.147125244140625E-5"/>
    <n v="6.0476626947754353E-2"/>
    <n v="1.9032751934775292E-6"/>
    <n v="0"/>
    <n v="0"/>
  </r>
  <r>
    <s v="PANCW"/>
    <x v="4"/>
    <s v="CABLE &amp;amp; WIRELESS PANAMÁ, S.A."/>
    <n v="3"/>
    <n v="117"/>
    <n v="1.0896474123001099E-7"/>
    <n v="1.1157989501953125E-4"/>
    <n v="0.50081377151799533"/>
    <n v="5.5880748050313432E-5"/>
    <n v="0"/>
    <n v="0"/>
  </r>
  <r>
    <s v="ISR01"/>
    <x v="4"/>
    <s v="PARTNER COMMUNICATIONS COMPANY LTD."/>
    <n v="2"/>
    <n v="2"/>
    <n v="1.862645149230957E-9"/>
    <n v="1.9073486328125E-6"/>
    <n v="1.3512929896353961E-2"/>
    <n v="2.5773868363101886E-8"/>
    <n v="0"/>
    <n v="0"/>
  </r>
  <r>
    <s v="PANCW"/>
    <x v="4"/>
    <s v="CABLE &amp; WIRELESS PANAMÁ, S.A."/>
    <n v="1"/>
    <n v="818379"/>
    <n v="7.6217483729124069E-4"/>
    <n v="0.78046703338623047"/>
    <n v="0.50081377151799533"/>
    <n v="0.39086863853561926"/>
    <n v="0"/>
    <n v="0"/>
  </r>
  <r>
    <s v="NICSC"/>
    <x v="4"/>
    <s v="CLARO NICARAGUA"/>
    <n v="1"/>
    <n v="3"/>
    <n v="2.7939677238464355E-9"/>
    <n v="2.86102294921875E-6"/>
    <n v="0"/>
    <n v="0"/>
    <n v="0"/>
    <n v="0"/>
  </r>
  <r>
    <s v="GUYUM"/>
    <x v="4"/>
    <s v="U-MOBILE (CELLULAR) INC"/>
    <n v="1"/>
    <n v="26"/>
    <n v="2.4214386940002441E-8"/>
    <n v="2.47955322265625E-5"/>
    <n v="0"/>
    <n v="0"/>
    <n v="0.05"/>
    <n v="0.05"/>
  </r>
  <r>
    <s v="ZMB02"/>
    <x v="5"/>
    <s v="MTN Zambia"/>
    <n v="4806"/>
    <n v="8668597931"/>
    <n v="8.0732609434053302"/>
    <n v="8267.0192060470581"/>
    <n v="2.0281576074329653E-2"/>
    <n v="167.66817893538774"/>
    <n v="0"/>
    <n v="0"/>
  </r>
  <r>
    <s v="CODOR"/>
    <x v="5"/>
    <s v="Oasis sprl"/>
    <n v="3007"/>
    <n v="1269593887"/>
    <n v="1.1824014475569129"/>
    <n v="1210.7790822982788"/>
    <n v="1.0004764562415673"/>
    <n v="1211.355965549199"/>
    <n v="0"/>
    <n v="0"/>
  </r>
  <r>
    <s v="CODCT"/>
    <x v="5"/>
    <s v="CELTEL Congo, Dem. Rep."/>
    <n v="2963"/>
    <n v="3655400034"/>
    <n v="3.4043565709143877"/>
    <n v="3486.061128616333"/>
    <n v="0.40039331086194663"/>
    <n v="1395.795557153828"/>
    <n v="0"/>
    <n v="0"/>
  </r>
  <r>
    <s v="ZMBCZ"/>
    <x v="5"/>
    <s v="ZAMTEL"/>
    <n v="2516"/>
    <n v="26930138"/>
    <n v="2.5080645456910133E-2"/>
    <n v="25.682580947875977"/>
    <n v="1.0000351703054393"/>
    <n v="25.683484212092385"/>
    <n v="0"/>
    <n v="0"/>
  </r>
  <r>
    <s v="TZACT"/>
    <x v="5"/>
    <s v="AIRTEL Tanzania"/>
    <n v="2453"/>
    <n v="2837328323"/>
    <n v="2.642467918805778"/>
    <n v="2705.8871488571167"/>
    <n v="0.45026172430036754"/>
    <n v="1218.3574134066107"/>
    <n v="0"/>
    <n v="0"/>
  </r>
  <r>
    <s v="TZAMB"/>
    <x v="5"/>
    <s v="MIC Tanzania Ltd"/>
    <n v="1888"/>
    <n v="130664208"/>
    <n v="0.1216905266046524"/>
    <n v="124.61109924316406"/>
    <n v="9.0763298944062459E-2"/>
    <n v="11.310114452355535"/>
    <n v="0"/>
    <n v="0"/>
  </r>
  <r>
    <s v="CODVC"/>
    <x v="5"/>
    <s v="Vodacom Congo"/>
    <n v="1851"/>
    <n v="5367679"/>
    <n v="4.9990406259894371E-3"/>
    <n v="5.1190176010131836"/>
    <n v="10.00018706404572"/>
    <n v="51.191133594274397"/>
    <n v="0"/>
    <n v="0"/>
  </r>
  <r>
    <s v="ZWEN1"/>
    <x v="5"/>
    <s v="Net*One Cellular"/>
    <n v="690"/>
    <n v="130789704"/>
    <n v="0.12180740386247635"/>
    <n v="124.73078155517578"/>
    <n v="1.0002384477734172"/>
    <n v="124.76052333231419"/>
    <n v="0"/>
    <n v="0"/>
  </r>
  <r>
    <s v="ZWEET"/>
    <x v="5"/>
    <s v="Econet Wireless (Private) Limited ZWEET"/>
    <n v="549"/>
    <n v="5713"/>
    <n v="5.3206458687782288E-6"/>
    <n v="5.4483413696289063E-3"/>
    <n v="0"/>
    <n v="0"/>
    <n v="0"/>
    <n v="0"/>
  </r>
  <r>
    <s v="BWABC"/>
    <x v="5"/>
    <s v="BOTSWANA TELECOMMUNICATIONS CORPORATION"/>
    <n v="491"/>
    <n v="402575264"/>
    <n v="0.37492743134498596"/>
    <n v="383.92568969726563"/>
    <n v="0.45039026549941941"/>
    <n v="172.91639331479917"/>
    <n v="0"/>
    <n v="0"/>
  </r>
  <r>
    <s v="ZAFVC"/>
    <x v="5"/>
    <s v="VODACOM (PTY) LTD."/>
    <n v="479"/>
    <n v="413459650"/>
    <n v="0.38506430573761463"/>
    <n v="394.30584907531738"/>
    <n v="3.0146430705630198E-2"/>
    <n v="11.886913955973736"/>
    <n v="0"/>
    <n v="0"/>
  </r>
  <r>
    <s v="ZAFMM"/>
    <x v="5"/>
    <s v="Mobile Telephone Networks (PTY) LTD"/>
    <n v="473"/>
    <n v="480746088"/>
    <n v="0.4477296844124794"/>
    <n v="458.47519683837891"/>
    <n v="0"/>
    <n v="0"/>
    <n v="0"/>
    <n v="0"/>
  </r>
  <r>
    <s v="ZWEN3"/>
    <x v="5"/>
    <s v="TELECEL ZIMBABWE (PVT) LTD"/>
    <n v="422"/>
    <n v="181101920"/>
    <n v="0.16866430640220642"/>
    <n v="172.71224975585938"/>
    <n v="0.20028872118748026"/>
    <n v="34.592315637013776"/>
    <n v="0"/>
    <n v="0"/>
  </r>
  <r>
    <s v="MOZVT"/>
    <x v="5"/>
    <s v="MOVITEL"/>
    <n v="251"/>
    <n v="6647"/>
    <n v="6.1905011534690857E-6"/>
    <n v="6.3390731811523438E-3"/>
    <n v="0"/>
    <n v="0"/>
    <n v="0"/>
    <n v="0"/>
  </r>
  <r>
    <s v="MOZ01"/>
    <x v="5"/>
    <s v="mCel, Mocambique Celular"/>
    <n v="243"/>
    <n v="356397206"/>
    <n v="0.33192076347768307"/>
    <n v="339.88686180114746"/>
    <n v="0.20016193757888287"/>
    <n v="68.03241281572366"/>
    <n v="0"/>
    <n v="0"/>
  </r>
  <r>
    <s v="RWATG"/>
    <x v="5"/>
    <s v="TIGO"/>
    <n v="199"/>
    <n v="14594023"/>
    <n v="1.359174307435751E-2"/>
    <n v="13.91794490814209"/>
    <n v="0.40125139925374065"/>
    <n v="5.5845948691284883"/>
    <n v="0"/>
    <n v="0"/>
  </r>
  <r>
    <s v="RWAMN"/>
    <x v="5"/>
    <s v="RWANDACEL"/>
    <n v="177"/>
    <n v="19794000"/>
    <n v="1.8434599041938782E-2"/>
    <n v="18.877029418945313"/>
    <n v="0.10044097045734823"/>
    <n v="1.8960271541907796"/>
    <n v="0"/>
    <n v="0"/>
  </r>
  <r>
    <s v="BDITL"/>
    <x v="5"/>
    <s v="U-Com Burundi S.A. BDITL"/>
    <n v="129"/>
    <n v="18525780"/>
    <n v="1.725347712635994E-2"/>
    <n v="17.667560577392578"/>
    <n v="0.10082389999015552"/>
    <n v="1.7813123607250436"/>
    <n v="0"/>
    <n v="0"/>
  </r>
  <r>
    <s v="RWAAR"/>
    <x v="5"/>
    <s v="BHARTI AIRTEL RWANDA HOLDINGS B.V."/>
    <n v="122"/>
    <n v="715"/>
    <n v="6.6589564085006714E-7"/>
    <n v="6.8187713623046875E-4"/>
    <n v="0"/>
    <n v="0"/>
    <n v="0"/>
    <n v="0"/>
  </r>
  <r>
    <s v="MWICT"/>
    <x v="5"/>
    <s v="Airtel Malawi"/>
    <n v="114"/>
    <n v="138335570"/>
    <n v="0.12883503921329975"/>
    <n v="131.92708015441895"/>
    <n v="0.50015387352128815"/>
    <n v="65.983840161586102"/>
    <n v="0"/>
    <n v="0"/>
  </r>
  <r>
    <s v="NAM03"/>
    <x v="5"/>
    <s v="Leo NA"/>
    <n v="82"/>
    <n v="233879086"/>
    <n v="0.21781687252223492"/>
    <n v="223.04447746276855"/>
    <n v="6.000239177230168"/>
    <n v="1338.320211936935"/>
    <n v="0"/>
    <n v="0"/>
  </r>
  <r>
    <s v="KENSA"/>
    <x v="5"/>
    <s v="Safaricom PLC KENSA"/>
    <n v="81"/>
    <n v="17343771"/>
    <n v="1.6152645461261272E-2"/>
    <n v="16.540308952331543"/>
    <n v="0.10116455327211413"/>
    <n v="1.6732929661453706"/>
    <n v="0"/>
    <n v="0"/>
  </r>
  <r>
    <s v="CODOR"/>
    <x v="5"/>
    <s v="CCt/Orange Congo"/>
    <n v="71"/>
    <n v="9031061"/>
    <n v="8.410830982029438E-3"/>
    <n v="8.6126909255981445"/>
    <n v="1.0004764562415673"/>
    <n v="8.616794495946337"/>
    <n v="0"/>
    <n v="0"/>
  </r>
  <r>
    <s v="KENKC"/>
    <x v="5"/>
    <s v="AIRTEL NETWORKS KENYA LIMITED"/>
    <n v="46"/>
    <n v="2237446"/>
    <n v="2.0837839692831039E-3"/>
    <n v="2.1337947845458984"/>
    <n v="0.50075396825396834"/>
    <n v="1.06850620580098"/>
    <n v="0"/>
    <n v="0"/>
  </r>
  <r>
    <s v="UGACE"/>
    <x v="5"/>
    <s v="AIRTEL UGANDA LIMITED"/>
    <n v="45"/>
    <n v="16009757"/>
    <n v="1.4910248108208179E-2"/>
    <n v="15.268094062805176"/>
    <n v="0.5000615661836354"/>
    <n v="7.634987029685421"/>
    <n v="0"/>
    <n v="0"/>
  </r>
  <r>
    <s v="UGAMN"/>
    <x v="5"/>
    <s v="MTN Uganda Ltd UGAMN"/>
    <n v="41"/>
    <n v="7257081"/>
    <n v="6.7586833611130714E-3"/>
    <n v="6.9208917617797852"/>
    <n v="5.0060928433269342E-2"/>
    <n v="0.34646626718086121"/>
    <n v="0"/>
    <n v="0"/>
  </r>
  <r>
    <s v="KENTK"/>
    <x v="5"/>
    <s v="TELKOM KENYA LIMITED"/>
    <n v="15"/>
    <n v="132294"/>
    <n v="1.2320838868618011E-4"/>
    <n v="0.12616539001464844"/>
    <n v="0.20035971223021581"/>
    <n v="2.5278461236747905E-2"/>
    <n v="0"/>
    <n v="0"/>
  </r>
  <r>
    <s v="GBRVF"/>
    <x v="6"/>
    <s v="VODAFONE LTD United Kingdom"/>
    <n v="5427"/>
    <n v="23860702681"/>
    <n v="22.222011053003371"/>
    <n v="22755.339318275452"/>
    <n v="1.0101909042959573E-2"/>
    <n v="229.87236803490029"/>
    <n v="0"/>
    <n v="0"/>
  </r>
  <r>
    <s v="GBRCN"/>
    <x v="6"/>
    <s v="Telefonica UK Ltd"/>
    <n v="5028"/>
    <n v="11799171284"/>
    <n v="10.988834578543901"/>
    <n v="11252.566608428955"/>
    <n v="1.0089910828816955E-2"/>
    <n v="113.53739367437139"/>
    <n v="0"/>
    <n v="0"/>
  </r>
  <r>
    <s v="GBROR"/>
    <x v="6"/>
    <s v="EE (ORANGE)"/>
    <n v="469"/>
    <n v="4857"/>
    <n v="4.5234337449073792E-6"/>
    <n v="4.6319961547851563E-3"/>
    <n v="0"/>
    <n v="0"/>
    <n v="0"/>
    <n v="0"/>
  </r>
  <r>
    <s v="GBRHU"/>
    <x v="6"/>
    <s v="Hutchison 3G UK Limited GBRHU"/>
    <n v="189"/>
    <n v="278567056"/>
    <n v="0.25943578779697418"/>
    <n v="265.66224670410156"/>
    <n v="6.0306171524147408E-3"/>
    <n v="1.6021073017227914"/>
    <n v="0.17"/>
    <n v="32.130000000000003"/>
  </r>
  <r>
    <s v="ESPRT"/>
    <x v="6"/>
    <s v="Orange Espagne, S.A., sociedad unipersonal"/>
    <n v="18"/>
    <n v="82839508"/>
    <n v="7.7150303870439529E-2"/>
    <n v="79.001911163330078"/>
    <n v="6.2769022311094701E-3"/>
    <n v="0.49588727244301872"/>
    <n v="0"/>
    <n v="0"/>
  </r>
  <r>
    <s v="ESPTE"/>
    <x v="6"/>
    <s v="TELEFÓNICA MÓVILES ESPAÑA S.A."/>
    <n v="17"/>
    <n v="10919291"/>
    <n v="1.0169382207095623E-2"/>
    <n v="10.413447380065918"/>
    <n v="1.0091008890803341E-2"/>
    <n v="0.10508219009615793"/>
    <n v="0"/>
    <n v="0"/>
  </r>
  <r>
    <s v="ESPAT"/>
    <x v="6"/>
    <s v="Vodafone España, S.A.U. ESPAT"/>
    <n v="17"/>
    <n v="106358659"/>
    <n v="9.9054220132529736E-2"/>
    <n v="101.43152141571045"/>
    <n v="1.0022329100492002E-2"/>
    <n v="1.0165800887918526"/>
    <n v="0"/>
    <n v="0"/>
  </r>
  <r>
    <s v="FRAF3"/>
    <x v="6"/>
    <s v="BOUYGUES TÉLÉCOM"/>
    <n v="12"/>
    <n v="13934952"/>
    <n v="1.2977935373783112E-2"/>
    <n v="13.289405822753906"/>
    <n v="1.0031703784883949E-2"/>
    <n v="0.13331538269097915"/>
    <n v="0"/>
    <n v="0"/>
  </r>
  <r>
    <s v="FRAF1"/>
    <x v="6"/>
    <s v="ORANGE  France"/>
    <n v="9"/>
    <n v="17773462"/>
    <n v="1.6552826389670372E-2"/>
    <n v="16.950094223022461"/>
    <n v="6.0307905731580812E-3"/>
    <n v="0.10222246845434511"/>
    <n v="0"/>
    <n v="0"/>
  </r>
  <r>
    <s v="FRAF2"/>
    <x v="6"/>
    <s v="SOCIÉTÉ FRANÇAISE DU RADIOTÉLÉPHONE S.A."/>
    <n v="9"/>
    <n v="12832658"/>
    <n v="1.1951344087719917E-2"/>
    <n v="12.238176345825195"/>
    <n v="1.0044684567575537E-2"/>
    <n v="0.12292862107617832"/>
    <n v="0"/>
    <n v="0"/>
  </r>
  <r>
    <s v="ISR01"/>
    <x v="6"/>
    <s v="PARTNER COMMUNICATIONS COMPANY LTD."/>
    <n v="7"/>
    <n v="27337574"/>
    <n v="2.5460099801421165E-2"/>
    <n v="26.071142196655273"/>
    <n v="1.3512929896353961E-2"/>
    <n v="0.35229751682127836"/>
    <n v="0"/>
    <n v="0"/>
  </r>
  <r>
    <s v="ISRMS"/>
    <x v="6"/>
    <s v="Hot Mobile - Israel"/>
    <n v="6"/>
    <n v="65625278"/>
    <n v="6.1118302866816521E-2"/>
    <n v="62.585142135620117"/>
    <n v="1.3603237372528902E-2"/>
    <n v="0.85136054446430087"/>
    <n v="0"/>
    <n v="0"/>
  </r>
  <r>
    <s v="GBRGT"/>
    <x v="6"/>
    <s v="Sure (Guernsey/Jersey/Isle of Man) Limited"/>
    <n v="6"/>
    <n v="7638735"/>
    <n v="7.1141263470053673E-3"/>
    <n v="7.2848653793334961"/>
    <n v="6.0946158836067646E-2"/>
    <n v="0.44398456250822943"/>
    <n v="0"/>
    <n v="0"/>
  </r>
  <r>
    <s v="GBRJT"/>
    <x v="6"/>
    <s v="JT (Jersey) Limited"/>
    <n v="5"/>
    <n v="31339229"/>
    <n v="2.9186931438744068E-2"/>
    <n v="29.887417793273926"/>
    <n v="2.0370808095731215E-2"/>
    <n v="0.60883085234372569"/>
    <n v="0.1"/>
    <n v="0.5"/>
  </r>
  <r>
    <s v="PSEWM"/>
    <x v="6"/>
    <s v="WATANIYA PALESTINE MOBILE"/>
    <n v="5"/>
    <n v="106"/>
    <n v="9.8720192909240723E-8"/>
    <n v="1.010894775390625E-4"/>
    <n v="9.0085845390414532E-2"/>
    <n v="9.1067310441817673E-6"/>
    <n v="0"/>
    <n v="0"/>
  </r>
  <r>
    <s v="BELTB"/>
    <x v="6"/>
    <s v="PROXIMUS PLC"/>
    <n v="4"/>
    <n v="5721261"/>
    <n v="5.3283395245671272E-3"/>
    <n v="5.4562196731567383"/>
    <n v="1.005844651432317E-2"/>
    <n v="5.4881093752844896E-2"/>
    <n v="0"/>
    <n v="0"/>
  </r>
  <r>
    <s v="BELKO"/>
    <x v="6"/>
    <s v="TELENET GROUP BVBA/SPRL"/>
    <n v="4"/>
    <n v="3777569"/>
    <n v="3.5181352868676186E-3"/>
    <n v="3.6025705337524414"/>
    <n v="1.0009762076334031E-2"/>
    <n v="3.606087390607364E-2"/>
    <n v="0"/>
    <n v="0"/>
  </r>
  <r>
    <s v="IRLDF"/>
    <x v="6"/>
    <s v="H3G  Ireland"/>
    <n v="3"/>
    <n v="3772162"/>
    <n v="3.5130996257066727E-3"/>
    <n v="3.5974140167236328"/>
    <n v="0"/>
    <n v="0"/>
    <n v="0"/>
    <n v="0"/>
  </r>
  <r>
    <s v="PSEJE"/>
    <x v="6"/>
    <s v="Jawwal PSEJE"/>
    <n v="3"/>
    <n v="80"/>
    <n v="7.4505805969238281E-8"/>
    <n v="7.62939453125E-5"/>
    <n v="5.4180568666750653E-2"/>
    <n v="4.1336493428612252E-6"/>
    <n v="0"/>
    <n v="0"/>
  </r>
  <r>
    <s v="BELMO"/>
    <x v="6"/>
    <s v="MOBISTAR"/>
    <n v="3"/>
    <n v="1868560"/>
    <n v="1.7402321100234985E-3"/>
    <n v="1.7819976806640625"/>
    <n v="6.7712003911286935E-3"/>
    <n v="1.2066263392302925E-2"/>
    <n v="0"/>
    <n v="0"/>
  </r>
  <r>
    <s v="GBRMT"/>
    <x v="6"/>
    <s v="Manx Telecom"/>
    <n v="3"/>
    <n v="37562"/>
    <n v="3.4982338547706604E-5"/>
    <n v="3.5821914672851563E-2"/>
    <n v="2.0001050655750644E-2"/>
    <n v="7.1647592995768134E-4"/>
    <n v="0"/>
    <n v="0"/>
  </r>
  <r>
    <s v="DEUE2"/>
    <x v="6"/>
    <s v="O2"/>
    <n v="3"/>
    <n v="1577158"/>
    <n v="1.4688428491353989E-3"/>
    <n v="1.5040950775146484"/>
    <n v="6.0739991574448775E-3"/>
    <n v="9.1358722335409624E-3"/>
    <n v="0"/>
    <n v="0"/>
  </r>
  <r>
    <s v="POL03"/>
    <x v="6"/>
    <s v="ORANGE Poland"/>
    <n v="3"/>
    <n v="50208137"/>
    <n v="4.6759971417486668E-2"/>
    <n v="47.882210731506348"/>
    <n v="1.0005654488975016E-2"/>
    <n v="0.47909285674774416"/>
    <n v="0"/>
    <n v="0"/>
  </r>
  <r>
    <s v="POLP4"/>
    <x v="6"/>
    <s v="P4 SP. Z O.O."/>
    <n v="3"/>
    <n v="34902852"/>
    <n v="3.2505813986063004E-2"/>
    <n v="33.285953521728516"/>
    <n v="1.0010121162733351E-2"/>
    <n v="0.33319642776961333"/>
    <n v="0"/>
    <n v="0"/>
  </r>
  <r>
    <s v="ISRPL"/>
    <x v="6"/>
    <s v="PELEPHONE COMMUNICATION LTD."/>
    <n v="3"/>
    <n v="58"/>
    <n v="5.4016709327697754E-8"/>
    <n v="5.53131103515625E-5"/>
    <n v="1.8158632160141627E-2"/>
    <n v="1.0044104245073456E-6"/>
    <n v="0.1"/>
    <n v="0.30000000000000004"/>
  </r>
  <r>
    <s v="POLKM"/>
    <x v="6"/>
    <s v="POLKOMTEL SP. Z O.O."/>
    <n v="3"/>
    <n v="15079031"/>
    <n v="1.4043441973626614E-2"/>
    <n v="14.380484580993652"/>
    <n v="6.0612308783940562E-3"/>
    <n v="8.7163437188588336E-2"/>
    <n v="0"/>
    <n v="0"/>
  </r>
  <r>
    <s v="IRLH3"/>
    <x v="6"/>
    <s v="THREE IRELAND (HUTCHISON) LIMITED"/>
    <n v="3"/>
    <n v="97"/>
    <n v="9.0338289737701416E-8"/>
    <n v="9.250640869140625E-5"/>
    <n v="1.0016212295124964E-2"/>
    <n v="9.2656382811271819E-7"/>
    <n v="0.17"/>
    <n v="0.51"/>
  </r>
  <r>
    <s v="DEUD2"/>
    <x v="6"/>
    <s v="VODAFONE GMBH"/>
    <n v="3"/>
    <n v="410782"/>
    <n v="3.825705498456955E-4"/>
    <n v="0.39175224304199219"/>
    <n v="1.0029951459719478E-2"/>
    <n v="3.9292559819474092E-3"/>
    <n v="0"/>
    <n v="0"/>
  </r>
  <r>
    <s v="IRLEC"/>
    <x v="6"/>
    <s v="VODAFONE IRELAND LIMITED"/>
    <n v="3"/>
    <n v="4231656"/>
    <n v="3.9410367608070374E-3"/>
    <n v="4.0356216430664063"/>
    <n v="1.0019764705882353E-2"/>
    <n v="4.0435979305491726E-2"/>
    <n v="0"/>
    <n v="0"/>
  </r>
  <r>
    <s v="FIN2G"/>
    <x v="6"/>
    <s v="DNA PLC"/>
    <n v="2"/>
    <n v="584940"/>
    <n v="5.44767826795578E-4"/>
    <n v="0.55784225463867188"/>
    <n v="1.0233472449041372E-2"/>
    <n v="5.70866334375597E-3"/>
    <n v="0"/>
    <n v="0"/>
  </r>
  <r>
    <s v="FINRL"/>
    <x v="6"/>
    <s v="ELISA CORPORATION"/>
    <n v="2"/>
    <n v="86870"/>
    <n v="8.0903992056846619E-5"/>
    <n v="8.2845687866210938E-2"/>
    <n v="6.1919010184934772E-3"/>
    <n v="5.1297229907658424E-4"/>
    <n v="0"/>
    <n v="0"/>
  </r>
  <r>
    <s v="NLDPT"/>
    <x v="6"/>
    <s v="KPN B.V."/>
    <n v="2"/>
    <n v="498061"/>
    <n v="4.6385545283555984E-4"/>
    <n v="0.47498798370361328"/>
    <n v="4.5416334993920587E-3"/>
    <n v="2.1572213385970193E-3"/>
    <n v="0.11"/>
    <n v="0.22"/>
  </r>
  <r>
    <s v="IRLME"/>
    <x v="6"/>
    <s v="Meteor Mobile Communications Limited IRLME"/>
    <n v="2"/>
    <n v="3323767"/>
    <n v="3.0954992398619652E-3"/>
    <n v="3.1697912216186523"/>
    <n v="1.0061349693251533E-2"/>
    <n v="3.1892377935304229E-2"/>
    <n v="0"/>
    <n v="0"/>
  </r>
  <r>
    <s v="DNKTD"/>
    <x v="6"/>
    <s v="TDC Denmark"/>
    <n v="2"/>
    <n v="225382"/>
    <n v="2.0990334451198578E-4"/>
    <n v="0.21494102478027344"/>
    <n v="1.0004667040336753E-2"/>
    <n v="2.1504133862354068E-3"/>
    <n v="0.05"/>
    <n v="0.1"/>
  </r>
  <r>
    <s v="NORTM"/>
    <x v="6"/>
    <s v="TELENOR NORGE AS"/>
    <n v="2"/>
    <n v="1602998"/>
    <n v="1.4929082244634628E-3"/>
    <n v="1.5287380218505859"/>
    <n v="6.0531621806357737E-3"/>
    <n v="9.2536991779659118E-3"/>
    <n v="0"/>
    <n v="0"/>
  </r>
  <r>
    <s v="DNKIA"/>
    <x v="6"/>
    <s v="TELIA"/>
    <n v="2"/>
    <n v="35057"/>
    <n v="3.264937549829483E-5"/>
    <n v="3.3432960510253906E-2"/>
    <n v="1.001033644562583E-2"/>
    <n v="3.3467518308096379E-4"/>
    <n v="5.5E-2"/>
    <n v="0.11"/>
  </r>
  <r>
    <s v="FINTF"/>
    <x v="6"/>
    <s v="TELIASON"/>
    <n v="2"/>
    <n v="294504"/>
    <n v="2.7427822351455688E-4"/>
    <n v="0.28086090087890625"/>
    <n v="1.0014250702208446E-2"/>
    <n v="2.812611473849484E-3"/>
    <n v="5.5E-2"/>
    <n v="0.11"/>
  </r>
  <r>
    <s v="ITASI"/>
    <x v="6"/>
    <s v="TIM Italy"/>
    <n v="2"/>
    <n v="369201"/>
    <n v="3.4384522587060928E-4"/>
    <n v="0.35209751129150391"/>
    <n v="1.003746322999596E-2"/>
    <n v="3.5341658229615575E-3"/>
    <n v="0.05"/>
    <n v="0.1"/>
  </r>
  <r>
    <s v="ITAOM"/>
    <x v="6"/>
    <s v="VODAFONE ITALIA S.P.A"/>
    <n v="2"/>
    <n v="344669"/>
    <n v="3.2099802047014236E-4"/>
    <n v="0.32870197296142578"/>
    <n v="1.0030261531489941E-2"/>
    <n v="3.2969667547198358E-3"/>
    <n v="0"/>
    <n v="0"/>
  </r>
  <r>
    <s v="ITAWI"/>
    <x v="6"/>
    <s v="WIND TRE S.P.A. (ITAWI)"/>
    <n v="2"/>
    <n v="660979"/>
    <n v="6.1558466404676437E-4"/>
    <n v="0.63035869598388672"/>
    <n v="6.1982702736118438E-3"/>
    <n v="3.9071335670296508E-3"/>
    <n v="0.17"/>
    <n v="0.34"/>
  </r>
  <r>
    <s v="LKADG"/>
    <x v="6"/>
    <s v="Dialog"/>
    <n v="1"/>
    <n v="4771433"/>
    <n v="4.4437432661652565E-3"/>
    <n v="4.5503931045532227"/>
    <n v="2.0132167981240654E-2"/>
    <n v="9.1609278361544644E-2"/>
    <n v="0.2"/>
    <n v="0.2"/>
  </r>
  <r>
    <s v="LKACT"/>
    <x v="6"/>
    <s v="Etisalat  Sri Lanka"/>
    <n v="1"/>
    <n v="48"/>
    <n v="4.4703483581542969E-8"/>
    <n v="4.57763671875E-5"/>
    <n v="0"/>
    <n v="0"/>
    <n v="0"/>
    <n v="0"/>
  </r>
  <r>
    <s v="LKAHT"/>
    <x v="6"/>
    <s v="HUTCHISON TELECOMMUNICATIONS LANKA (PVT) LTD"/>
    <n v="1"/>
    <n v="100475"/>
    <n v="9.3574635684490204E-5"/>
    <n v="9.5820426940917969E-2"/>
    <n v="0.19950980392156864"/>
    <n v="1.9117114590663536E-2"/>
    <n v="0"/>
    <n v="0"/>
  </r>
  <r>
    <s v="PRTTM"/>
    <x v="6"/>
    <s v="MEO - SERVIÇOS DE COMUNICAÇÕES E MULTIMÉDIA SA"/>
    <n v="1"/>
    <n v="646263"/>
    <n v="6.0187932103872299E-4"/>
    <n v="0.61632442474365234"/>
    <n v="1.0035929888164145E-2"/>
    <n v="6.185388715090394E-3"/>
    <n v="0"/>
    <n v="0"/>
  </r>
  <r>
    <s v="LKA71"/>
    <x v="6"/>
    <s v="MOBITEL (PVT) LIMITED"/>
    <n v="1"/>
    <n v="4090997"/>
    <n v="3.8100378587841988E-3"/>
    <n v="3.9014787673950195"/>
    <n v="6.0246883402591295E-2"/>
    <n v="0.23505193639693334"/>
    <n v="0"/>
    <n v="0"/>
  </r>
  <r>
    <s v="PRTOP"/>
    <x v="6"/>
    <s v="NOS Comunicações S.A."/>
    <n v="1"/>
    <n v="79259"/>
    <n v="7.3815695941448212E-5"/>
    <n v="7.5587272644042969E-2"/>
    <n v="1.0015420030619742E-2"/>
    <n v="7.5703828449906355E-4"/>
    <n v="0"/>
    <n v="0"/>
  </r>
  <r>
    <s v="SVKO2"/>
    <x v="6"/>
    <s v="O2 SLOVAKIA, S.R.O."/>
    <n v="1"/>
    <n v="606039"/>
    <n v="5.6441780179738998E-4"/>
    <n v="0.57796382904052734"/>
    <n v="1.0105799373040753E-2"/>
    <n v="5.8407865011579942E-3"/>
    <n v="0"/>
    <n v="0"/>
  </r>
  <r>
    <s v="SVKGT"/>
    <x v="6"/>
    <s v="ORANGE Slovakia"/>
    <n v="1"/>
    <n v="62415"/>
    <n v="5.8128498494625092E-5"/>
    <n v="5.9523582458496094E-2"/>
    <n v="6.496868324825278E-3"/>
    <n v="3.8671687745472883E-4"/>
    <n v="0"/>
    <n v="0"/>
  </r>
  <r>
    <s v="LUXVM"/>
    <x v="6"/>
    <s v="Orange Communications Luxembourg S.A."/>
    <n v="1"/>
    <n v="41380"/>
    <n v="3.8538128137588501E-5"/>
    <n v="3.9463043212890625E-2"/>
    <n v="0"/>
    <n v="0"/>
    <n v="0"/>
    <n v="0"/>
  </r>
  <r>
    <s v="DNKDM"/>
    <x v="6"/>
    <s v="TELENOR A/S"/>
    <n v="1"/>
    <n v="67504"/>
    <n v="6.2867999076843262E-5"/>
    <n v="6.43768310546875E-2"/>
    <n v="6.0990155924409836E-3"/>
    <n v="3.9263529639447798E-4"/>
    <n v="0"/>
    <n v="0"/>
  </r>
  <r>
    <s v="NORNC"/>
    <x v="6"/>
    <s v="TS NORGE"/>
    <n v="1"/>
    <n v="205781"/>
    <n v="1.9164849072694778E-4"/>
    <n v="0.19624805450439453"/>
    <n v="1.0107195480267749E-2"/>
    <n v="1.983517449498155E-3"/>
    <n v="5.5E-2"/>
    <n v="5.5E-2"/>
  </r>
  <r>
    <s v="PRTTL"/>
    <x v="6"/>
    <s v="VODAFONE PORTUGAL - COMUNICAÇÕES PESSOAIS, S.A."/>
    <n v="1"/>
    <n v="1314366"/>
    <n v="1.224098727107048E-3"/>
    <n v="1.2534770965576172"/>
    <n v="6.0555593909815035E-3"/>
    <n v="7.5905050034397077E-3"/>
    <n v="0"/>
    <n v="0"/>
  </r>
  <r>
    <s v="USAW6"/>
    <x v="7"/>
    <s v="T-Mobile USA, Inc USAW6"/>
    <n v="4952"/>
    <n v="11300619950"/>
    <n v="10.52452246658504"/>
    <n v="10777.111005783081"/>
    <n v="5.0788502726430767E-3"/>
    <n v="54.735333170026102"/>
    <n v="0.12"/>
    <n v="594.24"/>
  </r>
  <r>
    <s v="USACG"/>
    <x v="7"/>
    <s v="ATT USA Primary Network"/>
    <n v="1622"/>
    <n v="331647"/>
    <n v="3.088703379034996E-4"/>
    <n v="0.31628322601318359"/>
    <n v="1.3540748128522176E-2"/>
    <n v="4.2827115007209723E-3"/>
    <n v="0"/>
    <n v="0"/>
  </r>
  <r>
    <s v="DEUD2"/>
    <x v="7"/>
    <s v="VODAFONE GMBH"/>
    <n v="15"/>
    <n v="1939766"/>
    <n v="1.8065478652715683E-3"/>
    <n v="1.8499050140380859"/>
    <n v="1.0029951459719478E-2"/>
    <n v="1.8554457495893684E-2"/>
    <n v="0"/>
    <n v="0"/>
  </r>
  <r>
    <s v="DEUE2"/>
    <x v="7"/>
    <s v="O2"/>
    <n v="9"/>
    <n v="4033387"/>
    <n v="3.756384365260601E-3"/>
    <n v="3.8465375900268555"/>
    <n v="6.0739991574448775E-3"/>
    <n v="2.336386608090317E-2"/>
    <n v="0"/>
    <n v="0"/>
  </r>
  <r>
    <s v="ISRMS"/>
    <x v="7"/>
    <s v="Hot Mobile - Israel"/>
    <n v="6"/>
    <n v="7"/>
    <n v="6.5192580223083496E-9"/>
    <n v="6.67572021484375E-6"/>
    <n v="1.3603237372528902E-2"/>
    <n v="9.0811406715109176E-8"/>
    <n v="0"/>
    <n v="0"/>
  </r>
  <r>
    <s v="ISR01"/>
    <x v="7"/>
    <s v="PARTNER COMMUNICATIONS COMPANY LTD."/>
    <n v="6"/>
    <n v="119688824"/>
    <n v="0.11146890372037888"/>
    <n v="114.14415740966797"/>
    <n v="1.3512929896353961E-2"/>
    <n v="1.5424219971552349"/>
    <n v="0"/>
    <n v="0"/>
  </r>
  <r>
    <s v="MEXTL"/>
    <x v="7"/>
    <s v="RADIOMÓVIL DIPSA, S.A. DE C.V."/>
    <n v="5"/>
    <n v="500092"/>
    <n v="4.6574696898460388E-4"/>
    <n v="0.47692489624023438"/>
    <n v="2.0154664612387234E-2"/>
    <n v="9.6122613290195048E-3"/>
    <n v="0"/>
    <n v="0"/>
  </r>
  <r>
    <s v="CANRW"/>
    <x v="7"/>
    <s v="ROGERS"/>
    <n v="4"/>
    <n v="149159"/>
    <n v="1.3891514390707016E-4"/>
    <n v="0.14224910736083984"/>
    <n v="0.10004802082289022"/>
    <n v="1.4231741655274851E-2"/>
    <n v="0"/>
    <n v="0"/>
  </r>
  <r>
    <s v="CHNCT"/>
    <x v="7"/>
    <s v="CHINA MOBILE"/>
    <n v="1"/>
    <n v="12950"/>
    <n v="1.2060627341270447E-5"/>
    <n v="1.2350082397460938E-2"/>
    <n v="3.0099366936453362E-2"/>
    <n v="3.717296617766104E-4"/>
    <n v="0"/>
    <n v="0"/>
  </r>
  <r>
    <s v="ISRPL"/>
    <x v="7"/>
    <s v="PELEPHONE COMMUNICATION LTD."/>
    <n v="1"/>
    <n v="4239884"/>
    <n v="3.9486996829509735E-3"/>
    <n v="4.0434684753417969"/>
    <n v="1.8158632160141627E-2"/>
    <n v="7.3423856694860387E-2"/>
    <n v="0.1"/>
    <n v="0.1"/>
  </r>
  <r>
    <s v="MEXMS"/>
    <x v="7"/>
    <s v="TELEFONICA"/>
    <n v="1"/>
    <n v="11"/>
    <n v="1.0244548320770264E-8"/>
    <n v="1.049041748046875E-5"/>
    <n v="5.0319361277438669E-2"/>
    <n v="5.278711071508649E-7"/>
    <n v="0"/>
    <n v="0"/>
  </r>
  <r>
    <s v="CHLTM"/>
    <x v="8"/>
    <s v="TELEFÓNICA MÓVIL DE CHILE S.A."/>
    <n v="4363"/>
    <n v="9002427059"/>
    <n v="8.3841635463759303"/>
    <n v="8585.3834714889526"/>
    <n v="1.5013584475236687E-2"/>
    <n v="128.89738000150018"/>
    <n v="0"/>
    <n v="0"/>
  </r>
  <r>
    <s v="CHLSM"/>
    <x v="8"/>
    <s v="CLARO CHILE SA"/>
    <n v="3969"/>
    <n v="3767191497"/>
    <n v="3.5084704840555787"/>
    <n v="3592.6737756729126"/>
    <n v="2.0140564892436954E-2"/>
    <n v="72.35847931629678"/>
    <n v="0"/>
    <n v="0"/>
  </r>
  <r>
    <s v="CHLMV"/>
    <x v="8"/>
    <s v="Entel PCS Telecomunicaciones S.A. CHLMV"/>
    <n v="3849"/>
    <n v="4702531864"/>
    <n v="4.3795740827918053"/>
    <n v="4484.6838607788086"/>
    <n v="1.5054058025944197E-2"/>
    <n v="67.512691068179635"/>
    <n v="0"/>
    <n v="0"/>
  </r>
  <r>
    <s v="ARGTM"/>
    <x v="8"/>
    <s v="TELEFÓNICA MÓVILES ARGENTINA S.A."/>
    <n v="13"/>
    <n v="1178803"/>
    <n v="1.0978458449244499E-3"/>
    <n v="1.1241941452026367"/>
    <n v="5.0106319398572234E-2"/>
    <n v="5.6329230905528209E-2"/>
    <n v="0"/>
    <n v="0"/>
  </r>
  <r>
    <s v="PERTM"/>
    <x v="8"/>
    <s v="América Móvil Perú, S.A.C. PERTM"/>
    <n v="8"/>
    <n v="5149134"/>
    <n v="4.7955047339200974E-3"/>
    <n v="4.9105968475341797"/>
    <n v="6.0113706132272154E-2"/>
    <n v="0.29519417582673174"/>
    <n v="0"/>
    <n v="0"/>
  </r>
  <r>
    <s v="BOLTE"/>
    <x v="8"/>
    <s v="TIGO BOLIVIA"/>
    <n v="8"/>
    <n v="7218927"/>
    <n v="6.7231496796011925E-3"/>
    <n v="6.8845052719116211"/>
    <n v="1.2121279596229497E-2"/>
    <n v="8.344901328255673E-2"/>
    <n v="0.06"/>
    <n v="0.48"/>
  </r>
  <r>
    <s v="ARGCM"/>
    <x v="8"/>
    <s v="AMX ARGENTINA S.A."/>
    <n v="4"/>
    <n v="446892"/>
    <n v="4.1620060801506042E-4"/>
    <n v="0.42618942260742188"/>
    <n v="0.50015942028985672"/>
    <n v="0.21316265454499689"/>
    <n v="0"/>
    <n v="0"/>
  </r>
  <r>
    <s v="PERMO"/>
    <x v="8"/>
    <s v="movistar"/>
    <n v="4"/>
    <n v="1725554"/>
    <n v="1.6070473939180374E-3"/>
    <n v="1.6456165313720703"/>
    <n v="6.0575779116310007E-2"/>
    <n v="9.9684503514542763E-2"/>
    <n v="0"/>
    <n v="0"/>
  </r>
  <r>
    <s v="BOLNT"/>
    <x v="8"/>
    <s v="Nuevatel PCS de Bolivia S.A. BOLNT"/>
    <n v="3"/>
    <n v="6247392"/>
    <n v="5.8183372020721436E-3"/>
    <n v="5.957977294921875"/>
    <n v="0.20161730803333391"/>
    <n v="1.2012313435258732"/>
    <n v="0"/>
    <n v="0"/>
  </r>
  <r>
    <s v="ARGTP"/>
    <x v="8"/>
    <s v="Telecom Personal S.A. ARGTP"/>
    <n v="2"/>
    <n v="143529"/>
    <n v="1.3367179781198502E-4"/>
    <n v="0.13687992095947266"/>
    <n v="5.0069041936583618E-2"/>
    <n v="6.8534465027960878E-3"/>
    <n v="0"/>
    <n v="0"/>
  </r>
  <r>
    <s v="URYAM"/>
    <x v="8"/>
    <s v="AM WIRELESS URUGUAY S.A."/>
    <n v="1"/>
    <n v="127200"/>
    <n v="1.1846423149108887E-4"/>
    <n v="0.121307373046875"/>
    <n v="0.10003131808278867"/>
    <n v="1.2134536419039459E-2"/>
    <n v="0"/>
    <n v="0"/>
  </r>
  <r>
    <s v="COLCM"/>
    <x v="8"/>
    <s v="Comunicacion Celular SA Comcel SA"/>
    <n v="1"/>
    <n v="1"/>
    <n v="9.3132257461547852E-10"/>
    <n v="9.5367431640625E-7"/>
    <n v="6.0805942810576268E-2"/>
    <n v="5.7989065943313854E-8"/>
    <n v="0"/>
    <n v="0"/>
  </r>
  <r>
    <s v="NLDPT"/>
    <x v="9"/>
    <s v="KPN B.V."/>
    <n v="3724"/>
    <n v="893029229"/>
    <n v="0.83169828075915575"/>
    <n v="851.65903949737549"/>
    <n v="4.5416334993920587E-3"/>
    <n v="3.8679232238413448"/>
    <n v="0.11"/>
    <n v="409.64"/>
  </r>
  <r>
    <s v="NLDLT"/>
    <x v="9"/>
    <s v="VODAFONE LIBERTEL B.V."/>
    <n v="685"/>
    <n v="25263181"/>
    <n v="2.3528170771896839E-2"/>
    <n v="24.092846870422363"/>
    <n v="1.0014996681596862E-2"/>
    <n v="0.24128978145750132"/>
    <n v="0"/>
    <n v="0"/>
  </r>
  <r>
    <s v="FRAF1"/>
    <x v="9"/>
    <s v="ORANGE  France"/>
    <n v="167"/>
    <n v="2044137"/>
    <n v="1.9037509337067604E-3"/>
    <n v="1.9494409561157227"/>
    <n v="6.0307905731580812E-3"/>
    <n v="1.1756670141070976E-2"/>
    <n v="0"/>
    <n v="0"/>
  </r>
  <r>
    <s v="FRAF2"/>
    <x v="9"/>
    <s v="SOCIÉTÉ FRANÇAISE DU RADIOTÉLÉPHONE S.A."/>
    <n v="133"/>
    <n v="1133783"/>
    <n v="1.0559177026152611E-3"/>
    <n v="1.0812597274780273"/>
    <n v="1.0044684567575537E-2"/>
    <n v="1.0860912898139471E-2"/>
    <n v="0"/>
    <n v="0"/>
  </r>
  <r>
    <s v="BELTB"/>
    <x v="9"/>
    <s v="PROXIMUS PLC"/>
    <n v="115"/>
    <n v="1188774"/>
    <n v="1.1071320623159409E-3"/>
    <n v="1.1337032318115234"/>
    <n v="1.005844651432317E-2"/>
    <n v="1.140329332029153E-2"/>
    <n v="0"/>
    <n v="0"/>
  </r>
  <r>
    <s v="DEUE2"/>
    <x v="9"/>
    <s v="O2"/>
    <n v="108"/>
    <n v="948513"/>
    <n v="8.8337156921625137E-4"/>
    <n v="0.90457248687744141"/>
    <n v="6.0739991574448775E-3"/>
    <n v="5.4943725231413965E-3"/>
    <n v="0"/>
    <n v="0"/>
  </r>
  <r>
    <s v="DEUD2"/>
    <x v="9"/>
    <s v="VODAFONE GMBH"/>
    <n v="108"/>
    <n v="1073902"/>
    <n v="1.0001491755247116E-3"/>
    <n v="1.0241527557373047"/>
    <n v="1.0029951459719478E-2"/>
    <n v="1.0272202427383106E-2"/>
    <n v="0"/>
    <n v="0"/>
  </r>
  <r>
    <s v="BELMO"/>
    <x v="9"/>
    <s v="MOBISTAR"/>
    <n v="105"/>
    <n v="1408040"/>
    <n v="1.3113394379615784E-3"/>
    <n v="1.3428115844726563"/>
    <n v="6.7712003911286935E-3"/>
    <n v="9.0924463259933908E-3"/>
    <n v="0"/>
    <n v="0"/>
  </r>
  <r>
    <s v="FRAF3"/>
    <x v="9"/>
    <s v="BOUYGUES TÉLÉCOM"/>
    <n v="71"/>
    <n v="329"/>
    <n v="3.0640512704849243E-7"/>
    <n v="3.1375885009765625E-4"/>
    <n v="1.0031703784883949E-2"/>
    <n v="3.1475358440654938E-6"/>
    <n v="0"/>
    <n v="0"/>
  </r>
  <r>
    <s v="GBRCN"/>
    <x v="9"/>
    <s v="Telefonica UK Ltd"/>
    <n v="51"/>
    <n v="149762"/>
    <n v="1.3947673141956329E-4"/>
    <n v="0.14282417297363281"/>
    <n v="1.0089910828816955E-2"/>
    <n v="1.4410831695034836E-3"/>
    <n v="0"/>
    <n v="0"/>
  </r>
  <r>
    <s v="USAW6"/>
    <x v="9"/>
    <s v="T-Mobile USA, Inc USAW6"/>
    <n v="27"/>
    <n v="650497453"/>
    <n v="0.60582296270877123"/>
    <n v="620.36271381378174"/>
    <n v="5.0788502726430767E-3"/>
    <n v="3.1507293381907244"/>
    <n v="0.12"/>
    <n v="3.2399999999999998"/>
  </r>
  <r>
    <s v="GBRVF"/>
    <x v="9"/>
    <s v="VODAFONE LTD United Kingdom"/>
    <n v="16"/>
    <n v="100696"/>
    <n v="9.3780457973480225E-5"/>
    <n v="9.603118896484375E-2"/>
    <n v="1.0101909042959573E-2"/>
    <n v="9.7009833621011462E-4"/>
    <n v="0"/>
    <n v="0"/>
  </r>
  <r>
    <s v="POL03"/>
    <x v="9"/>
    <s v="ORANGE Poland"/>
    <n v="8"/>
    <n v="114260"/>
    <n v="1.0641291737556458E-4"/>
    <n v="0.10896682739257813"/>
    <n v="1.0005654488975016E-2"/>
    <n v="1.090284425649915E-3"/>
    <n v="0"/>
    <n v="0"/>
  </r>
  <r>
    <s v="ESPRT"/>
    <x v="9"/>
    <s v="Orange Espagne, S.A., sociedad unipersonal"/>
    <n v="5"/>
    <n v="41230"/>
    <n v="3.8398429751396179E-5"/>
    <n v="3.9319992065429688E-2"/>
    <n v="6.2769022311094701E-3"/>
    <n v="2.4680774592270228E-4"/>
    <n v="0"/>
    <n v="0"/>
  </r>
  <r>
    <s v="BELKO"/>
    <x v="9"/>
    <s v="TELENET GROUP BVBA/SPRL"/>
    <n v="4"/>
    <n v="339771"/>
    <n v="3.1643640249967575E-4"/>
    <n v="0.32403087615966797"/>
    <n v="1.0009762076334031E-2"/>
    <n v="3.2434719757443334E-3"/>
    <n v="0"/>
    <n v="0"/>
  </r>
  <r>
    <s v="IRLH3"/>
    <x v="9"/>
    <s v="THREE IRELAND (HUTCHISON) LIMITED"/>
    <n v="4"/>
    <n v="61691"/>
    <n v="5.7454220950603485E-5"/>
    <n v="5.8833122253417969E-2"/>
    <n v="1.0016212295124964E-2"/>
    <n v="5.8928504247527519E-4"/>
    <n v="0.17"/>
    <n v="0.68"/>
  </r>
  <r>
    <s v="ITAOM"/>
    <x v="9"/>
    <s v="VODAFONE ITALIA S.P.A"/>
    <n v="4"/>
    <n v="70767"/>
    <n v="6.5906904637813568E-5"/>
    <n v="6.7488670349121094E-2"/>
    <n v="1.0030261531489941E-2"/>
    <n v="6.7692901401419513E-4"/>
    <n v="0"/>
    <n v="0"/>
  </r>
  <r>
    <s v="PRTTM"/>
    <x v="9"/>
    <s v="MEO - SERVIÇOS DE COMUNICAÇÕES E MULTIMÉDIA SA"/>
    <n v="3"/>
    <n v="45998"/>
    <n v="4.2838975787162781E-5"/>
    <n v="4.3867111206054688E-2"/>
    <n v="1.0035929888164145E-2"/>
    <n v="4.4024725246026456E-4"/>
    <n v="0"/>
    <n v="0"/>
  </r>
  <r>
    <s v="LUXPT"/>
    <x v="9"/>
    <s v="POST"/>
    <n v="3"/>
    <n v="13374"/>
    <n v="1.245550811290741E-5"/>
    <n v="1.2754440307617188E-2"/>
    <n v="1.0203556387459078E-2"/>
    <n v="1.3014065086925289E-4"/>
    <n v="0"/>
    <n v="0"/>
  </r>
  <r>
    <s v="ESPAT"/>
    <x v="9"/>
    <s v="Vodafone España, S.A.U. ESPAT"/>
    <n v="3"/>
    <n v="18"/>
    <n v="1.6763806343078613E-8"/>
    <n v="1.71661376953125E-5"/>
    <n v="1.0022329100492002E-2"/>
    <n v="1.7204468136678317E-7"/>
    <n v="0"/>
    <n v="0"/>
  </r>
  <r>
    <s v="ESPTE"/>
    <x v="9"/>
    <s v="TELEFÓNICA MÓVILES ESPAÑA S.A."/>
    <n v="2"/>
    <n v="27345"/>
    <n v="2.546701580286026E-5"/>
    <n v="2.6078224182128906E-2"/>
    <n v="1.0091008890803341E-2"/>
    <n v="2.6315559207822547E-4"/>
    <n v="0"/>
    <n v="0"/>
  </r>
  <r>
    <s v="SVNSM"/>
    <x v="9"/>
    <s v="A1 SLOVENIJA, D.D."/>
    <n v="1"/>
    <n v="15211"/>
    <n v="1.4166347682476044E-5"/>
    <n v="1.4506340026855469E-2"/>
    <n v="1.006442520636199E-2"/>
    <n v="1.4599797421834204E-4"/>
    <n v="0"/>
    <n v="0"/>
  </r>
  <r>
    <s v="SVKGT"/>
    <x v="9"/>
    <s v="ORANGE Slovakia"/>
    <n v="1"/>
    <n v="13089"/>
    <n v="1.2190081179141998E-5"/>
    <n v="1.2482643127441406E-2"/>
    <n v="6.496868324825278E-3"/>
    <n v="8.1098088744772017E-5"/>
    <n v="0"/>
    <n v="0"/>
  </r>
  <r>
    <s v="ROMMR"/>
    <x v="9"/>
    <s v="Orange Romania"/>
    <n v="1"/>
    <n v="14993"/>
    <n v="1.3963319361209869E-5"/>
    <n v="1.4298439025878906E-2"/>
    <n v="6.4505610535919907E-3"/>
    <n v="9.2232953907494275E-5"/>
    <n v="0"/>
    <n v="0"/>
  </r>
  <r>
    <s v="ISR01"/>
    <x v="9"/>
    <s v="PARTNER COMMUNICATIONS COMPANY LTD."/>
    <n v="1"/>
    <n v="921"/>
    <n v="8.5774809122085571E-7"/>
    <n v="8.7833404541015625E-4"/>
    <n v="1.3512929896353961E-2"/>
    <n v="1.1868866381208419E-5"/>
    <n v="0"/>
    <n v="0"/>
  </r>
  <r>
    <s v="ISRPL"/>
    <x v="9"/>
    <s v="PELEPHONE COMMUNICATION LTD."/>
    <n v="1"/>
    <n v="12657"/>
    <n v="1.1787749826908112E-5"/>
    <n v="1.2070655822753906E-2"/>
    <n v="1.8158632160141627E-2"/>
    <n v="2.1918659901705987E-4"/>
    <n v="0.1"/>
    <n v="0.1"/>
  </r>
  <r>
    <s v="MEXTL"/>
    <x v="9"/>
    <s v="RADIOMÓVIL DIPSA, S.A. DE C.V."/>
    <n v="1"/>
    <n v="1970"/>
    <n v="1.8347054719924927E-6"/>
    <n v="1.8787384033203125E-3"/>
    <n v="2.0154664612387234E-2"/>
    <n v="3.7865342413332799E-5"/>
    <n v="0"/>
    <n v="0"/>
  </r>
  <r>
    <s v="MEXMS"/>
    <x v="9"/>
    <s v="TELEFONICA"/>
    <n v="1"/>
    <n v="17"/>
    <n v="1.5832483768463135E-8"/>
    <n v="1.621246337890625E-5"/>
    <n v="5.0319361277438669E-2"/>
    <n v="8.1580080196042761E-7"/>
    <n v="0"/>
    <n v="0"/>
  </r>
  <r>
    <s v="FINTF"/>
    <x v="9"/>
    <s v="TELIASON"/>
    <n v="1"/>
    <n v="15048"/>
    <n v="1.4014542102813721E-5"/>
    <n v="1.435089111328125E-2"/>
    <n v="1.0014250702208446E-2"/>
    <n v="1.4371342140849372E-4"/>
    <n v="5.5E-2"/>
    <n v="5.5E-2"/>
  </r>
  <r>
    <s v="HRVVI"/>
    <x v="9"/>
    <s v="VIPNET D.O.O."/>
    <n v="1"/>
    <n v="25033"/>
    <n v="2.3313798010349274E-5"/>
    <n v="2.3873329162597656E-2"/>
    <n v="1.0043566835206913E-2"/>
    <n v="2.3977337702344383E-4"/>
    <n v="0"/>
    <n v="0"/>
  </r>
  <r>
    <s v="PRTTL"/>
    <x v="9"/>
    <s v="VODAFONE PORTUGAL - COMUNICAÇÕES PESSOAIS, S.A."/>
    <n v="1"/>
    <n v="634"/>
    <n v="5.9045851230621338E-7"/>
    <n v="6.046295166015625E-4"/>
    <n v="6.0555593909815035E-3"/>
    <n v="3.6613699473211989E-6"/>
    <n v="0"/>
    <n v="0"/>
  </r>
  <r>
    <s v="USAW6"/>
    <x v="10"/>
    <s v="T-Mobile USA, Inc USAW6"/>
    <n v="3158"/>
    <n v="4131607203"/>
    <n v="3.847859057597816"/>
    <n v="3940.2076749801636"/>
    <n v="5.0788502726430767E-3"/>
    <n v="20.011724824343347"/>
    <n v="0.12"/>
    <n v="378.96"/>
  </r>
  <r>
    <s v="USACG"/>
    <x v="10"/>
    <s v="ATT USA Primary Network"/>
    <n v="2891"/>
    <n v="1432605503"/>
    <n v="1.3342178454622626"/>
    <n v="1366.2390737533569"/>
    <n v="1.3540748128522176E-2"/>
    <n v="18.499899181039638"/>
    <n v="0"/>
    <n v="0"/>
  </r>
  <r>
    <s v="CANBM"/>
    <x v="10"/>
    <s v="Bell Mobility Inc. CANBM"/>
    <n v="45"/>
    <n v="30485725"/>
    <n v="2.8392043896019459E-2"/>
    <n v="29.073452949523926"/>
    <n v="0.1000213823948129"/>
    <n v="2.9079669550019336"/>
    <n v="0"/>
    <n v="0"/>
  </r>
  <r>
    <s v="CANRW"/>
    <x v="10"/>
    <s v="ROGERS"/>
    <n v="44"/>
    <n v="49045118"/>
    <n v="4.5676825568079948E-2"/>
    <n v="46.773069381713867"/>
    <n v="0.10004802082289022"/>
    <n v="4.6795530194521975"/>
    <n v="0"/>
    <n v="0"/>
  </r>
  <r>
    <s v="CANTS"/>
    <x v="10"/>
    <s v="TELUS COMMUNICATIONS INC."/>
    <n v="44"/>
    <n v="6884919"/>
    <n v="6.4120804890990257E-3"/>
    <n v="6.5659704208374023"/>
    <n v="0.10001281626379642"/>
    <n v="0.65668119329273322"/>
    <n v="0"/>
    <n v="0"/>
  </r>
  <r>
    <s v="GUYUM"/>
    <x v="10"/>
    <s v="U-MOBILE (CELLULAR) INC"/>
    <n v="21"/>
    <n v="3764"/>
    <n v="3.5054981708526611E-6"/>
    <n v="3.589630126953125E-3"/>
    <n v="0"/>
    <n v="0"/>
    <n v="0.05"/>
    <n v="1.05"/>
  </r>
  <r>
    <s v="BRBCW"/>
    <x v="10"/>
    <s v="Cable &amp;amp; Wireless Barbados"/>
    <n v="19"/>
    <n v="1136"/>
    <n v="1.0579824447631836E-6"/>
    <n v="1.0833740234375E-3"/>
    <n v="0"/>
    <n v="0"/>
    <n v="0"/>
    <n v="0"/>
  </r>
  <r>
    <s v="VGBCW"/>
    <x v="10"/>
    <s v="Cable &amp; Wireless British Virgin Islands (BVI)"/>
    <n v="18"/>
    <n v="22784342"/>
    <n v="2.1219572052359581E-2"/>
    <n v="21.728841781616211"/>
    <n v="0.10048683766452961"/>
    <n v="2.1834625967475163"/>
    <n v="0"/>
    <n v="0"/>
  </r>
  <r>
    <s v="VGBCW"/>
    <x v="10"/>
    <s v="Cable &amp;amp; Wireless British Virgin Islands (BVI)"/>
    <n v="18"/>
    <n v="1042"/>
    <n v="9.7043812274932861E-7"/>
    <n v="9.937286376953125E-4"/>
    <n v="0.10048683766452961"/>
    <n v="9.9856648298683021E-5"/>
    <n v="0"/>
    <n v="0"/>
  </r>
  <r>
    <s v="VGBCC"/>
    <x v="10"/>
    <s v="Caribbean Cellular Telephone"/>
    <n v="17"/>
    <n v="27004446"/>
    <n v="2.514985017478466E-2"/>
    <n v="25.753446578979492"/>
    <n v="0.10028314359162763"/>
    <n v="2.5826365812591119"/>
    <n v="0"/>
    <n v="0"/>
  </r>
  <r>
    <s v="BHSBH"/>
    <x v="10"/>
    <s v="BTC"/>
    <n v="16"/>
    <n v="20380136"/>
    <n v="1.89804807305336E-2"/>
    <n v="19.436012268066406"/>
    <n v="0.20087439591707557"/>
    <n v="3.9041972233847093"/>
    <n v="0"/>
    <n v="0"/>
  </r>
  <r>
    <s v="MEXIU"/>
    <x v="10"/>
    <s v="AT&amp;amp;T Comercializacion Movil, S. de R.L. de C.V. MEXIU"/>
    <n v="15"/>
    <n v="411"/>
    <n v="3.8277357816696167E-7"/>
    <n v="3.9196014404296875E-4"/>
    <n v="1.0003618742096052"/>
    <n v="3.9210198431029105E-4"/>
    <n v="0"/>
    <n v="0"/>
  </r>
  <r>
    <s v="BHSNC"/>
    <x v="10"/>
    <s v="Aliv"/>
    <n v="11"/>
    <n v="8881535"/>
    <n v="8.271574042737484E-3"/>
    <n v="8.4700918197631836"/>
    <n v="0.20027434396009544"/>
    <n v="1.6963420824848425"/>
    <n v="0"/>
    <n v="0"/>
  </r>
  <r>
    <s v="PRICL"/>
    <x v="10"/>
    <s v="CLARO Puerto Rico"/>
    <n v="11"/>
    <n v="15290909"/>
    <n v="1.4240768738090992E-2"/>
    <n v="14.582547187805176"/>
    <n v="0.10149413715503436"/>
    <n v="1.480043044348859"/>
    <n v="0"/>
    <n v="0"/>
  </r>
  <r>
    <s v="GBRVF"/>
    <x v="10"/>
    <s v="VODAFONE LTD United Kingdom"/>
    <n v="9"/>
    <n v="3855702"/>
    <n v="3.5909023135900497E-3"/>
    <n v="3.6770839691162109"/>
    <n v="1.0101909042959573E-2"/>
    <n v="3.7145567799336726E-2"/>
    <n v="0"/>
    <n v="0"/>
  </r>
  <r>
    <s v="CHNCT"/>
    <x v="10"/>
    <s v="CHINA MOBILE"/>
    <n v="7"/>
    <n v="11"/>
    <n v="1.0244548320770264E-8"/>
    <n v="1.049041748046875E-5"/>
    <n v="3.0099366936453362E-2"/>
    <n v="3.1575492506121346E-7"/>
    <n v="0"/>
    <n v="0"/>
  </r>
  <r>
    <s v="PANDC"/>
    <x v="10"/>
    <s v="Digicel (Panama) S.A. PANDC"/>
    <n v="7"/>
    <n v="10585609"/>
    <n v="9.8586166277527809E-3"/>
    <n v="10.095223426818848"/>
    <n v="0.10186928914355815"/>
    <n v="1.0283932342354312"/>
    <n v="0.05"/>
    <n v="0.35000000000000003"/>
  </r>
  <r>
    <s v="PANMS"/>
    <x v="10"/>
    <s v="TELEFÓNICA MÓVILES PANAMÁ, S.A."/>
    <n v="7"/>
    <n v="2124373"/>
    <n v="1.9784765318036079E-3"/>
    <n v="2.0259599685668945"/>
    <n v="6.0476626947754353E-2"/>
    <n v="0.12252322523010421"/>
    <n v="0"/>
    <n v="0"/>
  </r>
  <r>
    <s v="MEXIU"/>
    <x v="10"/>
    <s v="AT&amp;T Comercializacion Movil, S. de R.L. de C.V. MEXIU"/>
    <n v="6"/>
    <n v="199766"/>
    <n v="1.8604658544063568E-4"/>
    <n v="0.19051170349121094"/>
    <n v="1.0003618742096052"/>
    <n v="0.19058064476333236"/>
    <n v="0"/>
    <n v="0"/>
  </r>
  <r>
    <s v="PANCW"/>
    <x v="10"/>
    <s v="CABLE &amp; WIRELESS PANAMÁ, S.A."/>
    <n v="6"/>
    <n v="411243"/>
    <n v="3.8299988955259323E-4"/>
    <n v="0.39219188690185547"/>
    <n v="0.50081377151799533"/>
    <n v="0.1964150980380773"/>
    <n v="0"/>
    <n v="0"/>
  </r>
  <r>
    <s v="PANCW"/>
    <x v="10"/>
    <s v="CABLE &amp;amp; WIRELESS PANAMÁ, S.A."/>
    <n v="6"/>
    <n v="417"/>
    <n v="3.8836151361465454E-7"/>
    <n v="3.9768218994140625E-4"/>
    <n v="0.50081377151799533"/>
    <n v="1.9916471741009145E-4"/>
    <n v="0"/>
    <n v="0"/>
  </r>
  <r>
    <s v="MEXTL"/>
    <x v="10"/>
    <s v="RADIOMÓVIL DIPSA, S.A. DE C.V."/>
    <n v="6"/>
    <n v="1204374"/>
    <n v="1.1216606944799423E-3"/>
    <n v="1.1485805511474609"/>
    <n v="2.0154664612387234E-2"/>
    <n v="2.3149255788687956E-2"/>
    <n v="0"/>
    <n v="0"/>
  </r>
  <r>
    <s v="MEXMS"/>
    <x v="10"/>
    <s v="TELEFONICA"/>
    <n v="6"/>
    <n v="351329"/>
    <n v="3.2720062881708145E-4"/>
    <n v="0.33505344390869141"/>
    <n v="5.0319361277438669E-2"/>
    <n v="1.6859675291291475E-2"/>
    <n v="0"/>
    <n v="0"/>
  </r>
  <r>
    <s v="GBRCN"/>
    <x v="10"/>
    <s v="Telefonica UK Ltd"/>
    <n v="6"/>
    <n v="3335874"/>
    <n v="3.1067747622728348E-3"/>
    <n v="3.1813373565673828"/>
    <n v="1.0089910828816955E-2"/>
    <n v="3.209941024414914E-2"/>
    <n v="0"/>
    <n v="0"/>
  </r>
  <r>
    <s v="COLCO"/>
    <x v="10"/>
    <s v="COLOMBIA MOVIL S.A."/>
    <n v="5"/>
    <n v="5531501"/>
    <n v="5.151611752808094E-3"/>
    <n v="5.2752504348754883"/>
    <n v="1.2912434021787919E-2"/>
    <n v="6.8116323188737768E-2"/>
    <n v="0.06"/>
    <n v="0.3"/>
  </r>
  <r>
    <s v="COLTM"/>
    <x v="10"/>
    <s v="COLOMBIA TELECOMUNICACIONES S.A. ESP"/>
    <n v="5"/>
    <n v="26084865"/>
    <n v="2.4293423630297184E-2"/>
    <n v="24.876465797424316"/>
    <n v="5.4235110858471727E-2"/>
    <n v="1.3491778802902881"/>
    <n v="0"/>
    <n v="0"/>
  </r>
  <r>
    <s v="COLCM"/>
    <x v="10"/>
    <s v="Comunicacion Celular SA Comcel SA"/>
    <n v="5"/>
    <n v="8594325"/>
    <n v="8.0040888860821724E-3"/>
    <n v="8.1961870193481445"/>
    <n v="6.0805942810576268E-2"/>
    <n v="0.49837687916327084"/>
    <n v="0"/>
    <n v="0"/>
  </r>
  <r>
    <s v="ESPRT"/>
    <x v="10"/>
    <s v="Orange Espagne, S.A., sociedad unipersonal"/>
    <n v="5"/>
    <n v="5581227"/>
    <n v="5.1979226991534233E-3"/>
    <n v="5.3226728439331055"/>
    <n v="6.2769022311094701E-3"/>
    <n v="3.3409897049549497E-2"/>
    <n v="0"/>
    <n v="0"/>
  </r>
  <r>
    <s v="ESPTE"/>
    <x v="10"/>
    <s v="TELEFÓNICA MÓVILES ESPAÑA S.A."/>
    <n v="5"/>
    <n v="824233"/>
    <n v="7.676267996430397E-4"/>
    <n v="0.78604984283447266"/>
    <n v="1.0091008890803341E-2"/>
    <n v="7.9320359526572331E-3"/>
    <n v="0"/>
    <n v="0"/>
  </r>
  <r>
    <s v="ESPAT"/>
    <x v="10"/>
    <s v="Vodafone España, S.A.U. ESPAT"/>
    <n v="5"/>
    <n v="272632"/>
    <n v="2.5390833616256714E-4"/>
    <n v="0.26000213623046875"/>
    <n v="1.0022329100492002E-2"/>
    <n v="2.6058269761327127E-3"/>
    <n v="0"/>
    <n v="0"/>
  </r>
  <r>
    <s v="CHNCU"/>
    <x v="10"/>
    <s v="CHINA UNICOM"/>
    <n v="3"/>
    <n v="4"/>
    <n v="3.7252902984619141E-9"/>
    <n v="3.814697265625E-6"/>
    <n v="5.0005419266152054E-2"/>
    <n v="1.9075553614102193E-7"/>
    <n v="0"/>
    <n v="0"/>
  </r>
  <r>
    <s v="GBRME"/>
    <x v="10"/>
    <s v="EE Limited GBRME"/>
    <n v="3"/>
    <n v="5492155"/>
    <n v="5.1149679347872734E-3"/>
    <n v="5.237727165222168"/>
    <n v="1.0050818746470921E-2"/>
    <n v="5.2643446381114962E-2"/>
    <n v="0.15"/>
    <n v="0.44999999999999996"/>
  </r>
  <r>
    <s v="GBROR"/>
    <x v="10"/>
    <s v="EE (ORANGE)"/>
    <n v="2"/>
    <n v="11"/>
    <n v="1.0244548320770264E-8"/>
    <n v="1.049041748046875E-5"/>
    <n v="0"/>
    <n v="0"/>
    <n v="0"/>
    <n v="0"/>
  </r>
  <r>
    <s v="DOM01"/>
    <x v="10"/>
    <s v="Altice"/>
    <n v="1"/>
    <n v="30188"/>
    <n v="2.8114765882492065E-5"/>
    <n v="2.8789520263671875E-2"/>
    <n v="6.020261328067629E-2"/>
    <n v="1.7332043549700316E-3"/>
    <n v="0"/>
    <n v="0"/>
  </r>
  <r>
    <s v="FRAF3"/>
    <x v="10"/>
    <s v="BOUYGUES TÉLÉCOM"/>
    <n v="1"/>
    <n v="3"/>
    <n v="2.7939677238464355E-9"/>
    <n v="2.86102294921875E-6"/>
    <n v="1.0031703784883949E-2"/>
    <n v="2.8700934748317572E-8"/>
    <n v="0"/>
    <n v="0"/>
  </r>
  <r>
    <s v="LCACW"/>
    <x v="10"/>
    <s v="Cable &amp; Wireless St Lucia"/>
    <n v="1"/>
    <n v="186248"/>
    <n v="1.7345696687698364E-4"/>
    <n v="0.17761993408203125"/>
    <n v="0.10017964071856286"/>
    <n v="1.7793901180792708E-2"/>
    <n v="0"/>
    <n v="0"/>
  </r>
  <r>
    <s v="VCTCW"/>
    <x v="10"/>
    <s v="Cable &amp; Wireless St. Vincent &amp; the Grenadines"/>
    <n v="1"/>
    <n v="2862639"/>
    <n v="2.6660403236746788E-3"/>
    <n v="2.7300252914428711"/>
    <n v="0.10018725099601596"/>
    <n v="0.27351372909925853"/>
    <n v="0"/>
    <n v="0"/>
  </r>
  <r>
    <s v="LCACW"/>
    <x v="10"/>
    <s v="Cable &amp;amp; Wireless St Lucia"/>
    <n v="1"/>
    <n v="3"/>
    <n v="2.7939677238464355E-9"/>
    <n v="2.86102294921875E-6"/>
    <n v="0.10017964071856286"/>
    <n v="2.8661625114029747E-7"/>
    <n v="0"/>
    <n v="0"/>
  </r>
  <r>
    <s v="VCTCW"/>
    <x v="10"/>
    <s v="Cable &amp;amp; Wireless St. Vincent &amp;amp; the Grenadines"/>
    <n v="1"/>
    <n v="129"/>
    <n v="1.2014061212539673E-7"/>
    <n v="1.2302398681640625E-4"/>
    <n v="0.10018725099601596"/>
    <n v="1.232543504570585E-5"/>
    <n v="0"/>
    <n v="0"/>
  </r>
  <r>
    <s v="FRAF4"/>
    <x v="10"/>
    <s v="DIGICEL ANTILLES FRANCAISES GUYANE"/>
    <n v="1"/>
    <n v="5790549"/>
    <n v="5.3928690031170845E-3"/>
    <n v="5.5222978591918945"/>
    <n v="5.0153817642698294E-2"/>
    <n v="0.27696431979857344"/>
    <n v="0.05"/>
    <n v="0.05"/>
  </r>
  <r>
    <s v="FRAFM"/>
    <x v="10"/>
    <s v="FREE MOBILE"/>
    <n v="1"/>
    <n v="99107"/>
    <n v="9.2300586402416229E-5"/>
    <n v="9.4515800476074219E-2"/>
    <n v="1.0056274620146315E-2"/>
    <n v="9.504768455303582E-4"/>
    <n v="0"/>
    <n v="0"/>
  </r>
  <r>
    <s v="MLTGO"/>
    <x v="10"/>
    <s v="GO p.l.c. MLTGO"/>
    <n v="1"/>
    <n v="4165204"/>
    <n v="3.8791485130786896E-3"/>
    <n v="3.9722480773925781"/>
    <n v="1.0131520285332145E-2"/>
    <n v="4.0244911974474516E-2"/>
    <n v="0"/>
    <n v="0"/>
  </r>
  <r>
    <s v="ITAFM"/>
    <x v="10"/>
    <s v="ILIAD Italy"/>
    <n v="1"/>
    <n v="217739"/>
    <n v="2.0278524607419968E-4"/>
    <n v="0.20765209197998047"/>
    <n v="6.0150234236534275E-2"/>
    <n v="1.2490321972302185E-2"/>
    <n v="0"/>
    <n v="0"/>
  </r>
  <r>
    <s v="MARM1"/>
    <x v="10"/>
    <s v="Itissalat Al-Maghrib S.A. MARM1"/>
    <n v="1"/>
    <n v="1"/>
    <n v="9.3132257461547852E-10"/>
    <n v="9.5367431640625E-7"/>
    <n v="5.0143022236990534E-2"/>
    <n v="4.782011245440534E-8"/>
    <n v="0"/>
    <n v="0"/>
  </r>
  <r>
    <s v="BMUBD"/>
    <x v="10"/>
    <s v="ONE"/>
    <n v="1"/>
    <n v="2171532"/>
    <n v="2.0223967730998993E-3"/>
    <n v="2.0709342956542969"/>
    <n v="1.000096463022508"/>
    <n v="2.0711340642358711"/>
    <n v="0"/>
    <n v="0"/>
  </r>
  <r>
    <s v="FRAF1"/>
    <x v="10"/>
    <s v="ORANGE  France"/>
    <n v="1"/>
    <n v="4639"/>
    <n v="4.3204054236412048E-6"/>
    <n v="4.4240951538085938E-3"/>
    <n v="6.0307905731580812E-3"/>
    <n v="2.6680791348343217E-5"/>
    <n v="0"/>
    <n v="0"/>
  </r>
  <r>
    <s v="FRAF2"/>
    <x v="10"/>
    <s v="SOCIÉTÉ FRANÇAISE DU RADIOTÉLÉPHONE S.A."/>
    <n v="1"/>
    <n v="512"/>
    <n v="4.76837158203125E-7"/>
    <n v="4.8828125E-4"/>
    <n v="1.0044684567575537E-2"/>
    <n v="4.9046311365114926E-6"/>
    <n v="0"/>
    <n v="0"/>
  </r>
  <r>
    <s v="ITASI"/>
    <x v="10"/>
    <s v="TIM Italy"/>
    <n v="1"/>
    <n v="116336"/>
    <n v="1.0834634304046631E-4"/>
    <n v="0.1109466552734375"/>
    <n v="1.003746322999596E-2"/>
    <n v="1.1136229727981663E-3"/>
    <n v="0.05"/>
    <n v="0.05"/>
  </r>
  <r>
    <s v="GRCPF"/>
    <x v="10"/>
    <s v="VODAFONE Greece"/>
    <n v="1"/>
    <n v="6106743"/>
    <n v="5.6873476132750511E-3"/>
    <n v="5.8238439559936523"/>
    <n v="5.0920537561091016E-3"/>
    <n v="2.9655326491110766E-2"/>
    <n v="0"/>
    <n v="0"/>
  </r>
  <r>
    <s v="ITAOM"/>
    <x v="10"/>
    <s v="VODAFONE ITALIA S.P.A"/>
    <n v="1"/>
    <n v="79079"/>
    <n v="7.3648057878017426E-5"/>
    <n v="7.5415611267089844E-2"/>
    <n v="1.0030261531489941E-2"/>
    <n v="7.5643830456609067E-4"/>
    <n v="0"/>
    <n v="0"/>
  </r>
  <r>
    <s v="GRCSH"/>
    <x v="10"/>
    <s v="WIND HELLAS TELECOMMUNICATIONS S.A."/>
    <n v="1"/>
    <n v="5612"/>
    <n v="5.2265822887420654E-6"/>
    <n v="5.352020263671875E-3"/>
    <n v="5.0781742986989722E-3"/>
    <n v="2.7178491749094613E-5"/>
    <n v="0"/>
    <n v="0"/>
  </r>
  <r>
    <s v="ITAWI"/>
    <x v="10"/>
    <s v="WIND TRE S.P.A. (ITAWI)"/>
    <n v="1"/>
    <n v="2436590"/>
    <n v="2.2692512720823288E-3"/>
    <n v="2.3237133026123047"/>
    <n v="6.1982702736118438E-3"/>
    <n v="1.4403003087978251E-2"/>
    <n v="0.17"/>
    <n v="0.17"/>
  </r>
  <r>
    <s v="ESPXF"/>
    <x v="10"/>
    <s v="Xfera Móviles, S.A. ESPXF"/>
    <n v="1"/>
    <n v="624"/>
    <n v="5.8114528656005859E-7"/>
    <n v="5.950927734375E-4"/>
    <n v="1.0002069341761196E-2"/>
    <n v="5.95215918470286E-6"/>
    <n v="0"/>
    <n v="0"/>
  </r>
  <r>
    <s v="USACG"/>
    <x v="11"/>
    <s v="ATT USA Primary Network"/>
    <n v="2508"/>
    <n v="65636658"/>
    <n v="6.1128901317715645E-2"/>
    <n v="62.59599494934082"/>
    <n v="1.3540748128522176E-2"/>
    <n v="0.84759660146327032"/>
    <n v="0"/>
    <n v="0"/>
  </r>
  <r>
    <s v="USAW6"/>
    <x v="11"/>
    <s v="T-Mobile USA, Inc USAW6"/>
    <n v="1846"/>
    <n v="30172443"/>
    <n v="2.8100277297198772E-2"/>
    <n v="28.774683952331543"/>
    <n v="5.0788502726430767E-3"/>
    <n v="0.14614231143651743"/>
    <n v="0.12"/>
    <n v="221.51999999999998"/>
  </r>
  <r>
    <s v="CANRW"/>
    <x v="11"/>
    <s v="ROGERS"/>
    <n v="38"/>
    <n v="1996645"/>
    <n v="1.8595205619931221E-3"/>
    <n v="1.904149055480957"/>
    <n v="0.10004802082289022"/>
    <n v="0.19050634435264552"/>
    <n v="0"/>
    <n v="0"/>
  </r>
  <r>
    <s v="CANTS"/>
    <x v="11"/>
    <s v="TELUS COMMUNICATIONS INC."/>
    <n v="28"/>
    <n v="404195"/>
    <n v="3.7643592804670334E-4"/>
    <n v="0.38547039031982422"/>
    <n v="0.10001281626379642"/>
    <n v="3.8551979322190469E-2"/>
    <n v="0"/>
    <n v="0"/>
  </r>
  <r>
    <s v="CANBM"/>
    <x v="11"/>
    <s v="Bell Mobility Inc. CANBM"/>
    <n v="27"/>
    <n v="318487"/>
    <n v="2.9661413282155991E-4"/>
    <n v="0.30373287200927734"/>
    <n v="0.1000213823948129"/>
    <n v="3.037978173711469E-2"/>
    <n v="0"/>
    <n v="0"/>
  </r>
  <r>
    <s v="ZAFVC"/>
    <x v="11"/>
    <s v="VODACOM (PTY) LTD."/>
    <n v="13"/>
    <n v="2559"/>
    <n v="2.3832544684410095E-6"/>
    <n v="2.4404525756835938E-3"/>
    <n v="3.0146430705630198E-2"/>
    <n v="7.357093446322219E-5"/>
    <n v="0"/>
    <n v="0"/>
  </r>
  <r>
    <s v="MEXMS"/>
    <x v="11"/>
    <s v="TELEFONICA"/>
    <n v="11"/>
    <n v="796911"/>
    <n v="7.421812042593956E-4"/>
    <n v="0.75999355316162109"/>
    <n v="5.0319361277438669E-2"/>
    <n v="3.8242390170063902E-2"/>
    <n v="0"/>
    <n v="0"/>
  </r>
  <r>
    <s v="MEXIU"/>
    <x v="11"/>
    <s v="AT&amp;T Comercializacion Movil, S. de R.L. de C.V. MEXIU"/>
    <n v="10"/>
    <n v="120872"/>
    <n v="1.1257082223892212E-4"/>
    <n v="0.11527252197265625"/>
    <n v="1.0003618742096052"/>
    <n v="0.1153142361254343"/>
    <n v="0"/>
    <n v="0"/>
  </r>
  <r>
    <s v="MEXIU"/>
    <x v="11"/>
    <s v="AT&amp;amp;T Comercializacion Movil, S. de R.L. de C.V. MEXIU"/>
    <n v="10"/>
    <n v="46"/>
    <n v="4.2840838432312012E-8"/>
    <n v="4.38690185546875E-5"/>
    <n v="1.0003618742096052"/>
    <n v="4.3884893621103136E-5"/>
    <n v="0"/>
    <n v="0"/>
  </r>
  <r>
    <s v="MEXTL"/>
    <x v="11"/>
    <s v="RADIOMÓVIL DIPSA, S.A. DE C.V."/>
    <n v="10"/>
    <n v="1373282"/>
    <n v="1.2789685279130936E-3"/>
    <n v="1.3096637725830078"/>
    <n v="2.0154664612387234E-2"/>
    <n v="2.6395834091404311E-2"/>
    <n v="0"/>
    <n v="0"/>
  </r>
  <r>
    <s v="GUYUM"/>
    <x v="11"/>
    <s v="U-MOBILE (CELLULAR) INC"/>
    <n v="3"/>
    <n v="1339289"/>
    <n v="1.2473100796341896E-3"/>
    <n v="1.2772455215454102"/>
    <n v="0"/>
    <n v="0"/>
    <n v="0.05"/>
    <n v="0.15000000000000002"/>
  </r>
  <r>
    <s v="TTODL"/>
    <x v="11"/>
    <s v="Digicel Trinidad and Tobago Ltd TTODL"/>
    <n v="2"/>
    <n v="688570"/>
    <n v="6.4128078520298004E-4"/>
    <n v="0.65667152404785156"/>
    <n v="0.1003411513859275"/>
    <n v="6.5891176805313201E-2"/>
    <n v="0.05"/>
    <n v="0.1"/>
  </r>
  <r>
    <s v="BRBCW"/>
    <x v="11"/>
    <s v="Cable &amp;amp; Wireless Barbados"/>
    <n v="1"/>
    <n v="7"/>
    <n v="6.5192580223083496E-9"/>
    <n v="6.67572021484375E-6"/>
    <n v="0"/>
    <n v="0"/>
    <n v="0"/>
    <n v="0"/>
  </r>
  <r>
    <s v="LCACW"/>
    <x v="11"/>
    <s v="Cable &amp;amp; Wireless St Lucia"/>
    <n v="1"/>
    <n v="4"/>
    <n v="3.7252902984619141E-9"/>
    <n v="3.814697265625E-6"/>
    <n v="0.10017964071856286"/>
    <n v="3.8215500152039666E-7"/>
    <n v="0"/>
    <n v="0"/>
  </r>
  <r>
    <s v="ISR01"/>
    <x v="11"/>
    <s v="PARTNER COMMUNICATIONS COMPANY LTD."/>
    <n v="1"/>
    <n v="13834"/>
    <n v="1.288391649723053E-5"/>
    <n v="1.3193130493164063E-2"/>
    <n v="1.3512929896353961E-2"/>
    <n v="1.7827784746757573E-4"/>
    <n v="0"/>
    <n v="0"/>
  </r>
  <r>
    <s v="NZLTM"/>
    <x v="11"/>
    <s v="SPARK NEW ZEALAND"/>
    <n v="1"/>
    <n v="12995"/>
    <n v="1.2102536857128143E-5"/>
    <n v="1.2392997741699219E-2"/>
    <n v="2.009187645990148E-2"/>
    <n v="2.4899857959405873E-4"/>
    <n v="0.2"/>
    <n v="0.2"/>
  </r>
  <r>
    <s v="NZLBS"/>
    <x v="11"/>
    <s v="VODAFONE NEW ZEALAND LTD"/>
    <n v="1"/>
    <n v="27247"/>
    <n v="2.5375746190547943E-5"/>
    <n v="2.5984764099121094E-2"/>
    <n v="6.045143358142481E-2"/>
    <n v="1.5708162410670106E-3"/>
    <n v="0"/>
    <n v="0"/>
  </r>
  <r>
    <s v="ISR01"/>
    <x v="12"/>
    <s v="PARTNER COMMUNICATIONS COMPANY LTD."/>
    <n v="1976"/>
    <n v="8352"/>
    <n v="7.7784061431884766E-6"/>
    <n v="7.965087890625E-3"/>
    <n v="1.3512929896353961E-2"/>
    <n v="1.0763167428431347E-4"/>
    <n v="0"/>
    <n v="0"/>
  </r>
  <r>
    <s v="ISRPL"/>
    <x v="12"/>
    <s v="PELEPHONE COMMUNICATION LTD."/>
    <n v="474"/>
    <n v="1880"/>
    <n v="1.7508864402770996E-6"/>
    <n v="1.79290771484375E-3"/>
    <n v="1.8158632160141627E-2"/>
    <n v="3.2556751690927749E-5"/>
    <n v="0.1"/>
    <n v="47.400000000000006"/>
  </r>
  <r>
    <s v="ISRMS"/>
    <x v="12"/>
    <s v="Hot Mobile - Israel"/>
    <n v="116"/>
    <n v="776"/>
    <n v="7.2270631790161133E-7"/>
    <n v="7.4005126953125E-4"/>
    <n v="1.3603237372528902E-2"/>
    <n v="1.0067093087274959E-5"/>
    <n v="0"/>
    <n v="0"/>
  </r>
  <r>
    <s v="PSEWM"/>
    <x v="12"/>
    <s v="WATANIYA PALESTINE MOBILE"/>
    <n v="10"/>
    <n v="40"/>
    <n v="3.7252902984619141E-8"/>
    <n v="3.814697265625E-5"/>
    <n v="9.0085845390414532E-2"/>
    <n v="3.4365022808233082E-6"/>
    <n v="0"/>
    <n v="0"/>
  </r>
  <r>
    <s v="PSEJE"/>
    <x v="12"/>
    <s v="Jawwal PSEJE"/>
    <n v="6"/>
    <n v="48"/>
    <n v="4.4703483581542969E-8"/>
    <n v="4.57763671875E-5"/>
    <n v="5.4180568666750653E-2"/>
    <n v="2.4801896057167354E-6"/>
    <n v="0"/>
    <n v="0"/>
  </r>
  <r>
    <s v="CHNCT"/>
    <x v="12"/>
    <s v="CHINA MOBILE"/>
    <n v="5"/>
    <n v="49"/>
    <n v="4.5634806156158447E-8"/>
    <n v="4.673004150390625E-5"/>
    <n v="3.0099366936453362E-2"/>
    <n v="1.4065446661817691E-6"/>
    <n v="0"/>
    <n v="0"/>
  </r>
  <r>
    <s v="CHNCU"/>
    <x v="12"/>
    <s v="CHINA UNICOM"/>
    <n v="5"/>
    <n v="5"/>
    <n v="4.6566128730773926E-9"/>
    <n v="4.76837158203125E-6"/>
    <n v="5.0005419266152054E-2"/>
    <n v="2.3844442017627741E-7"/>
    <n v="0"/>
    <n v="0"/>
  </r>
  <r>
    <s v="USAW6"/>
    <x v="13"/>
    <s v="T-Mobile USA, Inc USAW6"/>
    <n v="1831"/>
    <n v="4316306482"/>
    <n v="4.0198736656457186"/>
    <n v="4116.3506336212158"/>
    <n v="5.0788502726430767E-3"/>
    <n v="20.906328537861615"/>
    <n v="0.12"/>
    <n v="219.72"/>
  </r>
  <r>
    <s v="USACG"/>
    <x v="13"/>
    <s v="ATT USA Primary Network"/>
    <n v="1637"/>
    <n v="3010721275"/>
    <n v="2.8039526892825961"/>
    <n v="2871.2475538253784"/>
    <n v="1.3540748128522176E-2"/>
    <n v="38.878839940984868"/>
    <n v="0"/>
    <n v="0"/>
  </r>
  <r>
    <s v="TWNPC"/>
    <x v="13"/>
    <s v="Taiwan Mobile Co.Ltd TWNPC"/>
    <n v="195"/>
    <n v="1259392"/>
    <n v="1.1729001998901367E-3"/>
    <n v="1.2010498046875"/>
    <n v="6.0140651801029586E-2"/>
    <n v="7.2231918099405532E-2"/>
    <n v="0"/>
    <n v="0"/>
  </r>
  <r>
    <s v="TWNFE"/>
    <x v="13"/>
    <s v="Far EasTone"/>
    <n v="156"/>
    <n v="481793"/>
    <n v="4.4870469719171524E-4"/>
    <n v="0.45947360992431641"/>
    <n v="6.0000752826866136E-2"/>
    <n v="2.7568762499536815E-2"/>
    <n v="0"/>
    <n v="0"/>
  </r>
  <r>
    <s v="MEXTL"/>
    <x v="13"/>
    <s v="RADIOMÓVIL DIPSA, S.A. DE C.V."/>
    <n v="94"/>
    <n v="292327932"/>
    <n v="0.27225160226225853"/>
    <n v="278.78564071655273"/>
    <n v="2.0154664612387234E-2"/>
    <n v="5.618831087391607"/>
    <n v="0"/>
    <n v="0"/>
  </r>
  <r>
    <s v="TWNLD"/>
    <x v="13"/>
    <s v="CHUNGHWA TELECOM"/>
    <n v="89"/>
    <n v="85817"/>
    <n v="7.992330938577652E-5"/>
    <n v="8.1841468811035156E-2"/>
    <n v="6.0254777070063693E-2"/>
    <n v="4.9313394582954943E-3"/>
    <n v="0"/>
    <n v="0"/>
  </r>
  <r>
    <s v="MEXIU"/>
    <x v="13"/>
    <s v="AT&amp;T Comercializacion Movil, S. de R.L. de C.V. MEXIU"/>
    <n v="83"/>
    <n v="56222581"/>
    <n v="5.2361358888447285E-2"/>
    <n v="53.61803150177002"/>
    <n v="1.0003618742096052"/>
    <n v="53.637434484540307"/>
    <n v="0"/>
    <n v="0"/>
  </r>
  <r>
    <s v="MEXIU"/>
    <x v="13"/>
    <s v="AT&amp;amp;T Comercializacion Movil, S. de R.L. de C.V. MEXIU"/>
    <n v="83"/>
    <n v="37384"/>
    <n v="3.4816563129425049E-5"/>
    <n v="3.565216064453125E-2"/>
    <n v="1.0003618742096052"/>
    <n v="3.5665062241985207E-2"/>
    <n v="0"/>
    <n v="0"/>
  </r>
  <r>
    <s v="MEXMS"/>
    <x v="13"/>
    <s v="TELEFONICA"/>
    <n v="82"/>
    <n v="179121131"/>
    <n v="0.1668195528909564"/>
    <n v="170.82322216033936"/>
    <n v="5.0319361277438669E-2"/>
    <n v="8.5957154304622829"/>
    <n v="0"/>
    <n v="0"/>
  </r>
  <r>
    <s v="GBRVF"/>
    <x v="13"/>
    <s v="VODAFONE LTD United Kingdom"/>
    <n v="80"/>
    <n v="27123729"/>
    <n v="2.5260941125452518E-2"/>
    <n v="25.867203712463379"/>
    <n v="1.0101909042959573E-2"/>
    <n v="0.26130813909901124"/>
    <n v="0"/>
    <n v="0"/>
  </r>
  <r>
    <s v="GBRCN"/>
    <x v="13"/>
    <s v="Telefonica UK Ltd"/>
    <n v="50"/>
    <n v="84375496"/>
    <n v="7.8580804169178009E-2"/>
    <n v="80.466743469238281"/>
    <n v="1.0089910828816955E-2"/>
    <n v="0.81190226628990336"/>
    <n v="0"/>
    <n v="0"/>
  </r>
  <r>
    <s v="GBRHU"/>
    <x v="13"/>
    <s v="Hutchison 3G UK Limited GBRHU"/>
    <n v="26"/>
    <n v="15339549"/>
    <n v="1.4286068268120289E-2"/>
    <n v="14.628933906555176"/>
    <n v="6.0306171524147408E-3"/>
    <n v="8.8221499738413228E-2"/>
    <n v="0.17"/>
    <n v="4.42"/>
  </r>
  <r>
    <s v="AUSTA"/>
    <x v="13"/>
    <s v="Telstra Corporation Limited AUSTA"/>
    <n v="17"/>
    <n v="6259934"/>
    <n v="5.8300178498029709E-3"/>
    <n v="5.9699382781982422"/>
    <n v="5.1030373719502713E-3"/>
    <n v="3.0464818141882087E-2"/>
    <n v="0.5"/>
    <n v="8.5"/>
  </r>
  <r>
    <s v="PHLGT"/>
    <x v="13"/>
    <s v="GLOBE TELECOM, INC."/>
    <n v="3"/>
    <n v="1500982"/>
    <n v="1.3978984206914902E-3"/>
    <n v="1.4314479827880859"/>
    <n v="0.10001860738419351"/>
    <n v="0.14317143378137734"/>
    <n v="0"/>
    <n v="0"/>
  </r>
  <r>
    <s v="PHLSR"/>
    <x v="13"/>
    <s v="Smart Communications, Inc."/>
    <n v="3"/>
    <n v="381780"/>
    <n v="3.5556033253669739E-4"/>
    <n v="0.36409378051757813"/>
    <n v="6.0193000813858956E-2"/>
    <n v="2.1915897227015563E-2"/>
    <n v="0"/>
    <n v="0"/>
  </r>
  <r>
    <s v="KHMSM"/>
    <x v="13"/>
    <s v="HELLO / Smart Axiata"/>
    <n v="2"/>
    <n v="41956271"/>
    <n v="3.9074822328984737E-2"/>
    <n v="40.012618064880371"/>
    <n v="0.10000230574129582"/>
    <n v="4.0013540652338628"/>
    <n v="0"/>
    <n v="0"/>
  </r>
  <r>
    <s v="ISRPL"/>
    <x v="13"/>
    <s v="PELEPHONE COMMUNICATION LTD."/>
    <n v="2"/>
    <n v="2324041"/>
    <n v="2.1644318476319313E-3"/>
    <n v="2.2163782119750977"/>
    <n v="1.8158632160141627E-2"/>
    <n v="4.0246396679008201E-2"/>
    <n v="0.1"/>
    <n v="0.2"/>
  </r>
  <r>
    <s v="AUSVF"/>
    <x v="13"/>
    <s v="VODAFONE HUTCHISON AUSTRALIA PTY LIMITED"/>
    <n v="2"/>
    <n v="17796"/>
    <n v="1.6573816537857056E-5"/>
    <n v="1.6971588134765625E-2"/>
    <n v="8.0497930622520794E-2"/>
    <n v="1.3661777242263604E-3"/>
    <n v="0"/>
    <n v="0"/>
  </r>
  <r>
    <s v="ISR01"/>
    <x v="13"/>
    <s v="PARTNER COMMUNICATIONS COMPANY LTD."/>
    <n v="1"/>
    <n v="332550"/>
    <n v="3.0971132218837738E-4"/>
    <n v="0.31714439392089844"/>
    <n v="1.3512929896353961E-2"/>
    <n v="4.2855499620747658E-3"/>
    <n v="0"/>
    <n v="0"/>
  </r>
  <r>
    <s v="KHMVC"/>
    <x v="13"/>
    <s v="VIETTEL (CAMBODIA) PTE., LTD. METFONE"/>
    <n v="1"/>
    <n v="897659"/>
    <n v="8.3601009100675583E-4"/>
    <n v="0.85607433319091797"/>
    <n v="6.003095975232197E-2"/>
    <n v="5.1390963840779867E-2"/>
    <n v="0"/>
    <n v="0"/>
  </r>
  <r>
    <s v="CHLTM"/>
    <x v="14"/>
    <s v="TELEFÓNICA MÓVIL DE CHILE S.A."/>
    <n v="2010"/>
    <n v="25486054861"/>
    <n v="23.735738229937851"/>
    <n v="24305.39594745636"/>
    <n v="1.5013584475236687E-2"/>
    <n v="364.91111526121148"/>
    <n v="0"/>
    <n v="0"/>
  </r>
  <r>
    <s v="CHLMV"/>
    <x v="14"/>
    <s v="Entel PCS Telecomunicaciones S.A. CHLMV"/>
    <n v="1549"/>
    <n v="39253218580"/>
    <n v="36.557408589869738"/>
    <n v="37434.786396026611"/>
    <n v="1.5054058025944197E-2"/>
    <n v="563.54544659461101"/>
    <n v="0"/>
    <n v="0"/>
  </r>
  <r>
    <s v="CHLSM"/>
    <x v="14"/>
    <s v="CLARO CHILE SA"/>
    <n v="1532"/>
    <n v="15367281994"/>
    <n v="14.311896631494164"/>
    <n v="14655.382150650024"/>
    <n v="2.0140564892436954E-2"/>
    <n v="295.16767522862904"/>
    <n v="0"/>
    <n v="0"/>
  </r>
  <r>
    <s v="ARGCM"/>
    <x v="14"/>
    <s v="AMX ARGENTINA S.A."/>
    <n v="12"/>
    <n v="15848703"/>
    <n v="1.4760254882276058E-2"/>
    <n v="15.114500999450684"/>
    <n v="0.50015942028985672"/>
    <n v="7.559660057855714"/>
    <n v="0"/>
    <n v="0"/>
  </r>
  <r>
    <s v="ARGTM"/>
    <x v="14"/>
    <s v="TELEFÓNICA MÓVILES ARGENTINA S.A."/>
    <n v="12"/>
    <n v="44460689"/>
    <n v="4.1407243348658085E-2"/>
    <n v="42.401017189025879"/>
    <n v="5.0106319398572234E-2"/>
    <n v="2.1245589100976821"/>
    <n v="0"/>
    <n v="0"/>
  </r>
  <r>
    <s v="ARGTP"/>
    <x v="14"/>
    <s v="Telecom Personal S.A. ARGTP"/>
    <n v="12"/>
    <n v="11598785"/>
    <n v="1.0802210308611393E-2"/>
    <n v="11.061463356018066"/>
    <n v="5.0069041936583618E-2"/>
    <n v="0.55383687265245152"/>
    <n v="0"/>
    <n v="0"/>
  </r>
  <r>
    <s v="PERTM"/>
    <x v="14"/>
    <s v="América Móvil Perú, S.A.C. PERTM"/>
    <n v="4"/>
    <n v="17518210"/>
    <n v="1.6315104439854622E-2"/>
    <n v="16.706666946411133"/>
    <n v="6.0113706132272154E-2"/>
    <n v="1.0042996672663034"/>
    <n v="0"/>
    <n v="0"/>
  </r>
  <r>
    <s v="PERMO"/>
    <x v="14"/>
    <s v="movistar"/>
    <n v="2"/>
    <n v="7460407"/>
    <n v="6.9480454549193382E-3"/>
    <n v="7.1147985458374023"/>
    <n v="6.0575779116310007E-2"/>
    <n v="0.43098446516969013"/>
    <n v="0"/>
    <n v="0"/>
  </r>
  <r>
    <s v="BRACL"/>
    <x v="14"/>
    <s v="CLARO S.A"/>
    <n v="1"/>
    <n v="12"/>
    <n v="1.1175870895385742E-8"/>
    <n v="1.1444091796875E-5"/>
    <n v="0"/>
    <n v="0"/>
    <n v="0"/>
    <n v="0"/>
  </r>
  <r>
    <s v="ISRPL"/>
    <x v="14"/>
    <s v="PELEPHONE COMMUNICATION LTD."/>
    <n v="1"/>
    <n v="15198"/>
    <n v="1.4154240489006042E-5"/>
    <n v="1.4493942260742188E-2"/>
    <n v="1.8158632160141627E-2"/>
    <n v="2.6319016606314892E-4"/>
    <n v="0.1"/>
    <n v="0.1"/>
  </r>
  <r>
    <s v="BRACS"/>
    <x v="14"/>
    <s v="TIM CELULAR S.A.  Brazil - BRACS"/>
    <n v="1"/>
    <n v="793715"/>
    <n v="7.3920469731092453E-4"/>
    <n v="0.75694561004638672"/>
    <n v="1.0006718346253229"/>
    <n v="0.7574541523167021"/>
    <n v="0"/>
    <n v="0"/>
  </r>
  <r>
    <s v="BRASP"/>
    <x v="14"/>
    <s v="TIM CELULAR S.A. Brazil - BRASP"/>
    <n v="1"/>
    <n v="161788"/>
    <n v="1.5067681670188904E-4"/>
    <n v="0.15429306030273438"/>
    <n v="1.0017948717948717"/>
    <n v="0.15456999656481618"/>
    <n v="0"/>
    <n v="0"/>
  </r>
  <r>
    <s v="BRAV1"/>
    <x v="14"/>
    <s v="VIVO S.A. BRAV1"/>
    <n v="1"/>
    <n v="1546239"/>
    <n v="1.4400472864508629E-3"/>
    <n v="1.4746084213256836"/>
    <n v="1.0000132013201322"/>
    <n v="1.4746278881035231"/>
    <n v="0"/>
    <n v="0"/>
  </r>
  <r>
    <s v="BRAV2"/>
    <x v="14"/>
    <s v="VIVO S.A. BRAV2"/>
    <n v="1"/>
    <n v="4130113"/>
    <n v="3.8464674726128578E-3"/>
    <n v="3.9387826919555664"/>
    <n v="1.0000277707649585"/>
    <n v="3.9388920749639276"/>
    <n v="0"/>
    <n v="0"/>
  </r>
  <r>
    <s v="CMRMT"/>
    <x v="15"/>
    <s v="MTN CAMEROON"/>
    <n v="1942"/>
    <n v="8234707930"/>
    <n v="7.6691693905740976"/>
    <n v="7853.229455947876"/>
    <n v="2.0117577073508693E-2"/>
    <n v="157.98794885598014"/>
    <n v="0"/>
    <n v="0"/>
  </r>
  <r>
    <s v="TCDML"/>
    <x v="15"/>
    <s v="Millicom Chad"/>
    <n v="112"/>
    <n v="165825931"/>
    <n v="0.15443743299692869"/>
    <n v="158.14393138885498"/>
    <n v="0.10106592934294605"/>
    <n v="15.982963395761725"/>
    <n v="0"/>
    <n v="0"/>
  </r>
  <r>
    <s v="COGLB"/>
    <x v="15"/>
    <s v="MTN CONGO BRAZZAVILLE"/>
    <n v="65"/>
    <n v="61988425"/>
    <n v="5.7731219567358494E-2"/>
    <n v="59.116768836975098"/>
    <n v="5.0482784456617649E-2"/>
    <n v="2.9843790989687049"/>
    <n v="0"/>
    <n v="0"/>
  </r>
  <r>
    <s v="CODCT"/>
    <x v="15"/>
    <s v="CELTEL Congo, Dem. Rep."/>
    <n v="24"/>
    <n v="17842146"/>
    <n v="1.6616793349385262E-2"/>
    <n v="17.015596389770508"/>
    <n v="0.40039331086194663"/>
    <n v="6.8129309747907998"/>
    <n v="0"/>
    <n v="0"/>
  </r>
  <r>
    <s v="CODOR"/>
    <x v="15"/>
    <s v="Oasis sprl"/>
    <n v="17"/>
    <n v="36753"/>
    <n v="3.4228898584842682E-5"/>
    <n v="3.5050392150878906E-2"/>
    <n v="1.0004764562415673"/>
    <n v="3.5067092128988578E-2"/>
    <n v="0"/>
    <n v="0"/>
  </r>
  <r>
    <s v="SENSG"/>
    <x v="15"/>
    <s v="Sentel GSM S.A. SENSG"/>
    <n v="17"/>
    <n v="20609270"/>
    <n v="1.9193878397345543E-2"/>
    <n v="19.654531478881836"/>
    <n v="0.10066550944592742"/>
    <n v="1.9785334242426573"/>
    <n v="0"/>
    <n v="0"/>
  </r>
  <r>
    <s v="CODOR"/>
    <x v="15"/>
    <s v="CCt/Orange Congo"/>
    <n v="15"/>
    <n v="5941054"/>
    <n v="5.5330377072095871E-3"/>
    <n v="5.6658306121826172"/>
    <n v="1.0004764562415673"/>
    <n v="5.6685301325414548"/>
    <n v="0"/>
    <n v="0"/>
  </r>
  <r>
    <s v="GABCT"/>
    <x v="15"/>
    <s v="AIRTEL GABON"/>
    <n v="11"/>
    <n v="140714"/>
    <n v="1.3105012476444244E-4"/>
    <n v="0.13419532775878906"/>
    <n v="0.30009164312229514"/>
    <n v="4.0270896406469955E-2"/>
    <n v="0"/>
    <n v="0"/>
  </r>
  <r>
    <s v="GNQHT"/>
    <x v="15"/>
    <s v="Green Com S.A"/>
    <n v="7"/>
    <n v="5389842"/>
    <n v="5.01968152821064E-3"/>
    <n v="5.1401538848876953"/>
    <n v="0.20204718417046169"/>
    <n v="1.0385536186444184"/>
    <n v="0"/>
    <n v="0"/>
  </r>
  <r>
    <s v="CODVC"/>
    <x v="15"/>
    <s v="Vodacom Congo"/>
    <n v="6"/>
    <n v="677792"/>
    <n v="6.3124299049377441E-4"/>
    <n v="0.646392822265625"/>
    <n v="10.00018706404572"/>
    <n v="6.4640491395127073"/>
    <n v="0"/>
    <n v="0"/>
  </r>
  <r>
    <s v="NGAET"/>
    <x v="15"/>
    <s v="AIRTEL Nigeria"/>
    <n v="5"/>
    <n v="2654395"/>
    <n v="2.4720979854464531E-3"/>
    <n v="2.531428337097168"/>
    <n v="0.400638272215802"/>
    <n v="1.0141870752127302"/>
    <n v="0"/>
    <n v="0"/>
  </r>
  <r>
    <s v="GMBAC"/>
    <x v="15"/>
    <s v="Africell Gambia Limited"/>
    <n v="2"/>
    <n v="30537"/>
    <n v="2.8439797461032867E-5"/>
    <n v="2.9122352600097656E-2"/>
    <n v="0.10031123251386392"/>
    <n v="2.9212990830191255E-3"/>
    <n v="0"/>
    <n v="0"/>
  </r>
  <r>
    <s v="CMR02"/>
    <x v="15"/>
    <s v="ORANGE CAMEROON"/>
    <n v="2"/>
    <n v="12"/>
    <n v="1.1175870895385742E-8"/>
    <n v="1.1444091796875E-5"/>
    <n v="0"/>
    <n v="0"/>
    <n v="0"/>
    <n v="0"/>
  </r>
  <r>
    <s v="GINAG"/>
    <x v="15"/>
    <s v="AREEBA/MTN-GUINEA"/>
    <n v="1"/>
    <n v="198623"/>
    <n v="1.8498208373785019E-4"/>
    <n v="0.18942165374755859"/>
    <n v="2.0384701811828311E-2"/>
    <n v="3.8613039283473725E-3"/>
    <n v="0"/>
    <n v="0"/>
  </r>
  <r>
    <s v="NGAEM"/>
    <x v="15"/>
    <s v="EMERGING MARKETS TELECOMMUNICATION SERVICES LTD"/>
    <n v="1"/>
    <n v="1"/>
    <n v="9.3132257461547852E-10"/>
    <n v="9.5367431640625E-7"/>
    <n v="0.10036871008674515"/>
    <n v="9.5719060980553773E-8"/>
    <n v="0"/>
    <n v="0"/>
  </r>
  <r>
    <s v="NGAMN"/>
    <x v="15"/>
    <s v="MTN Nigeria"/>
    <n v="1"/>
    <n v="1"/>
    <n v="9.3132257461547852E-10"/>
    <n v="9.5367431640625E-7"/>
    <n v="5.0112111015218543E-2"/>
    <n v="4.7790633216112654E-8"/>
    <n v="0"/>
    <n v="0"/>
  </r>
  <r>
    <s v="GMBQC"/>
    <x v="15"/>
    <s v="QCell GMBQC"/>
    <n v="1"/>
    <n v="24587"/>
    <n v="2.289842814207077E-5"/>
    <n v="2.3447990417480469E-2"/>
    <n v="1.0002744291589705"/>
    <n v="2.3454425229770287E-2"/>
    <n v="0"/>
    <n v="0"/>
  </r>
  <r>
    <s v="NLDLT"/>
    <x v="15"/>
    <s v="VODAFONE LIBERTEL B.V."/>
    <n v="1"/>
    <n v="8097"/>
    <n v="7.5409188866615295E-6"/>
    <n v="7.7219009399414063E-3"/>
    <n v="1.0014996681596862E-2"/>
    <n v="7.7334812289132877E-5"/>
    <n v="0"/>
    <n v="0"/>
  </r>
  <r>
    <s v="NLDPT"/>
    <x v="16"/>
    <s v="KPN B.V."/>
    <n v="1200"/>
    <n v="19205170462"/>
    <n v="17.886208800598979"/>
    <n v="18315.477811813354"/>
    <n v="4.5416334993920587E-3"/>
    <n v="83.182187587503492"/>
    <n v="0.11"/>
    <n v="132"/>
  </r>
  <r>
    <s v="NLDLT"/>
    <x v="16"/>
    <s v="VODAFONE LIBERTEL B.V."/>
    <n v="701"/>
    <n v="3349250309"/>
    <n v="3.119232420809567"/>
    <n v="3194.0939989089966"/>
    <n v="1.0014996681596862E-2"/>
    <n v="31.988840799782054"/>
    <n v="0"/>
    <n v="0"/>
  </r>
  <r>
    <s v="BELMO"/>
    <x v="16"/>
    <s v="MOBISTAR"/>
    <n v="170"/>
    <n v="116857209"/>
    <n v="0.10883175674825907"/>
    <n v="111.44371891021729"/>
    <n v="6.7712003911286935E-3"/>
    <n v="0.75460775307369943"/>
    <n v="0"/>
    <n v="0"/>
  </r>
  <r>
    <s v="BELTB"/>
    <x v="16"/>
    <s v="PROXIMUS PLC"/>
    <n v="151"/>
    <n v="134494147"/>
    <n v="0.12525743525475264"/>
    <n v="128.2636137008667"/>
    <n v="1.005844651432317E-2"/>
    <n v="1.2901326981439762"/>
    <n v="0"/>
    <n v="0"/>
  </r>
  <r>
    <s v="DEUD2"/>
    <x v="16"/>
    <s v="VODAFONE GMBH"/>
    <n v="79"/>
    <n v="1337253813"/>
    <n v="1.2454146640375257"/>
    <n v="1275.3046159744263"/>
    <n v="1.0029951459719478E-2"/>
    <n v="12.791243394579686"/>
    <n v="0"/>
    <n v="0"/>
  </r>
  <r>
    <s v="DEUE2"/>
    <x v="16"/>
    <s v="O2"/>
    <n v="58"/>
    <n v="666952683"/>
    <n v="0.62114808987826109"/>
    <n v="636.05564403533936"/>
    <n v="6.0739991574448775E-3"/>
    <n v="3.86340144595871"/>
    <n v="0"/>
    <n v="0"/>
  </r>
  <r>
    <s v="FRAF1"/>
    <x v="16"/>
    <s v="ORANGE  France"/>
    <n v="23"/>
    <n v="4237058"/>
    <n v="3.9460677653551102E-3"/>
    <n v="4.0407733917236328"/>
    <n v="6.0307905731580812E-3"/>
    <n v="2.4369058079074891E-2"/>
    <n v="0"/>
    <n v="0"/>
  </r>
  <r>
    <s v="FRAF3"/>
    <x v="16"/>
    <s v="BOUYGUES TÉLÉCOM"/>
    <n v="16"/>
    <n v="53"/>
    <n v="4.9360096454620361E-8"/>
    <n v="5.054473876953125E-5"/>
    <n v="1.0031703784883949E-2"/>
    <n v="5.0704984722027712E-7"/>
    <n v="0"/>
    <n v="0"/>
  </r>
  <r>
    <s v="FRAF2"/>
    <x v="16"/>
    <s v="SOCIÉTÉ FRANÇAISE DU RADIOTÉLÉPHONE S.A."/>
    <n v="15"/>
    <n v="3662239"/>
    <n v="3.4107258543372154E-3"/>
    <n v="3.4925832748413086"/>
    <n v="1.0044684567575537E-2"/>
    <n v="3.5081897321770923E-2"/>
    <n v="0"/>
    <n v="0"/>
  </r>
  <r>
    <s v="DNKIA"/>
    <x v="16"/>
    <s v="TELIA"/>
    <n v="11"/>
    <n v="96390158"/>
    <n v="8.9770330116152763E-2"/>
    <n v="91.92481803894043"/>
    <n v="1.001033644562583E-2"/>
    <n v="0.92019835627272806"/>
    <n v="5.5E-2"/>
    <n v="0.60499999999999998"/>
  </r>
  <r>
    <s v="PHLGT"/>
    <x v="16"/>
    <s v="GLOBE TELECOM, INC."/>
    <n v="8"/>
    <n v="36116638"/>
    <n v="3.3636240288615227E-2"/>
    <n v="34.443510055541992"/>
    <n v="0.10001860738419351"/>
    <n v="3.4449919091787757"/>
    <n v="0"/>
    <n v="0"/>
  </r>
  <r>
    <s v="ITAOM"/>
    <x v="16"/>
    <s v="VODAFONE ITALIA S.P.A"/>
    <n v="7"/>
    <n v="10067859"/>
    <n v="9.3764243647456169E-3"/>
    <n v="9.6014585494995117"/>
    <n v="1.0030261531489941E-2"/>
    <n v="9.6305140335240166E-2"/>
    <n v="0"/>
    <n v="0"/>
  </r>
  <r>
    <s v="BELKO"/>
    <x v="16"/>
    <s v="TELENET GROUP BVBA/SPRL"/>
    <n v="6"/>
    <n v="523379"/>
    <n v="4.8743467777967453E-4"/>
    <n v="0.49913311004638672"/>
    <n v="1.0009762076334031E-2"/>
    <n v="4.9962036759849827E-3"/>
    <n v="0"/>
    <n v="0"/>
  </r>
  <r>
    <s v="DNKDM"/>
    <x v="16"/>
    <s v="TELENOR A/S"/>
    <n v="5"/>
    <n v="27392998"/>
    <n v="2.5511717423796654E-2"/>
    <n v="26.123998641967773"/>
    <n v="6.0990155924409836E-3"/>
    <n v="0.15933067505426854"/>
    <n v="0"/>
    <n v="0"/>
  </r>
  <r>
    <s v="AUSTA"/>
    <x v="16"/>
    <s v="Telstra Corporation Limited AUSTA"/>
    <n v="5"/>
    <n v="74466857"/>
    <n v="6.9352664984762669E-2"/>
    <n v="71.017128944396973"/>
    <n v="5.1030373719502713E-3"/>
    <n v="0.36240306305186909"/>
    <n v="0.5"/>
    <n v="2.5"/>
  </r>
  <r>
    <s v="USACG"/>
    <x v="16"/>
    <s v="ATT USA Primary Network"/>
    <n v="4"/>
    <n v="2262573"/>
    <n v="2.1071853116154671E-3"/>
    <n v="2.1577577590942383"/>
    <n v="1.3540748128522176E-2"/>
    <n v="2.921765433825951E-2"/>
    <n v="0"/>
    <n v="0"/>
  </r>
  <r>
    <s v="CANBM"/>
    <x v="16"/>
    <s v="Bell Mobility Inc. CANBM"/>
    <n v="4"/>
    <n v="562803"/>
    <n v="5.2415113896131516E-4"/>
    <n v="0.53673076629638672"/>
    <n v="0.1000213823948129"/>
    <n v="5.3684553218791849E-2"/>
    <n v="0"/>
    <n v="0"/>
  </r>
  <r>
    <s v="LUXPT"/>
    <x v="16"/>
    <s v="POST"/>
    <n v="4"/>
    <n v="10580"/>
    <n v="9.8533928394317627E-6"/>
    <n v="1.0089874267578125E-2"/>
    <n v="1.0203556387459078E-2"/>
    <n v="1.0295260103160576E-4"/>
    <n v="0"/>
    <n v="0"/>
  </r>
  <r>
    <s v="CANRW"/>
    <x v="16"/>
    <s v="ROGERS"/>
    <n v="4"/>
    <n v="1007692"/>
    <n v="9.3848630785942078E-4"/>
    <n v="0.96100997924804688"/>
    <n v="0.10004802082289022"/>
    <n v="9.6147146414813894E-2"/>
    <n v="0"/>
    <n v="0"/>
  </r>
  <r>
    <s v="NZLTM"/>
    <x v="16"/>
    <s v="SPARK NEW ZEALAND"/>
    <n v="4"/>
    <n v="14400571"/>
    <n v="1.3411576859652996E-2"/>
    <n v="13.733454704284668"/>
    <n v="2.009187645990148E-2"/>
    <n v="0.27593087528614035"/>
    <n v="0.2"/>
    <n v="0.8"/>
  </r>
  <r>
    <s v="KENSA"/>
    <x v="16"/>
    <s v="Safaricom PLC KENSA"/>
    <n v="4"/>
    <n v="225793"/>
    <n v="2.1028611809015274E-4"/>
    <n v="0.21533298492431641"/>
    <n v="0.10116455327211413"/>
    <n v="2.1784065224619356E-2"/>
    <n v="0"/>
    <n v="0"/>
  </r>
  <r>
    <s v="USAW6"/>
    <x v="16"/>
    <s v="T-Mobile USA, Inc USAW6"/>
    <n v="4"/>
    <n v="833458"/>
    <n v="7.7621825039386749E-4"/>
    <n v="0.79484748840332031"/>
    <n v="5.0788502726430767E-3"/>
    <n v="4.0369113831868683E-3"/>
    <n v="0.12"/>
    <n v="0.48"/>
  </r>
  <r>
    <s v="NORTM"/>
    <x v="16"/>
    <s v="TELENOR NORGE AS"/>
    <n v="4"/>
    <n v="2484247"/>
    <n v="2.3136353120207787E-3"/>
    <n v="2.3691625595092773"/>
    <n v="6.0531621806357737E-3"/>
    <n v="1.4340925204999808E-2"/>
    <n v="0"/>
    <n v="0"/>
  </r>
  <r>
    <s v="NZLBS"/>
    <x v="16"/>
    <s v="VODAFONE NEW ZEALAND LTD"/>
    <n v="4"/>
    <n v="19094183"/>
    <n v="1.7782843671739101E-2"/>
    <n v="18.20963191986084"/>
    <n v="6.045143358142481E-2"/>
    <n v="1.1007983545456608"/>
    <n v="0"/>
    <n v="0"/>
  </r>
  <r>
    <s v="POL03"/>
    <x v="16"/>
    <s v="ORANGE Poland"/>
    <n v="3"/>
    <n v="30594"/>
    <n v="2.849288284778595E-5"/>
    <n v="2.9176712036132813E-2"/>
    <n v="1.0005654488975016E-2"/>
    <n v="2.9193209975786365E-4"/>
    <n v="0"/>
    <n v="0"/>
  </r>
  <r>
    <s v="ESPRT"/>
    <x v="16"/>
    <s v="Orange Espagne, S.A., sociedad unipersonal"/>
    <n v="3"/>
    <n v="50842"/>
    <n v="4.7350302338600159E-5"/>
    <n v="4.8486709594726563E-2"/>
    <n v="6.2769022311094701E-3"/>
    <n v="3.0434633563429612E-4"/>
    <n v="0"/>
    <n v="0"/>
  </r>
  <r>
    <s v="CANTS"/>
    <x v="16"/>
    <s v="TELUS COMMUNICATIONS INC."/>
    <n v="3"/>
    <n v="579980"/>
    <n v="5.4014846682548523E-4"/>
    <n v="0.55311203002929688"/>
    <n v="0.10001281626379642"/>
    <n v="5.5318291832615517E-2"/>
    <n v="0"/>
    <n v="0"/>
  </r>
  <r>
    <s v="NORNC"/>
    <x v="16"/>
    <s v="TS NORGE"/>
    <n v="3"/>
    <n v="585017"/>
    <n v="5.4483953863382339E-4"/>
    <n v="0.55791568756103516"/>
    <n v="1.0107195480267749E-2"/>
    <n v="5.6389629156873679E-3"/>
    <n v="5.5E-2"/>
    <n v="0.16500000000000001"/>
  </r>
  <r>
    <s v="SVKGT"/>
    <x v="16"/>
    <s v="ORANGE Slovakia"/>
    <n v="2"/>
    <n v="30333"/>
    <n v="2.824980765581131E-5"/>
    <n v="2.8927803039550781E-2"/>
    <n v="6.496868324825278E-3"/>
    <n v="1.8794012727444187E-4"/>
    <n v="0"/>
    <n v="0"/>
  </r>
  <r>
    <s v="CHEC1"/>
    <x v="16"/>
    <s v="SWISSCOM Switzerland"/>
    <n v="2"/>
    <n v="5662"/>
    <n v="5.2731484174728394E-6"/>
    <n v="5.3997039794921875E-3"/>
    <n v="2.0139639166548706E-2"/>
    <n v="1.0874808975314977E-4"/>
    <n v="0"/>
    <n v="0"/>
  </r>
  <r>
    <s v="DNKTD"/>
    <x v="16"/>
    <s v="TDC Denmark"/>
    <n v="2"/>
    <n v="15"/>
    <n v="1.3969838619232178E-8"/>
    <n v="1.430511474609375E-5"/>
    <n v="1.0004667040336753E-2"/>
    <n v="1.431179100084794E-7"/>
    <n v="0.05"/>
    <n v="0.1"/>
  </r>
  <r>
    <s v="ESPTE"/>
    <x v="16"/>
    <s v="TELEFÓNICA MÓVILES ESPAÑA S.A."/>
    <n v="2"/>
    <n v="25450"/>
    <n v="2.3702159523963928E-5"/>
    <n v="2.4271011352539063E-2"/>
    <n v="1.0091008890803341E-2"/>
    <n v="2.4491899134726052E-4"/>
    <n v="0"/>
    <n v="0"/>
  </r>
  <r>
    <s v="SWETR"/>
    <x v="16"/>
    <s v="TELIA SONERA"/>
    <n v="2"/>
    <n v="36"/>
    <n v="3.3527612686157227E-8"/>
    <n v="3.4332275390625E-5"/>
    <n v="0"/>
    <n v="0"/>
    <n v="0"/>
    <n v="0"/>
  </r>
  <r>
    <s v="THAWN"/>
    <x v="16"/>
    <s v="ADVANCED WIRELESS NETWORK COMPANY LIMITED"/>
    <n v="1"/>
    <n v="2292628"/>
    <n v="2.1351762115955353E-3"/>
    <n v="2.1864204406738281"/>
    <n v="5.0033237314424994E-2"/>
    <n v="0.10939369277734332"/>
    <n v="0"/>
    <n v="0"/>
  </r>
  <r>
    <s v="INDJB"/>
    <x v="16"/>
    <s v="Airtel Karnataka"/>
    <n v="1"/>
    <n v="3080"/>
    <n v="2.8684735298156738E-6"/>
    <n v="2.93731689453125E-3"/>
    <n v="2.9999999999999995E-2"/>
    <n v="8.8119506835937492E-5"/>
    <n v="0"/>
    <n v="0"/>
  </r>
  <r>
    <s v="ARETC"/>
    <x v="16"/>
    <s v="Emirates Telecom Corp-ETISALAT ARETC"/>
    <n v="1"/>
    <n v="2388"/>
    <n v="2.2239983081817627E-6"/>
    <n v="2.277374267578125E-3"/>
    <n v="5.012103937134417E-2"/>
    <n v="1.141443653285693E-4"/>
    <n v="0"/>
    <n v="0"/>
  </r>
  <r>
    <s v="PRTTM"/>
    <x v="16"/>
    <s v="MEO - SERVIÇOS DE COMUNICAÇÕES E MULTIMÉDIA SA"/>
    <n v="1"/>
    <n v="13530"/>
    <n v="1.2600794434547424E-5"/>
    <n v="1.2903213500976563E-2"/>
    <n v="1.0035929888164145E-2"/>
    <n v="1.294957460278138E-4"/>
    <n v="0"/>
    <n v="0"/>
  </r>
  <r>
    <s v="QATQT"/>
    <x v="16"/>
    <s v="Ooredoo  Qatar"/>
    <n v="1"/>
    <n v="1541823"/>
    <n v="1.4359345659613609E-3"/>
    <n v="1.4703969955444336"/>
    <n v="6.1403610949332846E-2"/>
    <n v="9.0287685055478309E-2"/>
    <n v="0"/>
    <n v="0"/>
  </r>
  <r>
    <s v="SGPST"/>
    <x v="16"/>
    <s v="SingTel Mobile Singapore Pte. Ltd. SGPST"/>
    <n v="1"/>
    <n v="247480"/>
    <n v="2.3048371076583862E-4"/>
    <n v="0.23601531982421875"/>
    <n v="6.0084745762711868E-2"/>
    <n v="1.4180920487743314E-2"/>
    <n v="0"/>
    <n v="0"/>
  </r>
  <r>
    <s v="CHEDX"/>
    <x v="16"/>
    <s v="Sunrise Communications AG CHEDX"/>
    <n v="1"/>
    <n v="750"/>
    <n v="6.9849193096160889E-7"/>
    <n v="7.152557373046875E-4"/>
    <n v="2.0453300663015171E-2"/>
    <n v="1.4629340646039369E-5"/>
    <n v="0"/>
    <n v="0"/>
  </r>
  <r>
    <s v="CZECM"/>
    <x v="16"/>
    <s v="VODAFONE CZECH REPUBLIC A.S."/>
    <n v="1"/>
    <n v="2"/>
    <n v="1.862645149230957E-9"/>
    <n v="1.9073486328125E-6"/>
    <n v="1.0098132772783612E-2"/>
    <n v="1.9260659738127923E-8"/>
    <n v="0"/>
    <n v="0"/>
  </r>
  <r>
    <s v="GBRVF"/>
    <x v="16"/>
    <s v="VODAFONE LTD United Kingdom"/>
    <n v="1"/>
    <n v="2269"/>
    <n v="2.1131709218025208E-6"/>
    <n v="2.1638870239257813E-3"/>
    <n v="1.0101909042959573E-2"/>
    <n v="2.1859389894938728E-5"/>
    <n v="0"/>
    <n v="0"/>
  </r>
  <r>
    <s v="PRTTL"/>
    <x v="16"/>
    <s v="VODAFONE PORTUGAL - COMUNICAÇÕES PESSOAIS, S.A."/>
    <n v="1"/>
    <n v="8335"/>
    <n v="7.7625736594200134E-6"/>
    <n v="7.9488754272460938E-3"/>
    <n v="6.0555593909815035E-3"/>
    <n v="4.8134887241202196E-5"/>
    <n v="0"/>
    <n v="0"/>
  </r>
  <r>
    <s v="ISLTL"/>
    <x v="16"/>
    <s v="Vodafona Iceland and Hey Faroe Islands"/>
    <n v="1"/>
    <n v="26175"/>
    <n v="2.437736839056015E-5"/>
    <n v="2.4962425231933594E-2"/>
    <n v="1.0192307692307711E-2"/>
    <n v="2.5442471871009285E-4"/>
    <n v="0"/>
    <n v="0"/>
  </r>
  <r>
    <s v="ESPAT"/>
    <x v="16"/>
    <s v="Vodafone España, S.A.U. ESPAT"/>
    <n v="1"/>
    <n v="66"/>
    <n v="6.1467289924621582E-8"/>
    <n v="6.29425048828125E-5"/>
    <n v="1.0022329100492002E-2"/>
    <n v="6.3083049834487163E-7"/>
    <n v="0"/>
    <n v="0"/>
  </r>
  <r>
    <s v="QATB1"/>
    <x v="16"/>
    <s v="Vodafone Qatar Q.S.C. QATB1"/>
    <n v="1"/>
    <n v="441704"/>
    <n v="4.1136890649795532E-4"/>
    <n v="0.42124176025390625"/>
    <n v="6.1433260393872313E-2"/>
    <n v="2.5878254746451355E-2"/>
    <n v="0"/>
    <n v="0"/>
  </r>
  <r>
    <s v="NLDPT"/>
    <x v="17"/>
    <s v="KPN B.V."/>
    <n v="954"/>
    <n v="115739488"/>
    <n v="0.10779079794883728"/>
    <n v="110.37777709960938"/>
    <n v="4.5416334993920587E-3"/>
    <n v="0.50129541006401557"/>
    <n v="0.11"/>
    <n v="104.94"/>
  </r>
  <r>
    <s v="NLDLT"/>
    <x v="17"/>
    <s v="VODAFONE LIBERTEL B.V."/>
    <n v="921"/>
    <n v="49385631"/>
    <n v="4.5993953011929989E-2"/>
    <n v="47.097807884216309"/>
    <n v="1.0014996681596862E-2"/>
    <n v="0.47168438967091286"/>
    <n v="0"/>
    <n v="0"/>
  </r>
  <r>
    <s v="BELKO"/>
    <x v="17"/>
    <s v="TELENET GROUP BVBA/SPRL"/>
    <n v="71"/>
    <n v="3239140"/>
    <n v="3.0166842043399811E-3"/>
    <n v="3.0890846252441406"/>
    <n v="1.0009762076334031E-2"/>
    <n v="3.0921002132355321E-2"/>
    <n v="0"/>
    <n v="0"/>
  </r>
  <r>
    <s v="BELTB"/>
    <x v="17"/>
    <s v="PROXIMUS PLC"/>
    <n v="46"/>
    <n v="2950991"/>
    <n v="2.7483245357871056E-3"/>
    <n v="2.8142843246459961"/>
    <n v="1.005844651432317E-2"/>
    <n v="2.8307328355549853E-2"/>
    <n v="0"/>
    <n v="0"/>
  </r>
  <r>
    <s v="BELMO"/>
    <x v="17"/>
    <s v="MOBISTAR"/>
    <n v="45"/>
    <n v="748486"/>
    <n v="6.9708190858364105E-4"/>
    <n v="0.71381187438964844"/>
    <n v="6.7712003911286935E-3"/>
    <n v="4.8333632430594929E-3"/>
    <n v="0"/>
    <n v="0"/>
  </r>
  <r>
    <s v="GBRVF"/>
    <x v="17"/>
    <s v="VODAFONE LTD United Kingdom"/>
    <n v="22"/>
    <n v="7405548"/>
    <n v="6.8969540297985077E-3"/>
    <n v="7.0624809265136719"/>
    <n v="1.0101909042959573E-2"/>
    <n v="7.1344539937277962E-2"/>
    <n v="0"/>
    <n v="0"/>
  </r>
  <r>
    <s v="GBRCN"/>
    <x v="17"/>
    <s v="Telefonica UK Ltd"/>
    <n v="21"/>
    <n v="3052007"/>
    <n v="2.8424030169844627E-3"/>
    <n v="2.9106206893920898"/>
    <n v="1.0089910828816955E-2"/>
    <n v="2.9367903212475916E-2"/>
    <n v="0"/>
    <n v="0"/>
  </r>
  <r>
    <s v="MEXTL"/>
    <x v="18"/>
    <s v="RADIOMÓVIL DIPSA, S.A. DE C.V."/>
    <n v="1243"/>
    <n v="8842342164"/>
    <n v="8.2350728698074818"/>
    <n v="8432.7146186828613"/>
    <n v="2.0154664612387234E-2"/>
    <n v="169.95853491152798"/>
    <n v="0"/>
    <n v="0"/>
  </r>
  <r>
    <s v="ISR01"/>
    <x v="19"/>
    <s v="PARTNER COMMUNICATIONS COMPANY LTD."/>
    <n v="831"/>
    <n v="47689699979"/>
    <n v="44.414494167082012"/>
    <n v="45480.44202709198"/>
    <n v="1.3512929896353961E-2"/>
    <n v="614.57402476728441"/>
    <n v="0"/>
    <n v="0"/>
  </r>
  <r>
    <s v="ISRPL"/>
    <x v="19"/>
    <s v="PELEPHONE COMMUNICATION LTD."/>
    <n v="520"/>
    <n v="12063666156"/>
    <n v="11.235164623707533"/>
    <n v="11504.808574676514"/>
    <n v="1.8158632160141627E-2"/>
    <n v="208.91158698039408"/>
    <n v="0.1"/>
    <n v="52"/>
  </r>
  <r>
    <s v="ISRMS"/>
    <x v="19"/>
    <s v="Hot Mobile - Israel"/>
    <n v="475"/>
    <n v="14065777937"/>
    <n v="13.099776522256434"/>
    <n v="13414.171158790588"/>
    <n v="1.3603237372528902E-2"/>
    <n v="182.47615442875946"/>
    <n v="0"/>
    <n v="0"/>
  </r>
  <r>
    <s v="PSEWM"/>
    <x v="19"/>
    <s v="WATANIYA PALESTINE MOBILE"/>
    <n v="49"/>
    <n v="197525225"/>
    <n v="0.18395970109850168"/>
    <n v="188.37473392486572"/>
    <n v="9.0085845390414532E-2"/>
    <n v="16.969897155815929"/>
    <n v="0"/>
    <n v="0"/>
  </r>
  <r>
    <s v="PSEJE"/>
    <x v="19"/>
    <s v="Jawwal PSEJE"/>
    <n v="35"/>
    <n v="96627533"/>
    <n v="8.9991402812302113E-2"/>
    <n v="92.151196479797363"/>
    <n v="5.4180568666750653E-2"/>
    <n v="4.9928042285968921"/>
    <n v="0"/>
    <n v="0"/>
  </r>
  <r>
    <s v="JORFL"/>
    <x v="19"/>
    <s v="Zain JO"/>
    <n v="34"/>
    <n v="1783241"/>
    <n v="1.6607725992798805E-3"/>
    <n v="1.7006311416625977"/>
    <n v="4.0103884554751203E-2"/>
    <n v="6.8201914975451555E-2"/>
    <n v="0"/>
    <n v="0"/>
  </r>
  <r>
    <s v="JORUM"/>
    <x v="19"/>
    <s v="Umniah"/>
    <n v="13"/>
    <n v="71062"/>
    <n v="6.6181644797325134E-5"/>
    <n v="6.7770004272460938E-2"/>
    <n v="0"/>
    <n v="0"/>
    <n v="0"/>
    <n v="0"/>
  </r>
  <r>
    <s v="GBRCN"/>
    <x v="19"/>
    <s v="Telefonica UK Ltd"/>
    <n v="5"/>
    <n v="307635729"/>
    <n v="0.28650809917598963"/>
    <n v="293.38429355621338"/>
    <n v="1.0089910828816955E-2"/>
    <n v="2.9602213605576497"/>
    <n v="0"/>
    <n v="0"/>
  </r>
  <r>
    <s v="GBRVF"/>
    <x v="19"/>
    <s v="VODAFONE LTD United Kingdom"/>
    <n v="5"/>
    <n v="3347751"/>
    <n v="3.1178360804915428E-3"/>
    <n v="3.1926641464233398"/>
    <n v="1.0101909042959573E-2"/>
    <n v="3.225200281188674E-2"/>
    <n v="0"/>
    <n v="0"/>
  </r>
  <r>
    <s v="SAUET"/>
    <x v="19"/>
    <s v="Etihad Etisalat Company SAUET"/>
    <n v="3"/>
    <n v="89147"/>
    <n v="8.3024613559246063E-5"/>
    <n v="8.5017204284667969E-2"/>
    <n v="7.5111296219167942E-2"/>
    <n v="6.3857524147512097E-3"/>
    <n v="0"/>
    <n v="0"/>
  </r>
  <r>
    <s v="GBRHU"/>
    <x v="19"/>
    <s v="Hutchison 3G UK Limited GBRHU"/>
    <n v="3"/>
    <n v="63428738"/>
    <n v="5.9072615578770638E-2"/>
    <n v="60.490358352661133"/>
    <n v="6.0306171524147408E-3"/>
    <n v="0.36479419263727253"/>
    <n v="0.17"/>
    <n v="0.51"/>
  </r>
  <r>
    <s v="CHNCT"/>
    <x v="19"/>
    <s v="CHINA MOBILE"/>
    <n v="2"/>
    <n v="16745333"/>
    <n v="1.5595306642353535E-2"/>
    <n v="15.96959400177002"/>
    <n v="3.0099366936453362E-2"/>
    <n v="0.48067466968546047"/>
    <n v="0"/>
    <n v="0"/>
  </r>
  <r>
    <s v="ARETC"/>
    <x v="19"/>
    <s v="Emirates Telecom Corp-ETISALAT ARETC"/>
    <n v="2"/>
    <n v="2752083"/>
    <n v="2.56307702511549E-3"/>
    <n v="2.6245908737182617"/>
    <n v="5.012103937134417E-2"/>
    <n v="0.1315472225153036"/>
    <n v="0"/>
    <n v="0"/>
  </r>
  <r>
    <s v="AUTPT"/>
    <x v="19"/>
    <s v="A1 TELEKOM AUSTRIA AG"/>
    <n v="1"/>
    <n v="2338763"/>
    <n v="2.1781427785754204E-3"/>
    <n v="2.2304182052612305"/>
    <n v="1.0095723953167393E-2"/>
    <n v="2.251768650043643E-2"/>
    <n v="0"/>
    <n v="0"/>
  </r>
  <r>
    <s v="THAWN"/>
    <x v="19"/>
    <s v="ADVANCED WIRELESS NETWORK COMPANY LIMITED"/>
    <n v="1"/>
    <n v="2380314"/>
    <n v="2.2168401628732681E-3"/>
    <n v="2.2700443267822266"/>
    <n v="5.0033237314424994E-2"/>
    <n v="0.11357766651615926"/>
    <n v="0"/>
    <n v="0"/>
  </r>
  <r>
    <s v="THACT"/>
    <x v="19"/>
    <s v="CAT Telecom PLC"/>
    <n v="1"/>
    <n v="23024547"/>
    <n v="2.1443280391395092E-2"/>
    <n v="21.957919120788574"/>
    <n v="5.0005026733080479E-2"/>
    <n v="1.0980063326378517"/>
    <n v="0"/>
    <n v="0"/>
  </r>
  <r>
    <s v="CHNCU"/>
    <x v="19"/>
    <s v="CHINA UNICOM"/>
    <n v="1"/>
    <n v="2023779"/>
    <n v="1.8847910687327385E-3"/>
    <n v="1.9300260543823242"/>
    <n v="5.0005419266152054E-2"/>
    <n v="9.6511762043985302E-2"/>
    <n v="0"/>
    <n v="0"/>
  </r>
  <r>
    <s v="GBROR"/>
    <x v="19"/>
    <s v="EE (ORANGE)"/>
    <n v="1"/>
    <n v="2"/>
    <n v="1.862645149230957E-9"/>
    <n v="1.9073486328125E-6"/>
    <n v="0"/>
    <n v="0"/>
    <n v="0"/>
    <n v="0"/>
  </r>
  <r>
    <s v="UKRKS"/>
    <x v="19"/>
    <s v="KYIVSTAR, PRIVATE JOINT STOCK COMPANY"/>
    <n v="1"/>
    <n v="865"/>
    <n v="8.0559402704238892E-7"/>
    <n v="8.2492828369140625E-4"/>
    <n v="2.0277382645803699E-2"/>
    <n v="1.6727386463756753E-5"/>
    <n v="4.4999999999999998E-2"/>
    <n v="4.4999999999999998E-2"/>
  </r>
  <r>
    <s v="MDAMC"/>
    <x v="19"/>
    <s v="MOLDCELL S.A"/>
    <n v="1"/>
    <n v="15"/>
    <n v="1.3969838619232178E-8"/>
    <n v="1.430511474609375E-5"/>
    <n v="0"/>
    <n v="0"/>
    <n v="0"/>
    <n v="0"/>
  </r>
  <r>
    <s v="CYPSC"/>
    <x v="19"/>
    <s v="MTN CYPSC"/>
    <n v="1"/>
    <n v="7180108"/>
    <n v="6.6869966685771942E-3"/>
    <n v="6.8474845886230469"/>
    <n v="1.0010221962616823E-2"/>
    <n v="6.8544840617714639E-2"/>
    <n v="0"/>
    <n v="0"/>
  </r>
  <r>
    <s v="IRLME"/>
    <x v="19"/>
    <s v="Meteor Mobile Communications Limited IRLME"/>
    <n v="1"/>
    <n v="47"/>
    <n v="4.377216100692749E-8"/>
    <n v="4.482269287109375E-5"/>
    <n v="1.0061349693251533E-2"/>
    <n v="4.5097678716928681E-7"/>
    <n v="0"/>
    <n v="0"/>
  </r>
  <r>
    <s v="MDAVX"/>
    <x v="19"/>
    <s v="Orange Moldova S.A."/>
    <n v="1"/>
    <n v="6"/>
    <n v="5.5879354476928711E-9"/>
    <n v="5.7220458984375E-6"/>
    <n v="0"/>
    <n v="0"/>
    <n v="0"/>
    <n v="0"/>
  </r>
  <r>
    <s v="ROMMR"/>
    <x v="19"/>
    <s v="Orange Romania"/>
    <n v="1"/>
    <n v="18"/>
    <n v="1.6763806343078613E-8"/>
    <n v="1.71661376953125E-5"/>
    <n v="6.4505610535919907E-3"/>
    <n v="1.1073121925798019E-7"/>
    <n v="0"/>
    <n v="0"/>
  </r>
  <r>
    <s v="ROM05"/>
    <x v="19"/>
    <s v="S.C. RCS &amp;amp; RDS S.A. ROM05"/>
    <n v="1"/>
    <n v="5"/>
    <n v="4.6566128730773926E-9"/>
    <n v="4.76837158203125E-6"/>
    <n v="0"/>
    <n v="0"/>
    <n v="0"/>
    <n v="0"/>
  </r>
  <r>
    <s v="ROMMF"/>
    <x v="19"/>
    <s v="S.C. VODAFONE ROMANIA S.A."/>
    <n v="1"/>
    <n v="2"/>
    <n v="1.862645149230957E-9"/>
    <n v="1.9073486328125E-6"/>
    <n v="1.0153806994675104E-2"/>
    <n v="1.9366849889135559E-8"/>
    <n v="0"/>
    <n v="0"/>
  </r>
  <r>
    <s v="THACA"/>
    <x v="19"/>
    <s v="True Move H Universal Communication Company Limited"/>
    <n v="1"/>
    <n v="3377482"/>
    <n v="3.1455252319574356E-3"/>
    <n v="3.2210178375244141"/>
    <n v="4.9999999999999996E-2"/>
    <n v="0.16105089187622068"/>
    <n v="0"/>
    <n v="0"/>
  </r>
  <r>
    <s v="HUNVR"/>
    <x v="19"/>
    <s v="VODAFONE HUNGARY MOBILE TELECOMMUNICATIONS COMPANY LIMITED"/>
    <n v="1"/>
    <n v="41"/>
    <n v="3.8184225559234619E-8"/>
    <n v="3.910064697265625E-5"/>
    <n v="1.0198464733727578E-2"/>
    <n v="3.9876656921656675E-7"/>
    <n v="0"/>
    <n v="0"/>
  </r>
  <r>
    <s v="GINAG"/>
    <x v="20"/>
    <s v="AREEBA/MTN-GUINEA"/>
    <n v="606"/>
    <n v="5694985469"/>
    <n v="5.3038685293868184"/>
    <n v="5431.1613740921021"/>
    <n v="2.0384701811828311E-2"/>
    <n v="110.71260510278721"/>
    <n v="0"/>
    <n v="0"/>
  </r>
  <r>
    <s v="SENSG"/>
    <x v="20"/>
    <s v="Sentel GSM S.A. SENSG"/>
    <n v="477"/>
    <n v="3579944823"/>
    <n v="3.3340834295377135"/>
    <n v="3414.1014318466187"/>
    <n v="0.10066550944592742"/>
    <n v="343.6822599369101"/>
    <n v="0"/>
    <n v="0"/>
  </r>
  <r>
    <s v="GMBAC"/>
    <x v="20"/>
    <s v="Africell Gambia Limited"/>
    <n v="61"/>
    <n v="12123002"/>
    <n v="1.1290425434708595E-2"/>
    <n v="11.561395645141602"/>
    <n v="0.10031123251386392"/>
    <n v="1.1597378467445729"/>
    <n v="0"/>
    <n v="0"/>
  </r>
  <r>
    <s v="GMBQC"/>
    <x v="20"/>
    <s v="QCell GMBQC"/>
    <n v="61"/>
    <n v="8860334"/>
    <n v="8.2518290728330612E-3"/>
    <n v="8.4498729705810547"/>
    <n v="1.0002744291589705"/>
    <n v="8.4521918621137786"/>
    <n v="0"/>
    <n v="0"/>
  </r>
  <r>
    <s v="MLI02"/>
    <x v="20"/>
    <s v="Orange Mali SA"/>
    <n v="30"/>
    <n v="53418431"/>
    <n v="4.9749790690839291E-2"/>
    <n v="50.943785667419434"/>
    <n v="1.0004476881312736"/>
    <n v="50.966592595624881"/>
    <n v="0"/>
    <n v="0"/>
  </r>
  <r>
    <s v="MRTMM"/>
    <x v="20"/>
    <s v="Mauritel Mobiles"/>
    <n v="28"/>
    <n v="6658658"/>
    <n v="6.2013585120439529E-3"/>
    <n v="6.3501911163330078"/>
    <n v="0.50021193092621663"/>
    <n v="3.1764413600514412"/>
    <n v="0"/>
    <n v="0"/>
  </r>
  <r>
    <s v="MRTMT"/>
    <x v="20"/>
    <s v="Tunisian Mauritanian Company of Telecommunications (MATTEL)"/>
    <n v="24"/>
    <n v="8633136"/>
    <n v="8.0402344465255737E-3"/>
    <n v="8.2332000732421875"/>
    <n v="0.50023485784919808"/>
    <n v="4.1185336682823133"/>
    <n v="0"/>
    <n v="0"/>
  </r>
  <r>
    <s v="MRTCH"/>
    <x v="20"/>
    <s v="Chinguitel"/>
    <n v="13"/>
    <n v="781984"/>
    <n v="7.2827935218811035E-4"/>
    <n v="0.745758056640625"/>
    <n v="0.4998272552783109"/>
    <n v="0.37275020255237074"/>
    <n v="0"/>
    <n v="0"/>
  </r>
  <r>
    <s v="CIV02"/>
    <x v="20"/>
    <s v="Atlantique Telecom, Côte d’Ivoire"/>
    <n v="2"/>
    <n v="2986191"/>
    <n v="2.7811070904135704E-3"/>
    <n v="2.8478536605834961"/>
    <n v="0.50064077669902918"/>
    <n v="1.4257516685596949"/>
    <n v="0"/>
    <n v="0"/>
  </r>
  <r>
    <s v="CIVTL"/>
    <x v="20"/>
    <s v="MTN COTE D'IVOIRE"/>
    <n v="2"/>
    <n v="5648316"/>
    <n v="5.2604041993618011E-3"/>
    <n v="5.3866539001464844"/>
    <n v="5.0118819471061705E-2"/>
    <n v="0.26997273437453212"/>
    <n v="0"/>
    <n v="0"/>
  </r>
  <r>
    <s v="GABCT"/>
    <x v="20"/>
    <s v="AIRTEL GABON"/>
    <n v="1"/>
    <n v="4328894"/>
    <n v="4.0315967053174973E-3"/>
    <n v="4.1283550262451172"/>
    <n v="0.30009164312229514"/>
    <n v="1.238884843218083"/>
    <n v="0"/>
    <n v="0"/>
  </r>
  <r>
    <s v="GABCT"/>
    <x v="21"/>
    <s v="AIRTEL GABON"/>
    <n v="1052"/>
    <n v="8988280020"/>
    <n v="8.3709880895912647"/>
    <n v="8571.8918037414551"/>
    <n v="0.30009164312229514"/>
    <n v="2572.3530960513076"/>
    <n v="0"/>
    <n v="0"/>
  </r>
  <r>
    <s v="GNQHT"/>
    <x v="21"/>
    <s v="Green Com S.A"/>
    <n v="9"/>
    <n v="1975115"/>
    <n v="1.8394691869616508E-3"/>
    <n v="1.8836164474487305"/>
    <n v="0.20204718417046169"/>
    <n v="0.38057939926418444"/>
    <n v="0"/>
    <n v="0"/>
  </r>
  <r>
    <s v="CMRMT"/>
    <x v="21"/>
    <s v="MTN CAMEROON"/>
    <n v="6"/>
    <n v="3994345"/>
    <n v="3.7200236693024635E-3"/>
    <n v="3.8093042373657227"/>
    <n v="2.0117577073508693E-2"/>
    <n v="7.6633971591648184E-2"/>
    <n v="0"/>
    <n v="0"/>
  </r>
  <r>
    <s v="COGLB"/>
    <x v="21"/>
    <s v="MTN CONGO BRAZZAVILLE"/>
    <n v="1"/>
    <n v="11858"/>
    <n v="1.1043623089790344E-5"/>
    <n v="1.1308670043945313E-2"/>
    <n v="5.0482784456617649E-2"/>
    <n v="5.7089315231950005E-4"/>
    <n v="0"/>
    <n v="0"/>
  </r>
  <r>
    <s v="USAW6"/>
    <x v="22"/>
    <s v="T-Mobile USA, Inc USAW6"/>
    <n v="909"/>
    <n v="20693579644"/>
    <n v="19.272397872060537"/>
    <n v="19734.93542098999"/>
    <n v="5.0788502726430767E-3"/>
    <n v="100.23078214348853"/>
    <n v="0.12"/>
    <n v="109.08"/>
  </r>
  <r>
    <s v="USACG"/>
    <x v="22"/>
    <s v="ATT USA Primary Network"/>
    <n v="782"/>
    <n v="10590542457"/>
    <n v="9.8632112676277757"/>
    <n v="10099.928338050842"/>
    <n v="1.3540748128522176E-2"/>
    <n v="136.76058574167004"/>
    <n v="0"/>
    <n v="0"/>
  </r>
  <r>
    <s v="USAED"/>
    <x v="22"/>
    <s v="US Cellular"/>
    <n v="1"/>
    <n v="1"/>
    <n v="9.3132257461547852E-10"/>
    <n v="9.5367431640625E-7"/>
    <n v="0"/>
    <n v="0"/>
    <n v="0"/>
    <n v="0"/>
  </r>
  <r>
    <s v="ITASI"/>
    <x v="23"/>
    <s v="TIM Italy"/>
    <n v="523"/>
    <n v="4187715608"/>
    <n v="3.900114081799984"/>
    <n v="3993.7168197631836"/>
    <n v="1.003746322999596E-2"/>
    <n v="40.086785729389355"/>
    <n v="0.05"/>
    <n v="26.150000000000002"/>
  </r>
  <r>
    <s v="ITAOM"/>
    <x v="23"/>
    <s v="VODAFONE ITALIA S.P.A"/>
    <n v="463"/>
    <n v="2553971742"/>
    <n v="2.3785715382546186"/>
    <n v="2435.6572551727295"/>
    <n v="1.0030261531489941E-2"/>
    <n v="24.430279270453408"/>
    <n v="0"/>
    <n v="0"/>
  </r>
  <r>
    <s v="ITAWI"/>
    <x v="23"/>
    <s v="WIND TRE S.P.A. (ITAWI)"/>
    <n v="343"/>
    <n v="4291200755"/>
    <n v="3.9964921353384852"/>
    <n v="4092.4079465866089"/>
    <n v="6.1982702736118438E-3"/>
    <n v="25.365850522820665"/>
    <n v="0.17"/>
    <n v="58.31"/>
  </r>
  <r>
    <s v="ITAFM"/>
    <x v="23"/>
    <s v="ILIAD Italy"/>
    <n v="296"/>
    <n v="1742296507"/>
    <n v="1.6226400686427951"/>
    <n v="1661.5834302902222"/>
    <n v="6.0150234236534275E-2"/>
    <n v="99.944632535500986"/>
    <n v="0"/>
    <n v="0"/>
  </r>
  <r>
    <s v="FRAF3"/>
    <x v="23"/>
    <s v="BOUYGUES TÉLÉCOM"/>
    <n v="4"/>
    <n v="4635399"/>
    <n v="4.3170517310500145E-3"/>
    <n v="4.4206609725952148"/>
    <n v="1.0031703784883949E-2"/>
    <n v="4.4346761410472176E-2"/>
    <n v="0"/>
    <n v="0"/>
  </r>
  <r>
    <s v="PRTTM"/>
    <x v="23"/>
    <s v="MEO - SERVIÇOS DE COMUNICAÇÕES E MULTIMÉDIA SA"/>
    <n v="2"/>
    <n v="16229208"/>
    <n v="1.5114627778530121E-2"/>
    <n v="15.477378845214844"/>
    <n v="1.0035929888164145E-2"/>
    <n v="0.15532988894313113"/>
    <n v="0"/>
    <n v="0"/>
  </r>
  <r>
    <s v="FRAF1"/>
    <x v="23"/>
    <s v="ORANGE  France"/>
    <n v="1"/>
    <n v="5190874"/>
    <n v="4.8343781381845474E-3"/>
    <n v="4.9504032135009766"/>
    <n v="6.0307905731580812E-3"/>
    <n v="2.9854845033313163E-2"/>
    <n v="0"/>
    <n v="0"/>
  </r>
  <r>
    <s v="FRAF2"/>
    <x v="23"/>
    <s v="SOCIÉTÉ FRANÇAISE DU RADIOTÉLÉPHONE S.A."/>
    <n v="1"/>
    <n v="473998"/>
    <n v="4.4144503772258759E-4"/>
    <n v="0.45203971862792969"/>
    <n v="1.0044684567575537E-2"/>
    <n v="4.5405963856331531E-3"/>
    <n v="0"/>
    <n v="0"/>
  </r>
  <r>
    <s v="BELKO"/>
    <x v="23"/>
    <s v="TELENET GROUP BVBA/SPRL"/>
    <n v="1"/>
    <n v="666974"/>
    <n v="6.2116794288158417E-4"/>
    <n v="0.63607597351074219"/>
    <n v="1.0009762076334031E-2"/>
    <n v="6.3669691573150769E-3"/>
    <n v="0"/>
    <n v="0"/>
  </r>
  <r>
    <s v="GBRVF"/>
    <x v="23"/>
    <s v="VODAFONE LTD United Kingdom"/>
    <n v="1"/>
    <n v="887785"/>
    <n v="8.2681421190500259E-4"/>
    <n v="0.84665775299072266"/>
    <n v="1.0101909042959573E-2"/>
    <n v="8.5528596112288136E-3"/>
    <n v="0"/>
    <n v="0"/>
  </r>
  <r>
    <s v="CHLSM"/>
    <x v="24"/>
    <s v="CLARO CHILE SA"/>
    <n v="722"/>
    <n v="2510276826"/>
    <n v="2.3378774765878916"/>
    <n v="2393.986536026001"/>
    <n v="2.0140564892436954E-2"/>
    <n v="48.21624118045203"/>
    <n v="0"/>
    <n v="0"/>
  </r>
  <r>
    <s v="CHLMV"/>
    <x v="24"/>
    <s v="Entel PCS Telecomunicaciones S.A. CHLMV"/>
    <n v="718"/>
    <n v="2617676741"/>
    <n v="2.4379014419391751"/>
    <n v="2496.4110765457153"/>
    <n v="1.5054058025944197E-2"/>
    <n v="37.581117202929022"/>
    <n v="0"/>
    <n v="0"/>
  </r>
  <r>
    <s v="CHLTM"/>
    <x v="24"/>
    <s v="TELEFÓNICA MÓVIL DE CHILE S.A."/>
    <n v="538"/>
    <n v="1745495999"/>
    <n v="1.6256198277696967"/>
    <n v="1664.6347036361694"/>
    <n v="1.5013584475236687E-2"/>
    <n v="24.992133743452218"/>
    <n v="0"/>
    <n v="0"/>
  </r>
  <r>
    <s v="PERTM"/>
    <x v="24"/>
    <s v="América Móvil Perú, S.A.C. PERTM"/>
    <n v="13"/>
    <n v="22431823"/>
    <n v="2.0891263149678707E-2"/>
    <n v="21.392653465270996"/>
    <n v="6.0113706132272154E-2"/>
    <n v="1.2859916838008343"/>
    <n v="0"/>
    <n v="0"/>
  </r>
  <r>
    <s v="PERMO"/>
    <x v="24"/>
    <s v="movistar"/>
    <n v="13"/>
    <n v="18284195"/>
    <n v="1.7028483562171459E-2"/>
    <n v="17.437167167663574"/>
    <n v="6.0575779116310007E-2"/>
    <n v="1.0562699867625616"/>
    <n v="0"/>
    <n v="0"/>
  </r>
  <r>
    <s v="BOLTE"/>
    <x v="24"/>
    <s v="TIGO BOLIVIA"/>
    <n v="8"/>
    <n v="6358370"/>
    <n v="5.9216935187578201E-3"/>
    <n v="6.0638141632080078"/>
    <n v="1.2121279596229497E-2"/>
    <n v="7.3501186891820669E-2"/>
    <n v="0.06"/>
    <n v="0.48"/>
  </r>
  <r>
    <s v="BOLNT"/>
    <x v="24"/>
    <s v="Nuevatel PCS de Bolivia S.A. BOLNT"/>
    <n v="2"/>
    <n v="21"/>
    <n v="1.9557774066925049E-8"/>
    <n v="2.002716064453125E-5"/>
    <n v="0.20161730803333391"/>
    <n v="4.0378222167015193E-6"/>
    <n v="0"/>
    <n v="0"/>
  </r>
  <r>
    <s v="NLDLT"/>
    <x v="25"/>
    <s v="VODAFONE LIBERTEL B.V."/>
    <n v="333"/>
    <n v="16662145457"/>
    <n v="15.517832205630839"/>
    <n v="15890.260178565979"/>
    <n v="1.0014996681596862E-2"/>
    <n v="159.14090295804905"/>
    <n v="0"/>
    <n v="0"/>
  </r>
  <r>
    <s v="NLDPT"/>
    <x v="25"/>
    <s v="KPN B.V."/>
    <n v="255"/>
    <n v="11288688054"/>
    <n v="10.513410022482276"/>
    <n v="10765.731863021851"/>
    <n v="4.5416334993920587E-3"/>
    <n v="48.894008474572516"/>
    <n v="0.11"/>
    <n v="28.05"/>
  </r>
  <r>
    <s v="DEUE2"/>
    <x v="25"/>
    <s v="O2"/>
    <n v="140"/>
    <n v="20544025277"/>
    <n v="19.133114513941109"/>
    <n v="19592.309262275696"/>
    <n v="6.0739991574448775E-3"/>
    <n v="119.00366995146204"/>
    <n v="0"/>
    <n v="0"/>
  </r>
  <r>
    <s v="DEUD2"/>
    <x v="25"/>
    <s v="VODAFONE GMBH"/>
    <n v="106"/>
    <n v="16310202061"/>
    <n v="15.190059375949204"/>
    <n v="15554.620800971985"/>
    <n v="1.0029951459719478E-2"/>
    <n v="156.01209160809191"/>
    <n v="0"/>
    <n v="0"/>
  </r>
  <r>
    <s v="NLDPN"/>
    <x v="25"/>
    <s v="T-MOBILE NL"/>
    <n v="65"/>
    <n v="3330"/>
    <n v="3.1013041734695435E-6"/>
    <n v="3.1757354736328125E-3"/>
    <n v="0"/>
    <n v="0"/>
    <n v="0"/>
    <n v="0"/>
  </r>
  <r>
    <s v="LUXVM"/>
    <x v="25"/>
    <s v="Orange Communications Luxembourg S.A."/>
    <n v="9"/>
    <n v="209895641"/>
    <n v="0.19548054877668619"/>
    <n v="200.17208194732666"/>
    <n v="0"/>
    <n v="0"/>
    <n v="0"/>
    <n v="0"/>
  </r>
  <r>
    <s v="LUXTG"/>
    <x v="25"/>
    <s v="TANGO SA"/>
    <n v="9"/>
    <n v="393459489"/>
    <n v="0.36643770430237055"/>
    <n v="375.23220920562744"/>
    <n v="1.0144257183161259E-2"/>
    <n v="3.8064520335876546"/>
    <n v="0"/>
    <n v="0"/>
  </r>
  <r>
    <s v="GBRCN"/>
    <x v="25"/>
    <s v="Telefonica UK Ltd"/>
    <n v="7"/>
    <n v="248416616"/>
    <n v="0.23135600239038467"/>
    <n v="236.90854644775391"/>
    <n v="1.0089910828816955E-2"/>
    <n v="2.3903861082424767"/>
    <n v="0"/>
    <n v="0"/>
  </r>
  <r>
    <s v="GBRVF"/>
    <x v="25"/>
    <s v="VODAFONE LTD United Kingdom"/>
    <n v="7"/>
    <n v="634023878"/>
    <n v="0.59048075042665005"/>
    <n v="604.65228843688965"/>
    <n v="1.0101909042959573E-2"/>
    <n v="6.1081424204068151"/>
    <n v="0"/>
    <n v="0"/>
  </r>
  <r>
    <s v="LUXPT"/>
    <x v="25"/>
    <s v="POST"/>
    <n v="6"/>
    <n v="723016"/>
    <n v="6.7336112260818481E-4"/>
    <n v="0.68952178955078125"/>
    <n v="1.0203556387459078E-2"/>
    <n v="7.0355744600630876E-3"/>
    <n v="0"/>
    <n v="0"/>
  </r>
  <r>
    <s v="INDA3"/>
    <x v="25"/>
    <s v="Airtel Gujarat"/>
    <n v="4"/>
    <n v="180935880"/>
    <n v="0.16850966960191727"/>
    <n v="172.55390167236328"/>
    <n v="3.0170461093333337E-2"/>
    <n v="5.2060307769089027"/>
    <n v="0"/>
    <n v="0"/>
  </r>
  <r>
    <s v="GBRHU"/>
    <x v="25"/>
    <s v="Hutchison 3G UK Limited GBRHU"/>
    <n v="4"/>
    <n v="182314045"/>
    <n v="0.16979318577796221"/>
    <n v="173.8682222366333"/>
    <n v="6.0306171524147408E-3"/>
    <n v="1.0485326832800987"/>
    <n v="0.17"/>
    <n v="0.68"/>
  </r>
  <r>
    <s v="INDF1"/>
    <x v="25"/>
    <s v="Vodafone India Limited INDF1"/>
    <n v="3"/>
    <n v="565965576"/>
    <n v="0.52709651738405228"/>
    <n v="539.74683380126953"/>
    <n v="0.20016580388079927"/>
    <n v="108.03885887994727"/>
    <n v="0"/>
    <n v="0"/>
  </r>
  <r>
    <s v="NORTM"/>
    <x v="25"/>
    <s v="TELENOR NORGE AS"/>
    <n v="2"/>
    <n v="113293619"/>
    <n v="0.10551290493458509"/>
    <n v="108.04521465301514"/>
    <n v="6.0531621806357737E-3"/>
    <n v="0.65401520713630534"/>
    <n v="0"/>
    <n v="0"/>
  </r>
  <r>
    <s v="SVNVG"/>
    <x v="25"/>
    <s v="Telemach d.o.o. SVNVG"/>
    <n v="2"/>
    <n v="160306197"/>
    <n v="0.1492967801168561"/>
    <n v="152.87990283966064"/>
    <n v="1.0032711504321759E-2"/>
    <n v="1.5337999599990562"/>
    <n v="0"/>
    <n v="0"/>
  </r>
  <r>
    <s v="SVNSM"/>
    <x v="25"/>
    <s v="A1 SLOVENIJA, D.D."/>
    <n v="1"/>
    <n v="1"/>
    <n v="9.3132257461547852E-10"/>
    <n v="9.5367431640625E-7"/>
    <n v="1.006442520636199E-2"/>
    <n v="9.5981838286991025E-9"/>
    <n v="0"/>
    <n v="0"/>
  </r>
  <r>
    <s v="AUTPT"/>
    <x v="25"/>
    <s v="A1 TELEKOM AUSTRIA AG"/>
    <n v="1"/>
    <n v="3006606"/>
    <n v="2.8001200407743454E-3"/>
    <n v="2.8673229217529297"/>
    <n v="1.0095723953167393E-2"/>
    <n v="2.8947700702606965E-2"/>
    <n v="0"/>
    <n v="0"/>
  </r>
  <r>
    <s v="LTUMT"/>
    <x v="25"/>
    <s v="Bite Lithuania"/>
    <n v="1"/>
    <n v="17157575"/>
    <n v="1.5979236923158169E-2"/>
    <n v="16.362738609313965"/>
    <n v="1.0001134172621072E-2"/>
    <n v="0.16364594426327608"/>
    <n v="0"/>
    <n v="0"/>
  </r>
  <r>
    <s v="COLTM"/>
    <x v="25"/>
    <s v="COLOMBIA TELECOMUNICACIONES S.A. ESP"/>
    <n v="1"/>
    <n v="50895852"/>
    <n v="4.7400455921888351E-2"/>
    <n v="48.538066864013672"/>
    <n v="5.4235110858471727E-2"/>
    <n v="2.6324674372256944"/>
    <n v="0"/>
    <n v="0"/>
  </r>
  <r>
    <s v="ARETC"/>
    <x v="25"/>
    <s v="Emirates Telecom Corp-ETISALAT ARETC"/>
    <n v="1"/>
    <n v="834262"/>
    <n v="7.7696703374385834E-4"/>
    <n v="0.79561424255371094"/>
    <n v="5.012103937134417E-2"/>
    <n v="3.9877012775436718E-2"/>
    <n v="0"/>
    <n v="0"/>
  </r>
  <r>
    <s v="BELMO"/>
    <x v="25"/>
    <s v="MOBISTAR"/>
    <n v="1"/>
    <n v="97"/>
    <n v="9.0338289737701416E-8"/>
    <n v="9.250640869140625E-5"/>
    <n v="6.7712003911286935E-3"/>
    <n v="6.2637943071316074E-7"/>
    <n v="0"/>
    <n v="0"/>
  </r>
  <r>
    <s v="SVKGT"/>
    <x v="25"/>
    <s v="ORANGE Slovakia"/>
    <n v="1"/>
    <n v="21278883"/>
    <n v="1.9817504100501537E-2"/>
    <n v="20.293124198913574"/>
    <n v="6.496868324825278E-3"/>
    <n v="0.13184175581966695"/>
    <n v="0"/>
    <n v="0"/>
  </r>
  <r>
    <s v="ROMMR"/>
    <x v="25"/>
    <s v="Orange Romania"/>
    <n v="1"/>
    <n v="85829296"/>
    <n v="7.9934760928153992E-2"/>
    <n v="81.853195190429688"/>
    <n v="6.4505610535919907E-3"/>
    <n v="0.52799903300744899"/>
    <n v="0"/>
    <n v="0"/>
  </r>
  <r>
    <s v="ROMMF"/>
    <x v="25"/>
    <s v="S.C. VODAFONE ROMANIA S.A."/>
    <n v="1"/>
    <n v="70224887"/>
    <n v="6.5402022562921047E-2"/>
    <n v="66.971671104431152"/>
    <n v="1.0153806994675104E-2"/>
    <n v="0.68001742250525354"/>
    <n v="0"/>
    <n v="0"/>
  </r>
  <r>
    <s v="CHEC1"/>
    <x v="25"/>
    <s v="SWISSCOM Switzerland"/>
    <n v="1"/>
    <n v="143237444"/>
    <n v="0.13340026512742043"/>
    <n v="136.60187149047852"/>
    <n v="2.0139639166548706E-2"/>
    <n v="2.751112401293494"/>
    <n v="0"/>
    <n v="0"/>
  </r>
  <r>
    <s v="HRVT2"/>
    <x v="25"/>
    <s v="TELE2 D.O.O ZA TELEKOMUNIKACIJSKE USLUGE"/>
    <n v="1"/>
    <n v="85767"/>
    <n v="7.9876743257045746E-5"/>
    <n v="8.1793785095214844E-2"/>
    <n v="6.2666494006215967E-3"/>
    <n v="5.1257297434149983E-4"/>
    <n v="0"/>
    <n v="0"/>
  </r>
  <r>
    <s v="BELKO"/>
    <x v="25"/>
    <s v="TELENET GROUP BVBA/SPRL"/>
    <n v="1"/>
    <n v="760"/>
    <n v="7.0780515670776367E-7"/>
    <n v="7.2479248046875E-4"/>
    <n v="1.0009762076334031E-2"/>
    <n v="7.2550002842081674E-6"/>
    <n v="0"/>
    <n v="0"/>
  </r>
  <r>
    <s v="HUNH1"/>
    <x v="25"/>
    <s v="TELENOR Hungary"/>
    <n v="1"/>
    <n v="12"/>
    <n v="1.1175870895385742E-8"/>
    <n v="1.1444091796875E-5"/>
    <n v="6.0843356869945495E-3"/>
    <n v="6.9629696124968149E-8"/>
    <n v="0"/>
    <n v="0"/>
  </r>
  <r>
    <s v="NORNC"/>
    <x v="25"/>
    <s v="TS NORGE"/>
    <n v="1"/>
    <n v="39686977"/>
    <n v="3.696137759834528E-2"/>
    <n v="37.848450660705566"/>
    <n v="1.0107195480267749E-2"/>
    <n v="0.38254168945302019"/>
    <n v="5.5E-2"/>
    <n v="5.5E-2"/>
  </r>
  <r>
    <s v="HRVVI"/>
    <x v="25"/>
    <s v="VIPNET D.O.O."/>
    <n v="1"/>
    <n v="3089930"/>
    <n v="2.8777215629816055E-3"/>
    <n v="2.9467868804931641"/>
    <n v="1.0043566835206913E-2"/>
    <n v="2.9596250983343977E-2"/>
    <n v="0"/>
    <n v="0"/>
  </r>
  <r>
    <s v="HUNVR"/>
    <x v="25"/>
    <s v="VODAFONE HUNGARY MOBILE TELECOMMUNICATIONS COMPANY LIMITED"/>
    <n v="1"/>
    <n v="112"/>
    <n v="1.0430812835693359E-7"/>
    <n v="1.068115234375E-4"/>
    <n v="1.0198464733727578E-2"/>
    <n v="1.0893135549330603E-6"/>
    <n v="0"/>
    <n v="0"/>
  </r>
  <r>
    <s v="COLTM"/>
    <x v="26"/>
    <s v="COLOMBIA TELECOMUNICACIONES S.A. ESP"/>
    <n v="498"/>
    <n v="473993369"/>
    <n v="0.44144072476774454"/>
    <n v="452.03530216217041"/>
    <n v="5.4235110858471727E-2"/>
    <n v="24.516184724708076"/>
    <n v="0"/>
    <n v="0"/>
  </r>
  <r>
    <s v="COLCM"/>
    <x v="26"/>
    <s v="Comunicacion Celular SA Comcel SA"/>
    <n v="488"/>
    <n v="803462703"/>
    <n v="0.74828295316547155"/>
    <n v="766.24174404144287"/>
    <n v="6.0805942810576268E-2"/>
    <n v="46.592051667260193"/>
    <n v="0"/>
    <n v="0"/>
  </r>
  <r>
    <s v="COLCO"/>
    <x v="26"/>
    <s v="COLOMBIA MOVIL S.A."/>
    <n v="166"/>
    <n v="112926702"/>
    <n v="0.10517118684947491"/>
    <n v="107.6952953338623"/>
    <n v="1.2912434021787919E-2"/>
    <n v="1.3906083954554613"/>
    <n v="0.06"/>
    <n v="9.9599999999999991"/>
  </r>
  <r>
    <s v="USAW6"/>
    <x v="26"/>
    <s v="T-Mobile USA, Inc USAW6"/>
    <n v="6"/>
    <n v="6268023"/>
    <n v="5.8375513181090355E-3"/>
    <n v="5.9776525497436523"/>
    <n v="5.0788502726430767E-3"/>
    <n v="3.0359602282031131E-2"/>
    <n v="0.12"/>
    <n v="0.72"/>
  </r>
  <r>
    <s v="USACG"/>
    <x v="26"/>
    <s v="ATT USA Primary Network"/>
    <n v="5"/>
    <n v="202378"/>
    <n v="1.8847920000553131E-4"/>
    <n v="0.19300270080566406"/>
    <n v="1.3540748128522176E-2"/>
    <n v="2.6134009597340211E-3"/>
    <n v="0"/>
    <n v="0"/>
  </r>
  <r>
    <s v="ITAWI"/>
    <x v="27"/>
    <s v="WIND TRE S.P.A. (ITAWI)"/>
    <n v="342"/>
    <n v="38101343"/>
    <n v="3.548464085906744E-2"/>
    <n v="36.336272239685059"/>
    <n v="6.1982702736118438E-3"/>
    <n v="0.22522203607710714"/>
    <n v="0.17"/>
    <n v="58.140000000000008"/>
  </r>
  <r>
    <s v="ITAOM"/>
    <x v="27"/>
    <s v="VODAFONE ITALIA S.P.A"/>
    <n v="315"/>
    <n v="33181962"/>
    <n v="3.0903110280632973E-2"/>
    <n v="31.644784927368164"/>
    <n v="1.0030261531489941E-2"/>
    <n v="0.31740546892925359"/>
    <n v="0"/>
    <n v="0"/>
  </r>
  <r>
    <s v="ITASI"/>
    <x v="27"/>
    <s v="TIM Italy"/>
    <n v="263"/>
    <n v="26007854"/>
    <n v="2.4221701547503471E-2"/>
    <n v="24.803022384643555"/>
    <n v="1.003746322999596E-2"/>
    <n v="0.24895942517862638"/>
    <n v="0.05"/>
    <n v="13.15"/>
  </r>
  <r>
    <s v="SVNMT"/>
    <x v="27"/>
    <s v="Telekom Slovenije d.d. SVNMT"/>
    <n v="4"/>
    <n v="41339"/>
    <n v="3.8499943912029266E-5"/>
    <n v="3.9423942565917969E-2"/>
    <n v="6.0593174722790404E-3"/>
    <n v="2.3888218401579213E-4"/>
    <n v="0"/>
    <n v="0"/>
  </r>
  <r>
    <s v="SVNSM"/>
    <x v="27"/>
    <s v="A1 SLOVENIJA, D.D."/>
    <n v="2"/>
    <n v="4507"/>
    <n v="4.1974708437919617E-6"/>
    <n v="4.2982101440429688E-3"/>
    <n v="1.006442520636199E-2"/>
    <n v="4.3259014515946856E-5"/>
    <n v="0"/>
    <n v="0"/>
  </r>
  <r>
    <s v="SVNVG"/>
    <x v="27"/>
    <s v="Telemach d.o.o. SVNVG"/>
    <n v="2"/>
    <n v="4978"/>
    <n v="4.6361237764358521E-6"/>
    <n v="4.7473907470703125E-3"/>
    <n v="1.0032711504321759E-2"/>
    <n v="4.7629201763642998E-5"/>
    <n v="0"/>
    <n v="0"/>
  </r>
  <r>
    <s v="FRAF3"/>
    <x v="27"/>
    <s v="BOUYGUES TÉLÉCOM"/>
    <n v="1"/>
    <n v="1940"/>
    <n v="1.8067657947540283E-6"/>
    <n v="1.850128173828125E-3"/>
    <n v="1.0031703784883949E-2"/>
    <n v="1.8559937803912031E-5"/>
    <n v="0"/>
    <n v="0"/>
  </r>
  <r>
    <s v="FRAF1"/>
    <x v="27"/>
    <s v="ORANGE  France"/>
    <n v="1"/>
    <n v="3000"/>
    <n v="2.7939677238464355E-6"/>
    <n v="2.86102294921875E-3"/>
    <n v="6.0307905731580812E-3"/>
    <n v="1.7254230231737369E-5"/>
    <n v="0"/>
    <n v="0"/>
  </r>
  <r>
    <s v="FRAF2"/>
    <x v="27"/>
    <s v="SOCIÉTÉ FRANÇAISE DU RADIOTÉLÉPHONE S.A."/>
    <n v="1"/>
    <n v="2576"/>
    <n v="2.3990869522094727E-6"/>
    <n v="2.4566650390625E-3"/>
    <n v="1.0044684567575537E-2"/>
    <n v="2.4676425405573448E-5"/>
    <n v="0"/>
    <n v="0"/>
  </r>
  <r>
    <s v="ISRPL"/>
    <x v="28"/>
    <s v="PELEPHONE COMMUNICATION LTD."/>
    <n v="417"/>
    <n v="5717181214"/>
    <n v="5.324539927765727"/>
    <n v="5452.3288860321045"/>
    <n v="1.8158632160141627E-2"/>
    <n v="99.006834657571744"/>
    <n v="0.1"/>
    <n v="41.7"/>
  </r>
  <r>
    <s v="ISR01"/>
    <x v="28"/>
    <s v="PARTNER COMMUNICATIONS COMPANY LTD."/>
    <n v="125"/>
    <n v="190074604"/>
    <n v="0.17702076956629753"/>
    <n v="181.26926803588867"/>
    <n v="1.3512929896353961E-2"/>
    <n v="2.4494789113323594"/>
    <n v="0"/>
    <n v="0"/>
  </r>
  <r>
    <s v="ISRMS"/>
    <x v="28"/>
    <s v="Hot Mobile - Israel"/>
    <n v="30"/>
    <n v="4708"/>
    <n v="4.3846666812896729E-6"/>
    <n v="4.489898681640625E-3"/>
    <n v="1.3603237372528902E-2"/>
    <n v="6.1077157544962005E-5"/>
    <n v="0"/>
    <n v="0"/>
  </r>
  <r>
    <s v="NGAMN"/>
    <x v="29"/>
    <s v="MTN Nigeria"/>
    <n v="417"/>
    <n v="7150153791"/>
    <n v="6.6590996375307441"/>
    <n v="6818.9180288314819"/>
    <n v="5.0112111015218543E-2"/>
    <n v="341.71037726447844"/>
    <n v="0"/>
    <n v="0"/>
  </r>
  <r>
    <s v="NGAET"/>
    <x v="29"/>
    <s v="AIRTEL Nigeria"/>
    <n v="400"/>
    <n v="697863629"/>
    <n v="0.64993615169078112"/>
    <n v="665.53461933135986"/>
    <n v="0.400638272215802"/>
    <n v="266.6386399887175"/>
    <n v="0"/>
    <n v="0"/>
  </r>
  <r>
    <s v="NGAEM"/>
    <x v="29"/>
    <s v="EMERGING MARKETS TELECOMMUNICATION SERVICES LTD"/>
    <n v="291"/>
    <n v="93234718"/>
    <n v="8.6831597611308098E-2"/>
    <n v="88.915555953979492"/>
    <n v="0.10036871008674515"/>
    <n v="8.9243396577467351"/>
    <n v="0"/>
    <n v="0"/>
  </r>
  <r>
    <s v="USAW6"/>
    <x v="30"/>
    <s v="T-Mobile USA, Inc USAW6"/>
    <n v="375"/>
    <n v="9714487473"/>
    <n v="9.0473214844241738"/>
    <n v="9264.457200050354"/>
    <n v="5.0788502726430767E-3"/>
    <n v="47.052790976365856"/>
    <n v="0.12"/>
    <n v="45"/>
  </r>
  <r>
    <s v="USACG"/>
    <x v="30"/>
    <s v="ATT USA Primary Network"/>
    <n v="294"/>
    <n v="2277759659"/>
    <n v="2.1213289899751544"/>
    <n v="2172.2408857345581"/>
    <n v="1.3540748128522176E-2"/>
    <n v="29.413766708209572"/>
    <n v="0"/>
    <n v="0"/>
  </r>
  <r>
    <s v="MEXTL"/>
    <x v="30"/>
    <s v="RADIOMÓVIL DIPSA, S.A. DE C.V."/>
    <n v="29"/>
    <n v="483070"/>
    <n v="4.4989399611949921E-4"/>
    <n v="0.46069145202636719"/>
    <n v="2.0154664612387234E-2"/>
    <n v="9.2850817053851138E-3"/>
    <n v="0"/>
    <n v="0"/>
  </r>
  <r>
    <s v="CANRW"/>
    <x v="30"/>
    <s v="ROGERS"/>
    <n v="3"/>
    <n v="3919769"/>
    <n v="3.6505693569779396E-3"/>
    <n v="3.7381830215454102"/>
    <n v="0.10004802082289022"/>
    <n v="0.37399781277934985"/>
    <n v="0"/>
    <n v="0"/>
  </r>
  <r>
    <s v="CANBM"/>
    <x v="30"/>
    <s v="Bell Mobility Inc. CANBM"/>
    <n v="1"/>
    <n v="1"/>
    <n v="9.3132257461547852E-10"/>
    <n v="9.5367431640625E-7"/>
    <n v="0.1000213823948129"/>
    <n v="9.5387823481381318E-8"/>
    <n v="0"/>
    <n v="0"/>
  </r>
  <r>
    <s v="MEXMS"/>
    <x v="30"/>
    <s v="TELEFONICA"/>
    <n v="1"/>
    <n v="5591617"/>
    <n v="5.2075991407036781E-3"/>
    <n v="5.3325815200805664"/>
    <n v="5.0319361277438669E-2"/>
    <n v="0.2683320960503271"/>
    <n v="0"/>
    <n v="0"/>
  </r>
  <r>
    <s v="USAED"/>
    <x v="30"/>
    <s v="US Cellular"/>
    <n v="1"/>
    <n v="2"/>
    <n v="1.862645149230957E-9"/>
    <n v="1.9073486328125E-6"/>
    <n v="0"/>
    <n v="0"/>
    <n v="0"/>
    <n v="0"/>
  </r>
  <r>
    <s v="FRAF2"/>
    <x v="31"/>
    <s v="SOCIÉTÉ FRANÇAISE DU RADIOTÉLÉPHONE S.A."/>
    <n v="192"/>
    <n v="1053"/>
    <n v="9.8068267107009888E-7"/>
    <n v="1.0042190551757813E-3"/>
    <n v="1.0044684567575537E-2"/>
    <n v="1.0087063645989456E-5"/>
    <n v="0"/>
    <n v="0"/>
  </r>
  <r>
    <s v="FRAF3"/>
    <x v="31"/>
    <s v="BOUYGUES TÉLÉCOM"/>
    <n v="189"/>
    <n v="759"/>
    <n v="7.0687383413314819E-7"/>
    <n v="7.2383880615234375E-4"/>
    <n v="1.0031703784883949E-2"/>
    <n v="7.2613364913243456E-6"/>
    <n v="0"/>
    <n v="0"/>
  </r>
  <r>
    <s v="FRAF1"/>
    <x v="31"/>
    <s v="ORANGE  France"/>
    <n v="170"/>
    <n v="1055"/>
    <n v="9.8254531621932983E-7"/>
    <n v="1.0061264038085938E-3"/>
    <n v="6.0307905731580812E-3"/>
    <n v="6.0677376314943083E-6"/>
    <n v="0"/>
    <n v="0"/>
  </r>
  <r>
    <s v="PRTOP"/>
    <x v="31"/>
    <s v="NOS Comunicações S.A."/>
    <n v="25"/>
    <n v="54"/>
    <n v="5.029141902923584E-8"/>
    <n v="5.14984130859375E-5"/>
    <n v="1.0015420030619742E-2"/>
    <n v="5.1577823796602831E-7"/>
    <n v="0"/>
    <n v="0"/>
  </r>
  <r>
    <s v="PRTTL"/>
    <x v="31"/>
    <s v="VODAFONE PORTUGAL - COMUNICAÇÕES PESSOAIS, S.A."/>
    <n v="21"/>
    <n v="81"/>
    <n v="7.543712854385376E-8"/>
    <n v="7.724761962890625E-5"/>
    <n v="6.0555593909815035E-3"/>
    <n v="4.6777754847479037E-7"/>
    <n v="0"/>
    <n v="0"/>
  </r>
  <r>
    <s v="PRTTM"/>
    <x v="31"/>
    <s v="MEO - SERVIÇOS DE COMUNICAÇÕES E MULTIMÉDIA SA"/>
    <n v="7"/>
    <n v="29"/>
    <n v="2.7008354663848877E-8"/>
    <n v="2.765655517578125E-5"/>
    <n v="1.0035929888164145E-2"/>
    <n v="2.7755924869228382E-7"/>
    <n v="0"/>
    <n v="0"/>
  </r>
  <r>
    <s v="GUYUM"/>
    <x v="31"/>
    <s v="U-MOBILE (CELLULAR) INC"/>
    <n v="4"/>
    <n v="196"/>
    <n v="1.8253922462463379E-7"/>
    <n v="1.86920166015625E-4"/>
    <n v="0"/>
    <n v="0"/>
    <n v="0.05"/>
    <n v="0.2"/>
  </r>
  <r>
    <s v="CHNCT"/>
    <x v="31"/>
    <s v="CHINA MOBILE"/>
    <n v="2"/>
    <n v="1359645"/>
    <n v="1.2662680819630623E-3"/>
    <n v="1.2966585159301758"/>
    <n v="3.0099366936453362E-2"/>
    <n v="3.9028600462259415E-2"/>
    <n v="0"/>
    <n v="0"/>
  </r>
  <r>
    <s v="BELKO"/>
    <x v="31"/>
    <s v="TELENET GROUP BVBA/SPRL"/>
    <n v="2"/>
    <n v="8"/>
    <n v="7.4505805969238281E-9"/>
    <n v="7.62939453125E-6"/>
    <n v="1.0009762076334031E-2"/>
    <n v="7.6368424044296503E-8"/>
    <n v="0"/>
    <n v="0"/>
  </r>
  <r>
    <s v="ESPRT"/>
    <x v="31"/>
    <s v="Orange Espagne, S.A., sociedad unipersonal"/>
    <n v="1"/>
    <n v="1"/>
    <n v="9.3132257461547852E-10"/>
    <n v="9.5367431640625E-7"/>
    <n v="6.2769022311094701E-3"/>
    <n v="5.9861204444021894E-9"/>
    <n v="0"/>
    <n v="0"/>
  </r>
  <r>
    <s v="FRARE"/>
    <x v="31"/>
    <s v="Société Réunionnaise du Radiotéléphone FRARE"/>
    <n v="1"/>
    <n v="2"/>
    <n v="1.862645149230957E-9"/>
    <n v="1.9073486328125E-6"/>
    <n v="0"/>
    <n v="0"/>
    <n v="0"/>
    <n v="0"/>
  </r>
  <r>
    <s v="ESPTE"/>
    <x v="31"/>
    <s v="TELEFÓNICA MÓVILES ESPAÑA S.A."/>
    <n v="1"/>
    <n v="1"/>
    <n v="9.3132257461547852E-10"/>
    <n v="9.5367431640625E-7"/>
    <n v="1.0091008890803341E-2"/>
    <n v="9.6235360057862674E-9"/>
    <n v="0"/>
    <n v="0"/>
  </r>
  <r>
    <s v="ISRPL"/>
    <x v="32"/>
    <s v="PELEPHONE COMMUNICATION LTD."/>
    <n v="147"/>
    <n v="12345222"/>
    <n v="1.1497383937239647E-2"/>
    <n v="11.773321151733398"/>
    <n v="1.8158632160141627E-2"/>
    <n v="0.21378740809754174"/>
    <n v="0.1"/>
    <n v="14.700000000000001"/>
  </r>
  <r>
    <s v="ISR01"/>
    <x v="32"/>
    <s v="PARTNER COMMUNICATIONS COMPANY LTD."/>
    <n v="140"/>
    <n v="14070636"/>
    <n v="1.3104300945997238E-2"/>
    <n v="13.418804168701172"/>
    <n v="1.3512929896353961E-2"/>
    <n v="0.18132736002456123"/>
    <n v="0"/>
    <n v="0"/>
  </r>
  <r>
    <s v="ISRMS"/>
    <x v="32"/>
    <s v="Hot Mobile - Israel"/>
    <n v="103"/>
    <n v="4883245"/>
    <n v="4.5478763058781624E-3"/>
    <n v="4.6570253372192383"/>
    <n v="1.3603237372528902E-2"/>
    <n v="6.3350621112074762E-2"/>
    <n v="0"/>
    <n v="0"/>
  </r>
  <r>
    <s v="PSEWM"/>
    <x v="32"/>
    <s v="WATANIYA PALESTINE MOBILE"/>
    <n v="7"/>
    <n v="972"/>
    <n v="9.0524554252624512E-7"/>
    <n v="9.26971435546875E-4"/>
    <n v="9.0085845390414532E-2"/>
    <n v="8.350700542400639E-5"/>
    <n v="0"/>
    <n v="0"/>
  </r>
  <r>
    <s v="USAW6"/>
    <x v="32"/>
    <s v="T-Mobile USA, Inc USAW6"/>
    <n v="5"/>
    <n v="251962"/>
    <n v="2.346578985452652E-4"/>
    <n v="0.24028968811035156"/>
    <n v="5.0788502726430767E-3"/>
    <n v="1.2203953479725789E-3"/>
    <n v="0.12"/>
    <n v="0.6"/>
  </r>
  <r>
    <s v="USACG"/>
    <x v="32"/>
    <s v="ATT USA Primary Network"/>
    <n v="4"/>
    <n v="485717"/>
    <n v="4.5235920697450638E-4"/>
    <n v="0.46321582794189453"/>
    <n v="1.3540748128522176E-2"/>
    <n v="6.2722888553060586E-3"/>
    <n v="0"/>
    <n v="0"/>
  </r>
  <r>
    <s v="DEUE2"/>
    <x v="32"/>
    <s v="O2"/>
    <n v="3"/>
    <n v="10752"/>
    <n v="1.0013580322265625E-5"/>
    <n v="1.025390625E-2"/>
    <n v="6.0739991574448775E-3"/>
    <n v="6.2282217923018767E-5"/>
    <n v="0"/>
    <n v="0"/>
  </r>
  <r>
    <s v="AUSTA"/>
    <x v="32"/>
    <s v="Telstra Corporation Limited AUSTA"/>
    <n v="2"/>
    <n v="1201416"/>
    <n v="1.1189058423042297E-3"/>
    <n v="1.1457595825195313"/>
    <n v="5.1030373719502713E-3"/>
    <n v="5.8468539688673084E-3"/>
    <n v="0.5"/>
    <n v="1"/>
  </r>
  <r>
    <s v="GTMCM"/>
    <x v="32"/>
    <s v="COMCEL GUATEMALA"/>
    <n v="1"/>
    <n v="21145"/>
    <n v="1.9692815840244293E-5"/>
    <n v="2.0165443420410156E-2"/>
    <n v="1.3002081165452602E-2"/>
    <n v="2.62192732089515E-4"/>
    <n v="0.06"/>
    <n v="0.06"/>
  </r>
  <r>
    <s v="PSEJE"/>
    <x v="32"/>
    <s v="Jawwal PSEJE"/>
    <n v="1"/>
    <n v="8"/>
    <n v="7.4505805969238281E-9"/>
    <n v="7.62939453125E-6"/>
    <n v="5.4180568666750653E-2"/>
    <n v="4.1336493428612254E-7"/>
    <n v="0"/>
    <n v="0"/>
  </r>
  <r>
    <s v="CHEC1"/>
    <x v="32"/>
    <s v="SWISSCOM Switzerland"/>
    <n v="1"/>
    <n v="10203"/>
    <n v="9.5022842288017273E-6"/>
    <n v="9.7303390502929688E-3"/>
    <n v="2.0139639166548706E-2"/>
    <n v="1.959655174410786E-4"/>
    <n v="0"/>
    <n v="0"/>
  </r>
  <r>
    <s v="GTMSC"/>
    <x v="32"/>
    <s v="TELECOMUNICACIONES DE GUATEMALA, S.A. (TELGUA)"/>
    <n v="1"/>
    <n v="18184"/>
    <n v="1.6935169696807861E-5"/>
    <n v="1.734161376953125E-2"/>
    <n v="2.0081035989513069E-2"/>
    <n v="3.4823757022219243E-4"/>
    <n v="0"/>
    <n v="0"/>
  </r>
  <r>
    <s v="GBRCN"/>
    <x v="32"/>
    <s v="Telefonica UK Ltd"/>
    <n v="1"/>
    <n v="459692"/>
    <n v="4.2812153697013855E-4"/>
    <n v="0.43839645385742188"/>
    <n v="1.0089910828816955E-2"/>
    <n v="4.4233811270909537E-3"/>
    <n v="0"/>
    <n v="0"/>
  </r>
  <r>
    <s v="DEUD2"/>
    <x v="32"/>
    <s v="VODAFONE GMBH"/>
    <n v="1"/>
    <n v="463759"/>
    <n v="4.319092258810997E-4"/>
    <n v="0.44227504730224609"/>
    <n v="1.0029951459719478E-2"/>
    <n v="4.4359972562866643E-3"/>
    <n v="0"/>
    <n v="0"/>
  </r>
  <r>
    <s v="GBRVF"/>
    <x v="32"/>
    <s v="VODAFONE LTD United Kingdom"/>
    <n v="1"/>
    <n v="8328"/>
    <n v="7.7560544013977051E-6"/>
    <n v="7.94219970703125E-3"/>
    <n v="1.0101909042959573E-2"/>
    <n v="8.023137904144985E-5"/>
    <n v="0"/>
    <n v="0"/>
  </r>
  <r>
    <s v="NLDPT"/>
    <x v="33"/>
    <s v="KPN B.V."/>
    <n v="290"/>
    <n v="2556805609"/>
    <n v="2.3812107825651765"/>
    <n v="2438.3598413467407"/>
    <n v="4.5416334993920587E-3"/>
    <n v="11.074136739032664"/>
    <n v="0.11"/>
    <n v="31.9"/>
  </r>
  <r>
    <s v="NLDLT"/>
    <x v="33"/>
    <s v="VODAFONE LIBERTEL B.V."/>
    <n v="176"/>
    <n v="843955429"/>
    <n v="0.78599474299699068"/>
    <n v="804.85861682891846"/>
    <n v="1.0014996681596862E-2"/>
    <n v="8.060656376696258"/>
    <n v="0"/>
    <n v="0"/>
  </r>
  <r>
    <s v="BELTB"/>
    <x v="33"/>
    <s v="PROXIMUS PLC"/>
    <n v="36"/>
    <n v="38973739"/>
    <n v="3.6297122947871685E-2"/>
    <n v="37.168253898620605"/>
    <n v="1.005844651432317E-2"/>
    <n v="0.37385489387005899"/>
    <n v="0"/>
    <n v="0"/>
  </r>
  <r>
    <s v="BELMO"/>
    <x v="33"/>
    <s v="MOBISTAR"/>
    <n v="31"/>
    <n v="35720183"/>
    <n v="3.3267012797296047E-2"/>
    <n v="34.065421104431152"/>
    <n v="6.7712003911286935E-3"/>
    <n v="0.23066379270628787"/>
    <n v="0"/>
    <n v="0"/>
  </r>
  <r>
    <s v="DEUE2"/>
    <x v="33"/>
    <s v="O2"/>
    <n v="29"/>
    <n v="68806388"/>
    <n v="6.4080942422151566E-2"/>
    <n v="65.618885040283203"/>
    <n v="6.0739991574448775E-3"/>
    <n v="0.39856905244715246"/>
    <n v="0"/>
    <n v="0"/>
  </r>
  <r>
    <s v="BELKO"/>
    <x v="33"/>
    <s v="TELENET GROUP BVBA/SPRL"/>
    <n v="26"/>
    <n v="33268311"/>
    <n v="3.0983529053628445E-2"/>
    <n v="31.727133750915527"/>
    <n v="1.0009762076334031E-2"/>
    <n v="0.31758106021069171"/>
    <n v="0"/>
    <n v="0"/>
  </r>
  <r>
    <s v="DEUD2"/>
    <x v="33"/>
    <s v="VODAFONE GMBH"/>
    <n v="25"/>
    <n v="33004337"/>
    <n v="3.0737684108316898E-2"/>
    <n v="31.475388526916504"/>
    <n v="1.0029951459719478E-2"/>
    <n v="0.31569661910078389"/>
    <n v="0"/>
    <n v="0"/>
  </r>
  <r>
    <s v="ZWEN1"/>
    <x v="33"/>
    <s v="Net*One Cellular"/>
    <n v="14"/>
    <n v="122791191"/>
    <n v="0.11435820814222097"/>
    <n v="117.10280513763428"/>
    <n v="1.0002384477734172"/>
    <n v="117.13072804078026"/>
    <n v="0"/>
    <n v="0"/>
  </r>
  <r>
    <s v="ZWEN3"/>
    <x v="33"/>
    <s v="TELECEL ZIMBABWE (PVT) LTD"/>
    <n v="14"/>
    <n v="19624336"/>
    <n v="1.8276587128639221E-2"/>
    <n v="18.715225219726563"/>
    <n v="0.20028872118748026"/>
    <n v="3.7484485259947125"/>
    <n v="0"/>
    <n v="0"/>
  </r>
  <r>
    <s v="FRAF1"/>
    <x v="33"/>
    <s v="ORANGE  France"/>
    <n v="11"/>
    <n v="25620490"/>
    <n v="2.3860940709710121E-2"/>
    <n v="24.433603286743164"/>
    <n v="6.0307905731580812E-3"/>
    <n v="0.14735394436997498"/>
    <n v="0"/>
    <n v="0"/>
  </r>
  <r>
    <s v="FRAF3"/>
    <x v="33"/>
    <s v="BOUYGUES TÉLÉCOM"/>
    <n v="9"/>
    <n v="5369658"/>
    <n v="5.0008837133646011E-3"/>
    <n v="5.1209049224853516"/>
    <n v="1.0031703784883949E-2"/>
    <n v="5.1371401292927145E-2"/>
    <n v="0"/>
    <n v="0"/>
  </r>
  <r>
    <s v="POL03"/>
    <x v="33"/>
    <s v="ORANGE Poland"/>
    <n v="8"/>
    <n v="75637129"/>
    <n v="7.0442565716803074E-2"/>
    <n v="72.133187294006348"/>
    <n v="1.0005654488975016E-2"/>
    <n v="0.72173974925235018"/>
    <n v="0"/>
    <n v="0"/>
  </r>
  <r>
    <s v="FRAF2"/>
    <x v="33"/>
    <s v="SOCIÉTÉ FRANÇAISE DU RADIOTÉLÉPHONE S.A."/>
    <n v="7"/>
    <n v="2279097"/>
    <n v="2.1225744858384132E-3"/>
    <n v="2.1735162734985352"/>
    <n v="1.0044684567575537E-2"/>
    <n v="2.1832285369785025E-2"/>
    <n v="0"/>
    <n v="0"/>
  </r>
  <r>
    <s v="POLP4"/>
    <x v="33"/>
    <s v="P4 SP. Z O.O."/>
    <n v="6"/>
    <n v="5872045"/>
    <n v="5.4687680676579475E-3"/>
    <n v="5.6000185012817383"/>
    <n v="1.0010121162733351E-2"/>
    <n v="5.6056863711378635E-2"/>
    <n v="0"/>
    <n v="0"/>
  </r>
  <r>
    <s v="POLKM"/>
    <x v="33"/>
    <s v="POLKOMTEL SP. Z O.O."/>
    <n v="6"/>
    <n v="20475339"/>
    <n v="1.9069145433604717E-2"/>
    <n v="19.52680492401123"/>
    <n v="6.0612308783940562E-3"/>
    <n v="0.11835647296179397"/>
    <n v="0"/>
    <n v="0"/>
  </r>
  <r>
    <s v="ESPTE"/>
    <x v="33"/>
    <s v="TELEFÓNICA MÓVILES ESPAÑA S.A."/>
    <n v="5"/>
    <n v="6338993"/>
    <n v="5.903647281229496E-3"/>
    <n v="6.0453348159790039"/>
    <n v="1.0091008890803341E-2"/>
    <n v="6.1003527375927111E-2"/>
    <n v="0"/>
    <n v="0"/>
  </r>
  <r>
    <s v="ESPRT"/>
    <x v="33"/>
    <s v="Orange Espagne, S.A., sociedad unipersonal"/>
    <n v="4"/>
    <n v="4469377"/>
    <n v="4.1624316945672035E-3"/>
    <n v="4.2623300552368164"/>
    <n v="6.2769022311094701E-3"/>
    <n v="2.6754229033440925E-2"/>
    <n v="0"/>
    <n v="0"/>
  </r>
  <r>
    <s v="ESPAT"/>
    <x v="33"/>
    <s v="Vodafone España, S.A.U. ESPAT"/>
    <n v="4"/>
    <n v="25000220"/>
    <n v="2.3283269256353378E-2"/>
    <n v="23.842067718505859"/>
    <n v="1.0022329100492002E-2"/>
    <n v="0.23895304911108223"/>
    <n v="0"/>
    <n v="0"/>
  </r>
  <r>
    <s v="FIN2G"/>
    <x v="33"/>
    <s v="DNA PLC"/>
    <n v="3"/>
    <n v="326946"/>
    <n v="3.0449219048023224E-4"/>
    <n v="0.31180000305175781"/>
    <n v="1.0233472449041372E-2"/>
    <n v="3.1907967408411793E-3"/>
    <n v="0"/>
    <n v="0"/>
  </r>
  <r>
    <s v="FINRL"/>
    <x v="33"/>
    <s v="ELISA CORPORATION"/>
    <n v="3"/>
    <n v="592600"/>
    <n v="5.5190175771713257E-4"/>
    <n v="0.56514739990234375"/>
    <n v="6.1919010184934772E-3"/>
    <n v="3.4993367610542626E-3"/>
    <n v="0"/>
    <n v="0"/>
  </r>
  <r>
    <s v="LUXTG"/>
    <x v="33"/>
    <s v="TANGO SA"/>
    <n v="3"/>
    <n v="1442939"/>
    <n v="1.343841664493084E-3"/>
    <n v="1.376093864440918"/>
    <n v="1.0144257183161259E-2"/>
    <n v="1.3959450069058918E-2"/>
    <n v="0"/>
    <n v="0"/>
  </r>
  <r>
    <s v="DNKTD"/>
    <x v="33"/>
    <s v="TDC Denmark"/>
    <n v="3"/>
    <n v="495451"/>
    <n v="4.6142470091581345E-4"/>
    <n v="0.47249889373779297"/>
    <n v="1.0004667040336753E-2"/>
    <n v="4.7271941087740754E-3"/>
    <n v="0.05"/>
    <n v="0.15000000000000002"/>
  </r>
  <r>
    <s v="AUTPT"/>
    <x v="33"/>
    <s v="A1 TELEKOM AUSTRIA AG"/>
    <n v="2"/>
    <n v="286161"/>
    <n v="2.6650819927453995E-4"/>
    <n v="0.27290439605712891"/>
    <n v="1.0095723953167393E-2"/>
    <n v="2.7551674481986373E-3"/>
    <n v="0"/>
    <n v="0"/>
  </r>
  <r>
    <s v="LUXVM"/>
    <x v="33"/>
    <s v="Orange Communications Luxembourg S.A."/>
    <n v="2"/>
    <n v="1571532"/>
    <n v="1.4636032283306122E-3"/>
    <n v="1.4987297058105469"/>
    <n v="0"/>
    <n v="0"/>
    <n v="0"/>
    <n v="0"/>
  </r>
  <r>
    <s v="DNKIA"/>
    <x v="33"/>
    <s v="TELIA"/>
    <n v="2"/>
    <n v="89987"/>
    <n v="8.3806924521923065E-5"/>
    <n v="8.5818290710449219E-2"/>
    <n v="1.001033644562583E-2"/>
    <n v="8.5906996320012237E-4"/>
    <n v="5.5E-2"/>
    <n v="0.11"/>
  </r>
  <r>
    <s v="FINTF"/>
    <x v="33"/>
    <s v="TELIASON"/>
    <n v="2"/>
    <n v="2236567"/>
    <n v="2.0829653367400169E-3"/>
    <n v="2.1329565048217773"/>
    <n v="1.0014250702208446E-2"/>
    <n v="2.1359961176191558E-2"/>
    <n v="5.5E-2"/>
    <n v="0.11"/>
  </r>
  <r>
    <s v="SVNSM"/>
    <x v="33"/>
    <s v="A1 SLOVENIJA, D.D."/>
    <n v="1"/>
    <n v="6886"/>
    <n v="6.4130872488021851E-6"/>
    <n v="6.5670013427734375E-3"/>
    <n v="1.006442520636199E-2"/>
    <n v="6.6093093844422026E-5"/>
    <n v="0"/>
    <n v="0"/>
  </r>
  <r>
    <s v="ESTRE"/>
    <x v="33"/>
    <s v="ELISA EESTI AS"/>
    <n v="1"/>
    <n v="283994"/>
    <n v="2.6449002325534821E-4"/>
    <n v="0.27083778381347656"/>
    <n v="0.01"/>
    <n v="2.7083778381347657E-3"/>
    <n v="0"/>
    <n v="0"/>
  </r>
  <r>
    <s v="DNKHU"/>
    <x v="33"/>
    <s v="HI3G DENMARK APS"/>
    <n v="1"/>
    <n v="1120"/>
    <n v="1.0430812835693359E-6"/>
    <n v="1.068115234375E-3"/>
    <n v="1.0004782208822598E-2"/>
    <n v="1.068626029384738E-5"/>
    <n v="0.17"/>
    <n v="0.17"/>
  </r>
  <r>
    <s v="AUTCA"/>
    <x v="33"/>
    <s v="HUTCHISON 3G"/>
    <n v="1"/>
    <n v="4834"/>
    <n v="4.5020133256912231E-6"/>
    <n v="4.6100616455078125E-3"/>
    <n v="6.2156129499750332E-3"/>
    <n v="2.8654358864001572E-5"/>
    <n v="0.17"/>
    <n v="0.17"/>
  </r>
  <r>
    <s v="ISRPL"/>
    <x v="33"/>
    <s v="PELEPHONE COMMUNICATION LTD."/>
    <n v="1"/>
    <n v="24527276"/>
    <n v="2.2842805832624435E-2"/>
    <n v="23.391033172607422"/>
    <n v="1.8158632160141627E-2"/>
    <n v="0.42474916722704875"/>
    <n v="0.1"/>
    <n v="0.1"/>
  </r>
  <r>
    <s v="LUXPT"/>
    <x v="33"/>
    <s v="POST"/>
    <n v="1"/>
    <n v="1216"/>
    <n v="1.1324882507324219E-6"/>
    <n v="1.15966796875E-3"/>
    <n v="1.0203556387459078E-2"/>
    <n v="1.1832737509870756E-5"/>
    <n v="0"/>
    <n v="0"/>
  </r>
  <r>
    <s v="CHEOR"/>
    <x v="33"/>
    <s v="SALT MOBILE SA"/>
    <n v="1"/>
    <n v="2"/>
    <n v="1.862645149230957E-9"/>
    <n v="1.9073486328125E-6"/>
    <n v="0"/>
    <n v="0"/>
    <n v="0"/>
    <n v="0"/>
  </r>
  <r>
    <s v="ABWSE"/>
    <x v="33"/>
    <s v="SETAR"/>
    <n v="1"/>
    <n v="6216"/>
    <n v="5.7891011238098145E-6"/>
    <n v="5.92803955078125E-3"/>
    <n v="0"/>
    <n v="0"/>
    <n v="0"/>
    <n v="0"/>
  </r>
  <r>
    <s v="ESTRB"/>
    <x v="33"/>
    <s v="TELE2 EESTI AKTSIASELTS"/>
    <n v="1"/>
    <n v="1217052"/>
    <n v="1.1334680020809174E-3"/>
    <n v="1.1606712341308594"/>
    <n v="6.0172413793103457E-3"/>
    <n v="6.9840389777874132E-3"/>
    <n v="0"/>
    <n v="0"/>
  </r>
  <r>
    <s v="DNKDM"/>
    <x v="33"/>
    <s v="TELENOR A/S"/>
    <n v="1"/>
    <n v="200548"/>
    <n v="1.8677487969398499E-4"/>
    <n v="0.19125747680664063"/>
    <n v="6.0990155924409836E-3"/>
    <n v="1.166482333214621E-3"/>
    <n v="0"/>
    <n v="0"/>
  </r>
  <r>
    <s v="ITASI"/>
    <x v="33"/>
    <s v="TIM Italy"/>
    <n v="1"/>
    <n v="1372"/>
    <n v="1.2777745723724365E-6"/>
    <n v="1.308441162109375E-3"/>
    <n v="1.003746322999596E-2"/>
    <n v="1.3133430053286034E-5"/>
    <n v="0.05"/>
    <n v="0.05"/>
  </r>
  <r>
    <s v="GUYUM"/>
    <x v="33"/>
    <s v="U-MOBILE (CELLULAR) INC"/>
    <n v="1"/>
    <n v="15659"/>
    <n v="1.4583580195903778E-5"/>
    <n v="1.4933586120605469E-2"/>
    <n v="0"/>
    <n v="0"/>
    <n v="0.05"/>
    <n v="0.05"/>
  </r>
  <r>
    <s v="HRVVI"/>
    <x v="33"/>
    <s v="VIPNET D.O.O."/>
    <n v="1"/>
    <n v="23"/>
    <n v="2.1420419216156006E-8"/>
    <n v="2.193450927734375E-5"/>
    <n v="1.0043566835206913E-2"/>
    <n v="2.2030070992446802E-7"/>
    <n v="0"/>
    <n v="0"/>
  </r>
  <r>
    <s v="ITAOM"/>
    <x v="33"/>
    <s v="VODAFONE ITALIA S.P.A"/>
    <n v="1"/>
    <n v="24738"/>
    <n v="2.3039057850837708E-5"/>
    <n v="2.3591995239257813E-2"/>
    <n v="1.0030261531489941E-2"/>
    <n v="2.3663388229942147E-4"/>
    <n v="0"/>
    <n v="0"/>
  </r>
  <r>
    <s v="GBRVF"/>
    <x v="33"/>
    <s v="VODAFONE LTD United Kingdom"/>
    <n v="1"/>
    <n v="2226"/>
    <n v="2.0731240510940552E-6"/>
    <n v="2.1228790283203125E-3"/>
    <n v="1.0101909042959573E-2"/>
    <n v="2.1445130853298197E-5"/>
    <n v="0"/>
    <n v="0"/>
  </r>
  <r>
    <s v="ITAWI"/>
    <x v="33"/>
    <s v="WIND TRE S.P.A. (ITAWI)"/>
    <n v="1"/>
    <n v="520959"/>
    <n v="4.8518087714910507E-4"/>
    <n v="0.49682521820068359"/>
    <n v="6.1982702736118438E-3"/>
    <n v="3.0794569811540152E-3"/>
    <n v="0.17"/>
    <n v="0.17"/>
  </r>
  <r>
    <s v="ISR01"/>
    <x v="34"/>
    <s v="PARTNER COMMUNICATIONS COMPANY LTD."/>
    <n v="199"/>
    <n v="6254848815"/>
    <n v="5.8252819022163749"/>
    <n v="5965.0886678695679"/>
    <n v="1.3512929896353961E-2"/>
    <n v="80.60582499445691"/>
    <n v="0"/>
    <n v="0"/>
  </r>
  <r>
    <s v="ISRMS"/>
    <x v="34"/>
    <s v="Hot Mobile - Israel"/>
    <n v="188"/>
    <n v="3208116855"/>
    <n v="2.9877916490659118"/>
    <n v="3059.4986486434937"/>
    <n v="1.3603237372528902E-2"/>
    <n v="41.619086358428845"/>
    <n v="0"/>
    <n v="0"/>
  </r>
  <r>
    <s v="ISRPL"/>
    <x v="34"/>
    <s v="PELEPHONE COMMUNICATION LTD."/>
    <n v="92"/>
    <n v="1084375799"/>
    <n v="1.0099036609753966"/>
    <n v="1034.1413488388062"/>
    <n v="1.8158632160141627E-2"/>
    <n v="18.778592355156587"/>
    <n v="0.1"/>
    <n v="9.2000000000000011"/>
  </r>
  <r>
    <s v="USAW6"/>
    <x v="35"/>
    <s v="T-Mobile USA, Inc USAW6"/>
    <n v="193"/>
    <n v="315082925"/>
    <n v="0.29344384092837572"/>
    <n v="300.48649311065674"/>
    <n v="5.0788502726430767E-3"/>
    <n v="1.526125907460621"/>
    <n v="0.12"/>
    <n v="23.16"/>
  </r>
  <r>
    <s v="ISR01"/>
    <x v="35"/>
    <s v="PARTNER COMMUNICATIONS COMPANY LTD."/>
    <n v="157"/>
    <n v="18365869"/>
    <n v="1.7104548402130604E-2"/>
    <n v="17.515057563781738"/>
    <n v="1.3512929896353961E-2"/>
    <n v="0.23667974498998684"/>
    <n v="0"/>
    <n v="0"/>
  </r>
  <r>
    <s v="USACG"/>
    <x v="35"/>
    <s v="ATT USA Primary Network"/>
    <n v="139"/>
    <n v="67735954"/>
    <n v="6.308402307331562E-2"/>
    <n v="64.598039627075195"/>
    <n v="1.3540748128522176E-2"/>
    <n v="0.87470578418651979"/>
    <n v="0"/>
    <n v="0"/>
  </r>
  <r>
    <s v="ISRMS"/>
    <x v="35"/>
    <s v="Hot Mobile - Israel"/>
    <n v="20"/>
    <n v="37"/>
    <n v="3.4458935260772705E-8"/>
    <n v="3.528594970703125E-5"/>
    <n v="1.3603237372528902E-2"/>
    <n v="4.8000314977986276E-7"/>
    <n v="0"/>
    <n v="0"/>
  </r>
  <r>
    <s v="ISRPL"/>
    <x v="35"/>
    <s v="PELEPHONE COMMUNICATION LTD."/>
    <n v="2"/>
    <n v="24242"/>
    <n v="2.257712185382843E-5"/>
    <n v="2.3118972778320313E-2"/>
    <n v="1.8158632160141627E-2"/>
    <n v="4.1980892260184603E-4"/>
    <n v="0.1"/>
    <n v="0.2"/>
  </r>
  <r>
    <s v="PSEJE"/>
    <x v="35"/>
    <s v="Jawwal PSEJE"/>
    <n v="1"/>
    <n v="3"/>
    <n v="2.7939677238464355E-9"/>
    <n v="2.86102294921875E-6"/>
    <n v="5.4180568666750653E-2"/>
    <n v="1.5501185035729596E-7"/>
    <n v="0"/>
    <n v="0"/>
  </r>
  <r>
    <s v="HUNH1"/>
    <x v="35"/>
    <s v="TELENOR Hungary"/>
    <n v="1"/>
    <n v="235393"/>
    <n v="2.1922681480646133E-4"/>
    <n v="0.22448825836181641"/>
    <n v="6.0843356869945495E-3"/>
    <n v="1.3658619216620521E-3"/>
    <n v="0"/>
    <n v="0"/>
  </r>
  <r>
    <s v="MEXTL"/>
    <x v="36"/>
    <s v="RADIOMÓVIL DIPSA, S.A. DE C.V."/>
    <n v="310"/>
    <n v="3254894711"/>
    <n v="3.0313569223508239"/>
    <n v="3104.1094884872437"/>
    <n v="2.0154664612387234E-2"/>
    <n v="62.562285660589289"/>
    <n v="0"/>
    <n v="0"/>
  </r>
  <r>
    <s v="MEXIU"/>
    <x v="36"/>
    <s v="AT&amp;T Comercializacion Movil, S. de R.L. de C.V. MEXIU"/>
    <n v="170"/>
    <n v="33637525"/>
    <n v="3.1327386386692524E-2"/>
    <n v="32.079243659973145"/>
    <n v="1.0003618742096052"/>
    <n v="32.090852310917327"/>
    <n v="0"/>
    <n v="0"/>
  </r>
  <r>
    <s v="MEXMS"/>
    <x v="36"/>
    <s v="TELEFONICA"/>
    <n v="149"/>
    <n v="22050550"/>
    <n v="2.053617499768734E-2"/>
    <n v="21.029043197631836"/>
    <n v="5.0319361277438669E-2"/>
    <n v="1.0581680219805005"/>
    <n v="0"/>
    <n v="0"/>
  </r>
  <r>
    <s v="MEXIU"/>
    <x v="36"/>
    <s v="AT&amp;amp;T Comercializacion Movil, S. de R.L. de C.V. MEXIU"/>
    <n v="148"/>
    <n v="311843"/>
    <n v="2.9042642563581467E-4"/>
    <n v="0.29739665985107422"/>
    <n v="1.0003618742096052"/>
    <n v="0.29750428003229706"/>
    <n v="0"/>
    <n v="0"/>
  </r>
  <r>
    <s v="USAW6"/>
    <x v="36"/>
    <s v="T-Mobile USA, Inc USAW6"/>
    <n v="4"/>
    <n v="37"/>
    <n v="3.4458935260772705E-8"/>
    <n v="3.528594970703125E-5"/>
    <n v="5.0788502726430767E-3"/>
    <n v="1.7921205529002555E-7"/>
    <n v="0.12"/>
    <n v="0.48"/>
  </r>
  <r>
    <s v="USACG"/>
    <x v="36"/>
    <s v="ATT USA Primary Network"/>
    <n v="1"/>
    <n v="3701"/>
    <n v="3.446824848651886E-6"/>
    <n v="3.5295486450195313E-3"/>
    <n v="1.3540748128522176E-2"/>
    <n v="4.7792729209576199E-5"/>
    <n v="0"/>
    <n v="0"/>
  </r>
  <r>
    <s v="NLDPT"/>
    <x v="37"/>
    <s v="KPN B.V."/>
    <n v="234"/>
    <n v="337391731"/>
    <n v="0.31422053556889296"/>
    <n v="321.76182842254639"/>
    <n v="4.5416334993920587E-3"/>
    <n v="1.4613242987894766"/>
    <n v="0.11"/>
    <n v="25.74"/>
  </r>
  <r>
    <s v="NLDLT"/>
    <x v="37"/>
    <s v="VODAFONE LIBERTEL B.V."/>
    <n v="159"/>
    <n v="102506276"/>
    <n v="9.5466408878564835E-2"/>
    <n v="97.757602691650391"/>
    <n v="1.0014996681596862E-2"/>
    <n v="0.97904206655774317"/>
    <n v="0"/>
    <n v="0"/>
  </r>
  <r>
    <s v="NORNC"/>
    <x v="37"/>
    <s v="TS NORGE"/>
    <n v="44"/>
    <n v="43005505"/>
    <n v="4.0051997639238834E-2"/>
    <n v="41.013245582580566"/>
    <n v="1.0107195480267749E-2"/>
    <n v="0.41452889038336949"/>
    <n v="5.5E-2"/>
    <n v="2.42"/>
  </r>
  <r>
    <s v="NORTM"/>
    <x v="37"/>
    <s v="TELENOR NORGE AS"/>
    <n v="38"/>
    <n v="33425931"/>
    <n v="3.1130324117839336E-2"/>
    <n v="31.87745189666748"/>
    <n v="6.0531621806357737E-3"/>
    <n v="0.19295938623594369"/>
    <n v="0"/>
    <n v="0"/>
  </r>
  <r>
    <s v="DNKDM"/>
    <x v="37"/>
    <s v="TELENOR A/S"/>
    <n v="4"/>
    <n v="3032956"/>
    <n v="2.8246603906154633E-3"/>
    <n v="2.8924522399902344"/>
    <n v="6.0990155924409836E-3"/>
    <n v="1.7641111312091288E-2"/>
    <n v="0"/>
    <n v="0"/>
  </r>
  <r>
    <s v="DNKIA"/>
    <x v="37"/>
    <s v="TELIA"/>
    <n v="4"/>
    <n v="2656437"/>
    <n v="2.4739997461438179E-3"/>
    <n v="2.5333757400512695"/>
    <n v="1.001033644562583E-2"/>
    <n v="2.5359943501099529E-2"/>
    <n v="5.5E-2"/>
    <n v="0.22"/>
  </r>
  <r>
    <s v="DNKTD"/>
    <x v="37"/>
    <s v="TDC Denmark"/>
    <n v="2"/>
    <n v="1027"/>
    <n v="9.5646828413009644E-7"/>
    <n v="9.7942352294921875E-4"/>
    <n v="1.0004667040336753E-2"/>
    <n v="9.7988062385805565E-6"/>
    <n v="0.05"/>
    <n v="0.1"/>
  </r>
  <r>
    <s v="GRCPF"/>
    <x v="38"/>
    <s v="VODAFONE Greece"/>
    <n v="189"/>
    <n v="1834648188"/>
    <n v="1.7086492739617825"/>
    <n v="1749.6568565368652"/>
    <n v="5.0920537561091016E-3"/>
    <n v="8.9093467682305878"/>
    <n v="0"/>
    <n v="0"/>
  </r>
  <r>
    <s v="GRCSH"/>
    <x v="38"/>
    <s v="WIND HELLAS TELECOMMUNICATIONS S.A."/>
    <n v="168"/>
    <n v="1853093487"/>
    <n v="1.7258277973160148"/>
    <n v="1767.2476644515991"/>
    <n v="5.0781742986989722E-3"/>
    <n v="8.9743916690538956"/>
    <n v="0"/>
    <n v="0"/>
  </r>
  <r>
    <s v="GUYUM"/>
    <x v="39"/>
    <s v="U-MOBILE (CELLULAR) INC"/>
    <n v="274"/>
    <n v="4289261208"/>
    <n v="3.9946857914328575"/>
    <n v="4090.5582504272461"/>
    <n v="0"/>
    <n v="0"/>
    <n v="0.05"/>
    <n v="13.700000000000001"/>
  </r>
  <r>
    <s v="BIHER"/>
    <x v="40"/>
    <s v="HT ERONET"/>
    <n v="256"/>
    <n v="849828257"/>
    <n v="0.79146424029022455"/>
    <n v="810.45938205718994"/>
    <n v="0.10007258653059921"/>
    <n v="81.104766640454102"/>
    <n v="0"/>
    <n v="0"/>
  </r>
  <r>
    <s v="BIHMS"/>
    <x v="40"/>
    <s v="RS Telecommunications  JSC Banja Luka BIHMS"/>
    <n v="246"/>
    <n v="738013714"/>
    <n v="0.68732883222401142"/>
    <n v="703.8247241973877"/>
    <n v="0.10005565131943775"/>
    <n v="70.421641194293258"/>
    <n v="0"/>
    <n v="0"/>
  </r>
  <r>
    <s v="HRVVI"/>
    <x v="40"/>
    <s v="VIPNET D.O.O."/>
    <n v="126"/>
    <n v="73838901"/>
    <n v="6.8767835386097431E-2"/>
    <n v="70.41826343536377"/>
    <n v="1.0043566835206913E-2"/>
    <n v="0.7072505352322831"/>
    <n v="0"/>
    <n v="0"/>
  </r>
  <r>
    <s v="HRVT2"/>
    <x v="40"/>
    <s v="TELE2 D.O.O ZA TELEKOMUNIKACIJSKE USLUGE"/>
    <n v="125"/>
    <n v="40608278"/>
    <n v="3.7819406017661095E-2"/>
    <n v="38.727071762084961"/>
    <n v="6.2666494006215967E-3"/>
    <n v="0.24268898104569928"/>
    <n v="0"/>
    <n v="0"/>
  </r>
  <r>
    <s v="SVNMT"/>
    <x v="40"/>
    <s v="Telekom Slovenije d.d. SVNMT"/>
    <n v="59"/>
    <n v="19702446"/>
    <n v="1.8349332734942436E-2"/>
    <n v="18.789716720581055"/>
    <n v="6.0593174722790404E-3"/>
    <n v="0.11385285882419041"/>
    <n v="0"/>
    <n v="0"/>
  </r>
  <r>
    <s v="SVNVG"/>
    <x v="40"/>
    <s v="Telemach d.o.o. SVNVG"/>
    <n v="57"/>
    <n v="12256354"/>
    <n v="1.1414619162678719E-2"/>
    <n v="11.688570022583008"/>
    <n v="1.0032711504321759E-2"/>
    <n v="0.11726805093463899"/>
    <n v="0"/>
    <n v="0"/>
  </r>
  <r>
    <s v="SVNSM"/>
    <x v="40"/>
    <s v="A1 SLOVENIJA, D.D."/>
    <n v="55"/>
    <n v="10454155"/>
    <n v="9.7361905500292778E-3"/>
    <n v="9.9698591232299805"/>
    <n v="1.006442520636199E-2"/>
    <n v="0.10034090146371387"/>
    <n v="0"/>
    <n v="0"/>
  </r>
  <r>
    <s v="SRBNO"/>
    <x v="40"/>
    <s v="A1 SRB"/>
    <n v="40"/>
    <n v="18446622"/>
    <n v="1.7179755493998528E-2"/>
    <n v="17.592069625854492"/>
    <n v="6.0099135319711408E-2"/>
    <n v="1.057268172998014"/>
    <n v="0"/>
    <n v="0"/>
  </r>
  <r>
    <s v="AUTPT"/>
    <x v="40"/>
    <s v="A1 TELEKOM AUSTRIA AG"/>
    <n v="40"/>
    <n v="28785651"/>
    <n v="2.6808726601302624E-2"/>
    <n v="27.452136039733887"/>
    <n v="1.0095723953167393E-2"/>
    <n v="0.27714918738195127"/>
    <n v="0"/>
    <n v="0"/>
  </r>
  <r>
    <s v="YUGMT"/>
    <x v="40"/>
    <s v="Telenor d.o.o. YUGMT"/>
    <n v="39"/>
    <n v="16109571"/>
    <n v="1.5003207139670849E-2"/>
    <n v="15.363284111022949"/>
    <n v="6.1217272260566998E-3"/>
    <n v="9.4049834624093484E-2"/>
    <n v="0"/>
    <n v="0"/>
  </r>
  <r>
    <s v="AUTCA"/>
    <x v="40"/>
    <s v="HUTCHISON 3G"/>
    <n v="34"/>
    <n v="5412141"/>
    <n v="5.0404490903019905E-3"/>
    <n v="5.1614198684692383"/>
    <n v="6.2156129499750332E-3"/>
    <n v="3.2081388174715827E-2"/>
    <n v="0.17"/>
    <n v="5.78"/>
  </r>
  <r>
    <s v="ITAOM"/>
    <x v="40"/>
    <s v="VODAFONE ITALIA S.P.A"/>
    <n v="34"/>
    <n v="24411502"/>
    <n v="2.2734982892870903E-2"/>
    <n v="23.280622482299805"/>
    <n v="1.0030261531489941E-2"/>
    <n v="0.23351073211335158"/>
    <n v="0"/>
    <n v="0"/>
  </r>
  <r>
    <s v="DEUD2"/>
    <x v="40"/>
    <s v="VODAFONE GMBH"/>
    <n v="32"/>
    <n v="38353215"/>
    <n v="3.571921493858099E-2"/>
    <n v="36.576476097106934"/>
    <n v="1.0029951459719478E-2"/>
    <n v="0.36686027982157227"/>
    <n v="0"/>
    <n v="0"/>
  </r>
  <r>
    <s v="DEUE2"/>
    <x v="40"/>
    <s v="O2"/>
    <n v="31"/>
    <n v="25031830"/>
    <n v="2.3312708362936974E-2"/>
    <n v="23.872213363647461"/>
    <n v="6.0739991574448775E-3"/>
    <n v="0.14499980385713904"/>
    <n v="0"/>
    <n v="0"/>
  </r>
  <r>
    <s v="ITAWI"/>
    <x v="40"/>
    <s v="WIND TRE S.P.A. (ITAWI)"/>
    <n v="30"/>
    <n v="20300644"/>
    <n v="1.8906448036432266E-2"/>
    <n v="19.360202789306641"/>
    <n v="6.1982702736118438E-3"/>
    <n v="0.11999976944005646"/>
    <n v="0.17"/>
    <n v="5.1000000000000005"/>
  </r>
  <r>
    <s v="ITASI"/>
    <x v="40"/>
    <s v="TIM Italy"/>
    <n v="28"/>
    <n v="17137879"/>
    <n v="1.5960893593728542E-2"/>
    <n v="16.343955039978027"/>
    <n v="1.003746322999596E-2"/>
    <n v="0.1640518477464866"/>
    <n v="0.05"/>
    <n v="1.4000000000000001"/>
  </r>
  <r>
    <s v="IRNMI"/>
    <x v="40"/>
    <s v="Irancell Telecommunications Service Company "/>
    <n v="15"/>
    <n v="198"/>
    <n v="1.8440186977386475E-7"/>
    <n v="1.888275146484375E-4"/>
    <n v="0"/>
    <n v="0"/>
    <n v="0"/>
    <n v="0"/>
  </r>
  <r>
    <s v="HUNH1"/>
    <x v="40"/>
    <s v="TELENOR Hungary"/>
    <n v="15"/>
    <n v="4426430"/>
    <n v="4.1224341839551926E-3"/>
    <n v="4.2213726043701172"/>
    <n v="6.0843356869945495E-3"/>
    <n v="2.5684247984870227E-2"/>
    <n v="0"/>
    <n v="0"/>
  </r>
  <r>
    <s v="HUNVR"/>
    <x v="40"/>
    <s v="VODAFONE HUNGARY MOBILE TELECOMMUNICATIONS COMPANY LIMITED"/>
    <n v="14"/>
    <n v="5673459"/>
    <n v="5.2838204428553581E-3"/>
    <n v="5.4106321334838867"/>
    <n v="1.0198464733727578E-2"/>
    <n v="5.5180141000508623E-2"/>
    <n v="0"/>
    <n v="0"/>
  </r>
  <r>
    <s v="FRAF1"/>
    <x v="40"/>
    <s v="ORANGE  France"/>
    <n v="11"/>
    <n v="5364043"/>
    <n v="4.9956543371081352E-3"/>
    <n v="5.1155500411987305"/>
    <n v="6.0307905731580812E-3"/>
    <n v="3.0850810964979738E-2"/>
    <n v="0"/>
    <n v="0"/>
  </r>
  <r>
    <s v="MNEMT"/>
    <x v="40"/>
    <s v="MTEL D.O.O. PODGORICA"/>
    <n v="10"/>
    <n v="3621636"/>
    <n v="3.3729113638401031E-3"/>
    <n v="3.4538612365722656"/>
    <n v="2.0059934072520227E-2"/>
    <n v="6.9284228701272835E-2"/>
    <n v="0"/>
    <n v="0"/>
  </r>
  <r>
    <s v="FRAF2"/>
    <x v="40"/>
    <s v="SOCIÉTÉ FRANÇAISE DU RADIOTÉLÉPHONE S.A."/>
    <n v="10"/>
    <n v="1075877"/>
    <n v="1.0019885376095772E-3"/>
    <n v="1.026036262512207"/>
    <n v="1.0044684567575537E-2"/>
    <n v="1.0306210611829248E-2"/>
    <n v="0"/>
    <n v="0"/>
  </r>
  <r>
    <s v="NLDPT"/>
    <x v="40"/>
    <s v="KPN B.V."/>
    <n v="9"/>
    <n v="7396772"/>
    <n v="6.8887807428836823E-3"/>
    <n v="7.0541114807128906"/>
    <n v="4.5416334993920587E-3"/>
    <n v="3.2037189009251781E-2"/>
    <n v="0.11"/>
    <n v="0.99"/>
  </r>
  <r>
    <s v="SVKGT"/>
    <x v="40"/>
    <s v="ORANGE Slovakia"/>
    <n v="9"/>
    <n v="1506296"/>
    <n v="1.4028474688529968E-3"/>
    <n v="1.4365158081054688"/>
    <n v="6.496868324825278E-3"/>
    <n v="9.3328540517912065E-3"/>
    <n v="0"/>
    <n v="0"/>
  </r>
  <r>
    <s v="ESPTE"/>
    <x v="40"/>
    <s v="TELEFÓNICA MÓVILES ESPAÑA S.A."/>
    <n v="9"/>
    <n v="7667691"/>
    <n v="7.1410937234759331E-3"/>
    <n v="7.3124799728393555"/>
    <n v="1.0091008890803341E-2"/>
    <n v="7.3790300419743313E-2"/>
    <n v="0"/>
    <n v="0"/>
  </r>
  <r>
    <s v="MNEPM"/>
    <x v="40"/>
    <s v="TELENOR D.O.O. PODGORICA"/>
    <n v="9"/>
    <n v="4230671"/>
    <n v="3.9401194080710411E-3"/>
    <n v="4.0346822738647461"/>
    <n v="6.0927152317880795E-3"/>
    <n v="2.4582170145401101E-2"/>
    <n v="0"/>
    <n v="0"/>
  </r>
  <r>
    <s v="FRAF3"/>
    <x v="40"/>
    <s v="BOUYGUES TÉLÉCOM"/>
    <n v="8"/>
    <n v="2691850"/>
    <n v="2.5069806724786758E-3"/>
    <n v="2.5671482086181641"/>
    <n v="1.0031703784883949E-2"/>
    <n v="2.5752870400752886E-2"/>
    <n v="0"/>
    <n v="0"/>
  </r>
  <r>
    <s v="BGRVA"/>
    <x v="40"/>
    <s v="BULGARIAN TELECOMMUNICATIONS COMPANY EAD"/>
    <n v="8"/>
    <n v="3632698"/>
    <n v="3.3832136541604996E-3"/>
    <n v="3.4644107818603516"/>
    <n v="1.0047804003585301E-2"/>
    <n v="3.4809720524040522E-2"/>
    <n v="0"/>
    <n v="0"/>
  </r>
  <r>
    <s v="SVKO2"/>
    <x v="40"/>
    <s v="O2 SLOVAKIA, S.R.O."/>
    <n v="8"/>
    <n v="1631041"/>
    <n v="1.5190253034234047E-3"/>
    <n v="1.5554819107055664"/>
    <n v="1.0105799373040753E-2"/>
    <n v="1.5719388117984547E-2"/>
    <n v="0"/>
    <n v="0"/>
  </r>
  <r>
    <s v="CZECM"/>
    <x v="40"/>
    <s v="VODAFONE CZECH REPUBLIC A.S."/>
    <n v="8"/>
    <n v="1746199"/>
    <n v="1.626274548470974E-3"/>
    <n v="1.6653051376342773"/>
    <n v="1.0098132772783612E-2"/>
    <n v="1.6816472387029619E-2"/>
    <n v="0"/>
    <n v="0"/>
  </r>
  <r>
    <s v="BGR01"/>
    <x v="40"/>
    <s v="A1 BULGARIA EAD"/>
    <n v="7"/>
    <n v="2749074"/>
    <n v="2.560274675488472E-3"/>
    <n v="2.6217212677001953"/>
    <n v="1.0071644042232278E-2"/>
    <n v="2.6405043386226328E-2"/>
    <n v="0"/>
    <n v="0"/>
  </r>
  <r>
    <s v="CZEET"/>
    <x v="40"/>
    <s v="O2 CZECH REPUBLIC A.S."/>
    <n v="7"/>
    <n v="1465238"/>
    <n v="1.3646092265844345E-3"/>
    <n v="1.3973598480224609"/>
    <n v="6.1443942641325588E-3"/>
    <n v="8.5859298351183538E-3"/>
    <n v="0"/>
    <n v="0"/>
  </r>
  <r>
    <s v="BGRCM"/>
    <x v="40"/>
    <s v="TELENOR BULGARIA EAD"/>
    <n v="7"/>
    <n v="1701968"/>
    <n v="1.5850812196731567E-3"/>
    <n v="1.6231231689453125"/>
    <n v="6.0696821515892419E-3"/>
    <n v="9.8518417283783334E-3"/>
    <n v="0"/>
    <n v="0"/>
  </r>
  <r>
    <s v="NLDLT"/>
    <x v="40"/>
    <s v="VODAFONE LIBERTEL B.V."/>
    <n v="6"/>
    <n v="1423966"/>
    <n v="1.3261716812849045E-3"/>
    <n v="1.3579998016357422"/>
    <n v="1.0014996681596862E-2"/>
    <n v="1.3600363506991155E-2"/>
    <n v="0"/>
    <n v="0"/>
  </r>
  <r>
    <s v="TURTS"/>
    <x v="40"/>
    <s v="VODAFONE TELEKOMUNIKASYON A.S"/>
    <n v="6"/>
    <n v="7426672"/>
    <n v="6.9166272878646851E-3"/>
    <n v="7.0826263427734375"/>
    <n v="6.0030428697985541E-2"/>
    <n v="0.42517309566433492"/>
    <n v="0"/>
    <n v="0"/>
  </r>
  <r>
    <s v="ESPAT"/>
    <x v="40"/>
    <s v="Vodafone España, S.A.U. ESPAT"/>
    <n v="6"/>
    <n v="3855756"/>
    <n v="3.590952605009079E-3"/>
    <n v="3.6771354675292969"/>
    <n v="1.0022329100492002E-2"/>
    <n v="3.6853461802670136E-2"/>
    <n v="0"/>
    <n v="0"/>
  </r>
  <r>
    <s v="TURIS"/>
    <x v="40"/>
    <s v="AVEA"/>
    <n v="5"/>
    <n v="1557317"/>
    <n v="1.4503644779324532E-3"/>
    <n v="1.485173225402832"/>
    <n v="6.0019915289893686E-2"/>
    <n v="8.9139971179496152E-2"/>
    <n v="0"/>
    <n v="0"/>
  </r>
  <r>
    <s v="ESPRT"/>
    <x v="40"/>
    <s v="Orange Espagne, S.A., sociedad unipersonal"/>
    <n v="5"/>
    <n v="1165333"/>
    <n v="1.0853009298443794E-3"/>
    <n v="1.1113481521606445"/>
    <n v="6.2769022311094701E-3"/>
    <n v="6.9758236958365367E-3"/>
    <n v="0"/>
    <n v="0"/>
  </r>
  <r>
    <s v="TURTC"/>
    <x v="40"/>
    <s v="Turkcell Iletisim Hizmetleri A.S."/>
    <n v="5"/>
    <n v="5138376"/>
    <n v="4.785485565662384E-3"/>
    <n v="4.9003372192382813"/>
    <n v="6.0001383450359783E-2"/>
    <n v="0.2940270125275859"/>
    <n v="0"/>
    <n v="0"/>
  </r>
  <r>
    <s v="ROMMR"/>
    <x v="40"/>
    <s v="Orange Romania"/>
    <n v="3"/>
    <n v="2614074"/>
    <n v="2.4345461279153824E-3"/>
    <n v="2.4929752349853516"/>
    <n v="6.4505610535919907E-3"/>
    <n v="1.6081088958365849E-2"/>
    <n v="0"/>
    <n v="0"/>
  </r>
  <r>
    <s v="POLKM"/>
    <x v="40"/>
    <s v="POLKOMTEL SP. Z O.O."/>
    <n v="3"/>
    <n v="751182"/>
    <n v="6.9959275424480438E-4"/>
    <n v="0.71638298034667969"/>
    <n v="6.0612308783940562E-3"/>
    <n v="4.3421626412332576E-3"/>
    <n v="0"/>
    <n v="0"/>
  </r>
  <r>
    <s v="GRCSH"/>
    <x v="40"/>
    <s v="WIND HELLAS TELECOMMUNICATIONS S.A."/>
    <n v="3"/>
    <n v="8267"/>
    <n v="7.6992437243461609E-6"/>
    <n v="7.8840255737304688E-3"/>
    <n v="5.0781742986989722E-3"/>
    <n v="4.0036456038803482E-5"/>
    <n v="0"/>
    <n v="0"/>
  </r>
  <r>
    <s v="MKDMM"/>
    <x v="40"/>
    <s v="MAKEDONSKI TELEKOM AD - SKOPJE"/>
    <n v="2"/>
    <n v="354184"/>
    <n v="3.2985955476760864E-4"/>
    <n v="0.33777618408203125"/>
    <n v="6.0171075330649568E-2"/>
    <n v="2.0324356217299257E-2"/>
    <n v="0"/>
    <n v="0"/>
  </r>
  <r>
    <s v="POL03"/>
    <x v="40"/>
    <s v="ORANGE Poland"/>
    <n v="2"/>
    <n v="1792127"/>
    <n v="1.6690483316779137E-3"/>
    <n v="1.7091054916381836"/>
    <n v="1.0005654488975016E-2"/>
    <n v="1.7100719034541443E-2"/>
    <n v="0"/>
    <n v="0"/>
  </r>
  <r>
    <s v="CHEOR"/>
    <x v="40"/>
    <s v="SALT MOBILE SA"/>
    <n v="2"/>
    <n v="9"/>
    <n v="8.3819031715393066E-9"/>
    <n v="8.58306884765625E-6"/>
    <n v="0"/>
    <n v="0"/>
    <n v="0"/>
    <n v="0"/>
  </r>
  <r>
    <s v="ALBAM"/>
    <x v="40"/>
    <s v="Telekom Albania Sh.A."/>
    <n v="2"/>
    <n v="1123027"/>
    <n v="1.045900397002697E-3"/>
    <n v="1.0710020065307617"/>
    <n v="6.0171017101710175E-2"/>
    <n v="6.4443280050928378E-2"/>
    <n v="0"/>
    <n v="0"/>
  </r>
  <r>
    <s v="ALBVF"/>
    <x v="40"/>
    <s v="VODAFONE - ALBANIA"/>
    <n v="2"/>
    <n v="185490"/>
    <n v="1.7275102436542511E-4"/>
    <n v="0.17689704895019531"/>
    <n v="6.1081081081081076E-3"/>
    <n v="1.0805062989930848E-3"/>
    <n v="0"/>
    <n v="0"/>
  </r>
  <r>
    <s v="GRCPF"/>
    <x v="40"/>
    <s v="VODAFONE Greece"/>
    <n v="2"/>
    <n v="6248"/>
    <n v="5.8189034461975098E-6"/>
    <n v="5.95855712890625E-3"/>
    <n v="5.0920537561091016E-3"/>
    <n v="3.0341293209237736E-5"/>
    <n v="0"/>
    <n v="0"/>
  </r>
  <r>
    <s v="K0001"/>
    <x v="40"/>
    <s v="IPKO"/>
    <n v="1"/>
    <n v="298634"/>
    <n v="2.7812458574771881E-4"/>
    <n v="0.28479957580566406"/>
    <n v="5.0069686411149832E-2"/>
    <n v="1.4259825450618093E-2"/>
    <n v="0"/>
    <n v="0"/>
  </r>
  <r>
    <s v="BELMO"/>
    <x v="40"/>
    <s v="MOBISTAR"/>
    <n v="1"/>
    <n v="73836"/>
    <n v="6.8765133619308472E-5"/>
    <n v="7.0415496826171875E-2"/>
    <n v="6.7712003911286935E-3"/>
    <n v="4.7679743965089625E-4"/>
    <n v="0"/>
    <n v="0"/>
  </r>
  <r>
    <s v="POLP4"/>
    <x v="40"/>
    <s v="P4 SP. Z O.O."/>
    <n v="1"/>
    <n v="8145"/>
    <n v="7.5856223702430725E-6"/>
    <n v="7.7676773071289063E-3"/>
    <n v="1.0010121162733351E-2"/>
    <n v="7.7755390997374672E-5"/>
    <n v="0"/>
    <n v="0"/>
  </r>
  <r>
    <s v="ISRPL"/>
    <x v="40"/>
    <s v="PELEPHONE COMMUNICATION LTD."/>
    <n v="1"/>
    <n v="5353333"/>
    <n v="4.9856798723340034E-3"/>
    <n v="5.1053361892700195"/>
    <n v="1.8158632160141627E-2"/>
    <n v="9.2705921914813472E-2"/>
    <n v="0.1"/>
    <n v="0.1"/>
  </r>
  <r>
    <s v="ROMMF"/>
    <x v="40"/>
    <s v="S.C. VODAFONE ROMANIA S.A."/>
    <n v="1"/>
    <n v="731540"/>
    <n v="6.8129971623420715E-4"/>
    <n v="0.69765090942382813"/>
    <n v="1.0153806994675104E-2"/>
    <n v="7.0838126839491136E-3"/>
    <n v="0"/>
    <n v="0"/>
  </r>
  <r>
    <s v="CHEDX"/>
    <x v="40"/>
    <s v="Sunrise Communications AG CHEDX"/>
    <n v="1"/>
    <n v="9"/>
    <n v="8.3819031715393066E-9"/>
    <n v="8.58306884765625E-6"/>
    <n v="2.0453300663015171E-2"/>
    <n v="1.7555208775247245E-7"/>
    <n v="0"/>
    <n v="0"/>
  </r>
  <r>
    <s v="DNKTD"/>
    <x v="40"/>
    <s v="TDC Denmark"/>
    <n v="1"/>
    <n v="111112"/>
    <n v="1.0348111391067505E-4"/>
    <n v="0.10596466064453125"/>
    <n v="1.0004667040336753E-2"/>
    <n v="1.060141147790811E-3"/>
    <n v="0.05"/>
    <n v="0.05"/>
  </r>
  <r>
    <s v="LIEMK"/>
    <x v="40"/>
    <s v="TELECOM LIECHTENSTEIN AG"/>
    <n v="1"/>
    <n v="47287"/>
    <n v="4.4039450585842133E-5"/>
    <n v="4.5096397399902344E-2"/>
    <n v="0.01"/>
    <n v="4.5096397399902344E-4"/>
    <n v="0"/>
    <n v="0"/>
  </r>
  <r>
    <s v="GBRCN"/>
    <x v="41"/>
    <s v="Telefonica UK Ltd"/>
    <n v="183"/>
    <n v="1928431784"/>
    <n v="1.7959920540452003"/>
    <n v="1839.0958633422852"/>
    <n v="1.0089910828816955E-2"/>
    <n v="18.556313266769788"/>
    <n v="0"/>
    <n v="0"/>
  </r>
  <r>
    <s v="GBRVF"/>
    <x v="41"/>
    <s v="VODAFONE LTD United Kingdom"/>
    <n v="174"/>
    <n v="2823683923"/>
    <n v="2.6297605810686946"/>
    <n v="2692.8748350143433"/>
    <n v="1.0101909042959573E-2"/>
    <n v="27.203176647389661"/>
    <n v="0"/>
    <n v="0"/>
  </r>
  <r>
    <s v="MKDMM"/>
    <x v="42"/>
    <s v="MAKEDONSKI TELEKOM AD - SKOPJE"/>
    <n v="117"/>
    <n v="29455246"/>
    <n v="2.7432335540652275E-2"/>
    <n v="28.09071159362793"/>
    <n v="6.0171075330649568E-2"/>
    <n v="1.6902483233917374"/>
    <n v="0"/>
    <n v="0"/>
  </r>
  <r>
    <s v="MKDNO"/>
    <x v="42"/>
    <s v="VODAFONE  Macedonia"/>
    <n v="78"/>
    <n v="29837263"/>
    <n v="2.7788116596639156E-2"/>
    <n v="28.455031394958496"/>
    <n v="6.0190556209040499E-2"/>
    <n v="1.7127241666082615"/>
    <n v="0"/>
    <n v="0"/>
  </r>
  <r>
    <s v="MKDCC"/>
    <x v="42"/>
    <s v="one.Vip DOO Skopje MKDCC"/>
    <n v="29"/>
    <n v="32"/>
    <n v="2.9802322387695313E-8"/>
    <n v="3.0517578125E-5"/>
    <n v="0"/>
    <n v="0"/>
    <n v="0"/>
    <n v="0"/>
  </r>
  <r>
    <s v="ISR01"/>
    <x v="42"/>
    <s v="PARTNER COMMUNICATIONS COMPANY LTD."/>
    <n v="2"/>
    <n v="2"/>
    <n v="1.862645149230957E-9"/>
    <n v="1.9073486328125E-6"/>
    <n v="1.3512929896353961E-2"/>
    <n v="2.5773868363101886E-8"/>
    <n v="0"/>
    <n v="0"/>
  </r>
  <r>
    <s v="SRBNO"/>
    <x v="42"/>
    <s v="A1 SRB"/>
    <n v="1"/>
    <n v="198133"/>
    <n v="1.845257356762886E-4"/>
    <n v="0.18895435333251953"/>
    <n v="6.0099135319711408E-2"/>
    <n v="1.1355993250179653E-2"/>
    <n v="0"/>
    <n v="0"/>
  </r>
  <r>
    <s v="USAW6"/>
    <x v="42"/>
    <s v="T-Mobile USA, Inc USAW6"/>
    <n v="1"/>
    <n v="13512"/>
    <n v="1.2584030628204346E-5"/>
    <n v="1.288604736328125E-2"/>
    <n v="5.0788502726430767E-3"/>
    <n v="6.5446305164292581E-5"/>
    <n v="0.12"/>
    <n v="0.12"/>
  </r>
  <r>
    <s v="YUGMT"/>
    <x v="42"/>
    <s v="Telenor d.o.o. YUGMT"/>
    <n v="1"/>
    <n v="1521067"/>
    <n v="1.4166040346026421E-3"/>
    <n v="1.4506025314331055"/>
    <n v="6.1217272260566998E-3"/>
    <n v="8.880193010860812E-3"/>
    <n v="0"/>
    <n v="0"/>
  </r>
  <r>
    <s v="ISR01"/>
    <x v="43"/>
    <s v="PARTNER COMMUNICATIONS COMPANY LTD."/>
    <n v="129"/>
    <n v="562685622"/>
    <n v="0.52404182218015194"/>
    <n v="536.61882591247559"/>
    <n v="1.3512929896353961E-2"/>
    <n v="7.2512925756190532"/>
    <n v="0"/>
    <n v="0"/>
  </r>
  <r>
    <s v="ISRMS"/>
    <x v="43"/>
    <s v="Hot Mobile - Israel"/>
    <n v="82"/>
    <n v="54980374"/>
    <n v="5.1204463467001915E-2"/>
    <n v="52.433370590209961"/>
    <n v="1.3603237372528902E-2"/>
    <n v="0.71326358638040199"/>
    <n v="0"/>
    <n v="0"/>
  </r>
  <r>
    <s v="ISRPL"/>
    <x v="43"/>
    <s v="PELEPHONE COMMUNICATION LTD."/>
    <n v="38"/>
    <n v="7008684"/>
    <n v="6.5273456275463104E-3"/>
    <n v="6.6840019226074219"/>
    <n v="1.8158632160141627E-2"/>
    <n v="0.1213723322703076"/>
    <n v="0.1"/>
    <n v="3.8000000000000003"/>
  </r>
  <r>
    <s v="MARM1"/>
    <x v="44"/>
    <s v="Itissalat Al-Maghrib S.A. MARM1"/>
    <n v="174"/>
    <n v="59640226"/>
    <n v="5.5544288828969002E-2"/>
    <n v="56.877351760864258"/>
    <n v="5.0143022236990534E-2"/>
    <n v="2.8520023141261492"/>
    <n v="0"/>
    <n v="0"/>
  </r>
  <r>
    <s v="MARMT"/>
    <x v="44"/>
    <s v="MEDITEL"/>
    <n v="113"/>
    <n v="44248595"/>
    <n v="4.120971541851759E-2"/>
    <n v="42.198748588562012"/>
    <n v="5.0148133449851848E-2"/>
    <n v="2.1161884756359552"/>
    <n v="0"/>
    <n v="0"/>
  </r>
  <r>
    <s v="DZAOT"/>
    <x v="44"/>
    <s v="DJEZZY"/>
    <n v="2"/>
    <n v="326513"/>
    <n v="3.0408892780542374E-4"/>
    <n v="0.31138706207275391"/>
    <n v="0.20058659217877123"/>
    <n v="6.246006962973321E-2"/>
    <n v="0"/>
    <n v="0"/>
  </r>
  <r>
    <s v="DZAA1"/>
    <x v="44"/>
    <s v="Mobilis - Algeria Telecom Mobile"/>
    <n v="1"/>
    <n v="2426"/>
    <n v="2.2593885660171509E-6"/>
    <n v="2.3136138916015625E-3"/>
    <n v="4.9999999999999996E-2"/>
    <n v="1.1568069458007811E-4"/>
    <n v="0"/>
    <n v="0"/>
  </r>
  <r>
    <s v="ZMB02"/>
    <x v="45"/>
    <s v="MTN Zambia"/>
    <n v="150"/>
    <n v="90922089"/>
    <n v="8.4677794016897678E-2"/>
    <n v="86.710061073303223"/>
    <n v="2.0281576074329653E-2"/>
    <n v="1.7586167000679696"/>
    <n v="0"/>
    <n v="0"/>
  </r>
  <r>
    <s v="TZAMB"/>
    <x v="45"/>
    <s v="MIC Tanzania Ltd"/>
    <n v="129"/>
    <n v="14893700"/>
    <n v="1.3870839029550552E-2"/>
    <n v="14.203739166259766"/>
    <n v="9.0763298944062459E-2"/>
    <n v="1.2891782240707237"/>
    <n v="0"/>
    <n v="0"/>
  </r>
  <r>
    <s v="TZACT"/>
    <x v="45"/>
    <s v="AIRTEL Tanzania"/>
    <n v="128"/>
    <n v="45563430"/>
    <n v="4.2434250935912132E-2"/>
    <n v="43.452672958374023"/>
    <n v="0.45026172430036754"/>
    <n v="19.565075451697439"/>
    <n v="0"/>
    <n v="0"/>
  </r>
  <r>
    <s v="AUSTA"/>
    <x v="45"/>
    <s v="Telstra Corporation Limited AUSTA"/>
    <n v="27"/>
    <n v="92865885"/>
    <n v="8.6488095112144947E-2"/>
    <n v="88.563809394836426"/>
    <n v="5.1030373719502713E-3"/>
    <n v="0.4519444291441308"/>
    <n v="0.5"/>
    <n v="13.5"/>
  </r>
  <r>
    <s v="AUSVF"/>
    <x v="45"/>
    <s v="VODAFONE HUTCHISON AUSTRALIA PTY LIMITED"/>
    <n v="26"/>
    <n v="22559665"/>
    <n v="2.1010325290262699E-2"/>
    <n v="21.514573097229004"/>
    <n v="8.0497930622520794E-2"/>
    <n v="1.7318786125538927"/>
    <n v="0"/>
    <n v="0"/>
  </r>
  <r>
    <s v="ZMBCZ"/>
    <x v="45"/>
    <s v="ZAMTEL"/>
    <n v="3"/>
    <n v="32035"/>
    <n v="2.9834918677806854E-5"/>
    <n v="3.0550956726074219E-2"/>
    <n v="1.0000351703054393"/>
    <n v="3.0552031212553739E-2"/>
    <n v="0"/>
    <n v="0"/>
  </r>
  <r>
    <s v="CODCT"/>
    <x v="45"/>
    <s v="CELTEL Congo, Dem. Rep."/>
    <n v="1"/>
    <n v="1"/>
    <n v="9.3132257461547852E-10"/>
    <n v="9.5367431640625E-7"/>
    <n v="0.40039331086194663"/>
    <n v="3.818448170299021E-7"/>
    <n v="0"/>
    <n v="0"/>
  </r>
  <r>
    <s v="USACG"/>
    <x v="46"/>
    <s v="ATT USA Primary Network"/>
    <n v="92"/>
    <n v="509431517"/>
    <n v="0.47444507200270891"/>
    <n v="485.83175373077393"/>
    <n v="1.3540748128522176E-2"/>
    <n v="6.5785254101066233"/>
    <n v="0"/>
    <n v="0"/>
  </r>
  <r>
    <s v="USAW6"/>
    <x v="46"/>
    <s v="T-Mobile USA, Inc USAW6"/>
    <n v="77"/>
    <n v="221730646"/>
    <n v="0.20650275610387325"/>
    <n v="211.45882225036621"/>
    <n v="5.0788502726430767E-3"/>
    <n v="1.0739676970390564"/>
    <n v="0.12"/>
    <n v="9.24"/>
  </r>
  <r>
    <s v="ISR01"/>
    <x v="46"/>
    <s v="PARTNER COMMUNICATIONS COMPANY LTD."/>
    <n v="47"/>
    <n v="214421652"/>
    <n v="0.19969572499394417"/>
    <n v="204.48842239379883"/>
    <n v="1.3512929896353961E-2"/>
    <n v="2.7632377164234212"/>
    <n v="0"/>
    <n v="0"/>
  </r>
  <r>
    <s v="ISRPL"/>
    <x v="46"/>
    <s v="PELEPHONE COMMUNICATION LTD."/>
    <n v="36"/>
    <n v="74917966"/>
    <n v="6.9772792980074883E-2"/>
    <n v="71.44734001159668"/>
    <n v="1.8158632160141627E-2"/>
    <n v="1.2973859660911531"/>
    <n v="0.1"/>
    <n v="3.6"/>
  </r>
  <r>
    <s v="ISRMS"/>
    <x v="46"/>
    <s v="Hot Mobile - Israel"/>
    <n v="26"/>
    <n v="53654932"/>
    <n v="4.9970049411058426E-2"/>
    <n v="51.169330596923828"/>
    <n v="1.3603237372528902E-2"/>
    <n v="0.6960685503033609"/>
    <n v="0"/>
    <n v="0"/>
  </r>
  <r>
    <s v="ESPRT"/>
    <x v="46"/>
    <s v="Orange Espagne, S.A., sociedad unipersonal"/>
    <n v="6"/>
    <n v="11216799"/>
    <n v="1.0446458123624325E-2"/>
    <n v="10.697173118591309"/>
    <n v="6.2769022311094701E-3"/>
    <n v="6.7145109814650036E-2"/>
    <n v="0"/>
    <n v="0"/>
  </r>
  <r>
    <s v="ESPTE"/>
    <x v="46"/>
    <s v="TELEFÓNICA MÓVILES ESPAÑA S.A."/>
    <n v="6"/>
    <n v="19729086"/>
    <n v="1.8374143168330193E-2"/>
    <n v="18.815122604370117"/>
    <n v="1.0091008890803341E-2"/>
    <n v="0.18986356948225377"/>
    <n v="0"/>
    <n v="0"/>
  </r>
  <r>
    <s v="ESPAT"/>
    <x v="46"/>
    <s v="Vodafone España, S.A.U. ESPAT"/>
    <n v="6"/>
    <n v="20959479"/>
    <n v="1.9520035944879055E-2"/>
    <n v="19.988516807556152"/>
    <n v="1.0022329100492002E-2"/>
    <n v="0.20033149367604353"/>
    <n v="0"/>
    <n v="0"/>
  </r>
  <r>
    <s v="ITAOM"/>
    <x v="46"/>
    <s v="VODAFONE ITALIA S.P.A"/>
    <n v="3"/>
    <n v="16423097"/>
    <n v="1.5295200981199741E-2"/>
    <n v="15.662285804748535"/>
    <n v="1.0030261531489941E-2"/>
    <n v="0.1570968228025702"/>
    <n v="0"/>
    <n v="0"/>
  </r>
  <r>
    <s v="JAMDC"/>
    <x v="47"/>
    <s v="Digicel (Jamaica) Limited JAMDC"/>
    <n v="64"/>
    <n v="163944045"/>
    <n v="0.15268479008227587"/>
    <n v="156.34922504425049"/>
    <n v="0.10062992125984252"/>
    <n v="15.733410205240325"/>
    <n v="0.05"/>
    <n v="3.2"/>
  </r>
  <r>
    <s v="GUYUM"/>
    <x v="47"/>
    <s v="U-MOBILE (CELLULAR) INC"/>
    <n v="63"/>
    <n v="3992"/>
    <n v="3.7178397178649902E-6"/>
    <n v="3.80706787109375E-3"/>
    <n v="0"/>
    <n v="0"/>
    <n v="0.05"/>
    <n v="3.1500000000000004"/>
  </r>
  <r>
    <s v="USAW6"/>
    <x v="47"/>
    <s v="T-Mobile USA, Inc USAW6"/>
    <n v="35"/>
    <n v="30172279"/>
    <n v="2.8100124560296535E-2"/>
    <n v="28.774527549743652"/>
    <n v="5.0788502726430767E-3"/>
    <n v="0.14614151709119128"/>
    <n v="0.12"/>
    <n v="4.2"/>
  </r>
  <r>
    <s v="USACG"/>
    <x v="47"/>
    <s v="ATT USA Primary Network"/>
    <n v="33"/>
    <n v="21722822"/>
    <n v="2.0230954512953758E-2"/>
    <n v="20.716497421264648"/>
    <n v="1.3540748128522176E-2"/>
    <n v="0.28051687368652378"/>
    <n v="0"/>
    <n v="0"/>
  </r>
  <r>
    <s v="SENSG"/>
    <x v="47"/>
    <s v="Sentel GSM S.A. SENSG"/>
    <n v="15"/>
    <n v="54604974"/>
    <n v="5.0854844972491264E-2"/>
    <n v="52.075361251831055"/>
    <n v="0.10066550944592742"/>
    <n v="5.242192769996282"/>
    <n v="0"/>
    <n v="0"/>
  </r>
  <r>
    <s v="CMRMT"/>
    <x v="47"/>
    <s v="MTN CAMEROON"/>
    <n v="13"/>
    <n v="35778756"/>
    <n v="3.3321563154459E-2"/>
    <n v="34.121280670166016"/>
    <n v="2.0117577073508693E-2"/>
    <n v="0.68643749372888718"/>
    <n v="0"/>
    <n v="0"/>
  </r>
  <r>
    <s v="ISRMS"/>
    <x v="47"/>
    <s v="Hot Mobile - Israel"/>
    <n v="10"/>
    <n v="941350"/>
    <n v="8.767005056142807E-4"/>
    <n v="0.89774131774902344"/>
    <n v="1.3603237372528902E-2"/>
    <n v="1.2212188244466861E-2"/>
    <n v="0"/>
    <n v="0"/>
  </r>
  <r>
    <s v="ISR01"/>
    <x v="47"/>
    <s v="PARTNER COMMUNICATIONS COMPANY LTD."/>
    <n v="10"/>
    <n v="14821531"/>
    <n v="1.3803626410663128E-2"/>
    <n v="14.134913444519043"/>
    <n v="1.3512929896353961E-2"/>
    <n v="0.19100409446681693"/>
    <n v="0"/>
    <n v="0"/>
  </r>
  <r>
    <s v="PSEJE"/>
    <x v="47"/>
    <s v="Jawwal PSEJE"/>
    <n v="8"/>
    <n v="1286156"/>
    <n v="1.1978261172771454E-3"/>
    <n v="1.2265739440917969"/>
    <n v="5.4180568666750653E-2"/>
    <n v="6.6456473802712773E-2"/>
    <n v="0"/>
    <n v="0"/>
  </r>
  <r>
    <s v="PSEWM"/>
    <x v="47"/>
    <s v="WATANIYA PALESTINE MOBILE"/>
    <n v="8"/>
    <n v="1817186"/>
    <n v="1.6923863440752029E-3"/>
    <n v="1.7330036163330078"/>
    <n v="9.0085845390414532E-2"/>
    <n v="0.15611909584200462"/>
    <n v="0"/>
    <n v="0"/>
  </r>
  <r>
    <s v="CODOR"/>
    <x v="47"/>
    <s v="Oasis sprl"/>
    <n v="6"/>
    <n v="4960550"/>
    <n v="4.619872197508812E-3"/>
    <n v="4.7307491302490234"/>
    <n v="1.0004764562415673"/>
    <n v="4.7330031251994198"/>
    <n v="0"/>
    <n v="0"/>
  </r>
  <r>
    <s v="CODOR"/>
    <x v="47"/>
    <s v="CCt/Orange Congo"/>
    <n v="5"/>
    <n v="1441613"/>
    <n v="1.3426067307591438E-3"/>
    <n v="1.3748292922973633"/>
    <n v="1.0004764562415673"/>
    <n v="1.3754843382947679"/>
    <n v="0"/>
    <n v="0"/>
  </r>
  <r>
    <s v="NGAET"/>
    <x v="47"/>
    <s v="AIRTEL Nigeria"/>
    <n v="4"/>
    <n v="4507770"/>
    <n v="4.1981879621744156E-3"/>
    <n v="4.2989444732666016"/>
    <n v="0.400638272215802"/>
    <n v="1.7223216861212023"/>
    <n v="0"/>
    <n v="0"/>
  </r>
  <r>
    <s v="NGAMN"/>
    <x v="47"/>
    <s v="MTN Nigeria"/>
    <n v="4"/>
    <n v="2928223"/>
    <n v="2.7271201834082603E-3"/>
    <n v="2.7925710678100586"/>
    <n v="5.0112111015218543E-2"/>
    <n v="0.13994163136798504"/>
    <n v="0"/>
    <n v="0"/>
  </r>
  <r>
    <s v="ISRPL"/>
    <x v="47"/>
    <s v="PELEPHONE COMMUNICATION LTD."/>
    <n v="4"/>
    <n v="1190571"/>
    <n v="1.1088056489825249E-3"/>
    <n v="1.1354169845581055"/>
    <n v="1.8158632160141627E-2"/>
    <n v="2.0617619370967843E-2"/>
    <n v="0.1"/>
    <n v="0.4"/>
  </r>
  <r>
    <s v="JORFL"/>
    <x v="47"/>
    <s v="Zain JO"/>
    <n v="4"/>
    <n v="2199"/>
    <n v="2.0479783415794373E-6"/>
    <n v="2.0971298217773438E-3"/>
    <n v="4.0103884554751203E-2"/>
    <n v="8.4103052268884565E-5"/>
    <n v="0"/>
    <n v="0"/>
  </r>
  <r>
    <s v="CODCT"/>
    <x v="47"/>
    <s v="CELTEL Congo, Dem. Rep."/>
    <n v="1"/>
    <n v="3"/>
    <n v="2.7939677238464355E-9"/>
    <n v="2.86102294921875E-6"/>
    <n v="0.40039331086194663"/>
    <n v="1.1455344510897063E-6"/>
    <n v="0"/>
    <n v="0"/>
  </r>
  <r>
    <s v="MRTCH"/>
    <x v="47"/>
    <s v="Chinguitel"/>
    <n v="1"/>
    <n v="1103659"/>
    <n v="1.0278625413775444E-3"/>
    <n v="1.0525312423706055"/>
    <n v="0.4998272552783109"/>
    <n v="0.52608380196877036"/>
    <n v="0"/>
    <n v="0"/>
  </r>
  <r>
    <s v="NGAEM"/>
    <x v="47"/>
    <s v="EMERGING MARKETS TELECOMMUNICATION SERVICES LTD"/>
    <n v="1"/>
    <n v="1"/>
    <n v="9.3132257461547852E-10"/>
    <n v="9.5367431640625E-7"/>
    <n v="0.10036871008674515"/>
    <n v="9.5719060980553773E-8"/>
    <n v="0"/>
    <n v="0"/>
  </r>
  <r>
    <s v="MRTMM"/>
    <x v="47"/>
    <s v="Mauritel Mobiles"/>
    <n v="1"/>
    <n v="1"/>
    <n v="9.3132257461547852E-10"/>
    <n v="9.5367431640625E-7"/>
    <n v="0.50021193092621663"/>
    <n v="4.7703927128430999E-7"/>
    <n v="0"/>
    <n v="0"/>
  </r>
  <r>
    <s v="MRTMT"/>
    <x v="47"/>
    <s v="Tunisian Mauritanian Company of Telecommunications (MATTEL)"/>
    <n v="1"/>
    <n v="984419"/>
    <n v="9.1681163758039474E-4"/>
    <n v="0.93881511688232422"/>
    <n v="0.50023485784919808"/>
    <n v="0.46962804654030771"/>
    <n v="0"/>
    <n v="0"/>
  </r>
  <r>
    <s v="ITAWI"/>
    <x v="47"/>
    <s v="WIND TRE S.P.A. (ITAWI)"/>
    <n v="1"/>
    <n v="1"/>
    <n v="9.3132257461547852E-10"/>
    <n v="9.5367431640625E-7"/>
    <n v="6.1982702736118438E-3"/>
    <n v="5.9111311660879553E-9"/>
    <n v="0.17"/>
    <n v="0.17"/>
  </r>
  <r>
    <s v="USACG"/>
    <x v="48"/>
    <s v="ATT USA Primary Network"/>
    <n v="129"/>
    <n v="156322389939"/>
    <n v="145.58657066803426"/>
    <n v="149080.64836406708"/>
    <n v="1.3540748128522176E-2"/>
    <n v="2018.6635103346139"/>
    <n v="0"/>
    <n v="0"/>
  </r>
  <r>
    <s v="USAW6"/>
    <x v="48"/>
    <s v="T-Mobile USA, Inc USAW6"/>
    <n v="113"/>
    <n v="57593754095"/>
    <n v="53.638363345526159"/>
    <n v="54925.684065818787"/>
    <n v="5.0788502726430767E-3"/>
    <n v="278.95932549279127"/>
    <n v="0.12"/>
    <n v="13.559999999999999"/>
  </r>
  <r>
    <s v="DOM01"/>
    <x v="49"/>
    <s v="Altice"/>
    <n v="138"/>
    <n v="284682416"/>
    <n v="0.26513116061687469"/>
    <n v="271.49430847167969"/>
    <n v="6.020261328067629E-2"/>
    <n v="16.344666860825168"/>
    <n v="0"/>
    <n v="0"/>
  </r>
  <r>
    <s v="DOMCL"/>
    <x v="49"/>
    <s v="Claro Dominicana"/>
    <n v="114"/>
    <n v="111455535"/>
    <n v="0.10380105581134558"/>
    <n v="106.29228115081787"/>
    <n v="6.0953820306478584E-2"/>
    <n v="6.4789206052326529"/>
    <n v="0"/>
    <n v="0"/>
  </r>
  <r>
    <s v="DOMAC"/>
    <x v="49"/>
    <s v="DOMAC"/>
    <n v="70"/>
    <n v="50912499"/>
    <n v="4.7415959648787975E-2"/>
    <n v="48.553942680358887"/>
    <n v="0.20022246630055116"/>
    <n v="9.7215901520770505"/>
    <n v="0"/>
    <n v="0"/>
  </r>
  <r>
    <s v="USAW6"/>
    <x v="49"/>
    <s v="T-Mobile USA, Inc USAW6"/>
    <n v="3"/>
    <n v="21401898"/>
    <n v="1.993207074701786E-2"/>
    <n v="20.410440444946289"/>
    <n v="5.0788502726430767E-3"/>
    <n v="0.10366157101858074"/>
    <n v="0.12"/>
    <n v="0.36"/>
  </r>
  <r>
    <s v="USAW6"/>
    <x v="50"/>
    <s v="T-Mobile USA, Inc USAW6"/>
    <n v="131"/>
    <n v="11272523301"/>
    <n v="10.498355423100293"/>
    <n v="10750.3159532547"/>
    <n v="5.0788502726430767E-3"/>
    <n v="54.59924511018685"/>
    <n v="0.12"/>
    <n v="15.719999999999999"/>
  </r>
  <r>
    <s v="USACG"/>
    <x v="50"/>
    <s v="ATT USA Primary Network"/>
    <n v="99"/>
    <n v="5216641982"/>
    <n v="4.8583764415234327"/>
    <n v="4974.9774761199951"/>
    <n v="1.3540748128522176E-2"/>
    <n v="67.364916949211803"/>
    <n v="0"/>
    <n v="0"/>
  </r>
  <r>
    <s v="KORSK"/>
    <x v="50"/>
    <s v="SK Telecom Co., Ltd. KORSK"/>
    <n v="2"/>
    <n v="180001959"/>
    <n v="0.1676398878917098"/>
    <n v="171.66324520111084"/>
    <n v="6.0346556206539281E-2"/>
    <n v="10.35928567512577"/>
    <n v="0"/>
    <n v="0"/>
  </r>
  <r>
    <s v="LTUMT"/>
    <x v="50"/>
    <s v="Bite Lithuania"/>
    <n v="1"/>
    <n v="12662882"/>
    <n v="1.1793227866292E-2"/>
    <n v="12.076265335083008"/>
    <n v="1.0001134172621072E-2"/>
    <n v="0.12077634992033794"/>
    <n v="0"/>
    <n v="0"/>
  </r>
  <r>
    <s v="COLTM"/>
    <x v="50"/>
    <s v="COLOMBIA TELECOMUNICACIONES S.A. ESP"/>
    <n v="1"/>
    <n v="13816658"/>
    <n v="1.2867765501141548E-2"/>
    <n v="13.176591873168945"/>
    <n v="5.4235110858471727E-2"/>
    <n v="0.71463392097815537"/>
    <n v="0"/>
    <n v="0"/>
  </r>
  <r>
    <s v="KORKF"/>
    <x v="50"/>
    <s v="KT Corporation"/>
    <n v="1"/>
    <n v="19936697"/>
    <n v="1.8567495979368687E-2"/>
    <n v="19.013115882873535"/>
    <n v="6.0134627312195446E-2"/>
    <n v="1.143346637660184"/>
    <n v="0"/>
    <n v="0"/>
  </r>
  <r>
    <s v="COLCM"/>
    <x v="51"/>
    <s v="Comunicacion Celular SA Comcel SA"/>
    <n v="95"/>
    <n v="36426919"/>
    <n v="3.3925211988389492E-2"/>
    <n v="34.73941707611084"/>
    <n v="6.0805942810576268E-2"/>
    <n v="2.1123630080027525"/>
    <n v="0"/>
    <n v="0"/>
  </r>
  <r>
    <s v="COLTM"/>
    <x v="51"/>
    <s v="COLOMBIA TELECOMUNICACIONES S.A. ESP"/>
    <n v="61"/>
    <n v="13870288"/>
    <n v="1.2917712330818176E-2"/>
    <n v="13.227737426757813"/>
    <n v="5.4235110858471727E-2"/>
    <n v="0.7174078057469655"/>
    <n v="0"/>
    <n v="0"/>
  </r>
  <r>
    <s v="COLCO"/>
    <x v="51"/>
    <s v="COLOMBIA MOVIL S.A."/>
    <n v="20"/>
    <n v="11798195"/>
    <n v="1.0987925343215466E-2"/>
    <n v="11.251635551452637"/>
    <n v="1.2912434021787919E-2"/>
    <n v="0.14528600169533551"/>
    <n v="0.06"/>
    <n v="1.2"/>
  </r>
  <r>
    <s v="ISRPL"/>
    <x v="51"/>
    <s v="PELEPHONE COMMUNICATION LTD."/>
    <n v="1"/>
    <n v="1"/>
    <n v="9.3132257461547852E-10"/>
    <n v="9.5367431640625E-7"/>
    <n v="1.8158632160141627E-2"/>
    <n v="1.7317421112195613E-8"/>
    <n v="0.1"/>
    <n v="0.1"/>
  </r>
  <r>
    <s v="ISRMS"/>
    <x v="52"/>
    <s v="Hot Mobile - Israel"/>
    <n v="130"/>
    <n v="4001280217"/>
    <n v="3.7264825934544206"/>
    <n v="3815.9181756973267"/>
    <n v="1.3603237372528902E-2"/>
    <n v="51.908840738158183"/>
    <n v="0"/>
    <n v="0"/>
  </r>
  <r>
    <s v="ISR01"/>
    <x v="52"/>
    <s v="PARTNER COMMUNICATIONS COMPANY LTD."/>
    <n v="107"/>
    <n v="5326439885"/>
    <n v="4.9606337072327733"/>
    <n v="5079.6889162063599"/>
    <n v="1.3512929896353961E-2"/>
    <n v="68.641480219982768"/>
    <n v="0"/>
    <n v="0"/>
  </r>
  <r>
    <s v="ISRPL"/>
    <x v="52"/>
    <s v="PELEPHONE COMMUNICATION LTD."/>
    <n v="88"/>
    <n v="1651697138"/>
    <n v="1.5382628310471773"/>
    <n v="1575.1811389923096"/>
    <n v="1.8158632160141627E-2"/>
    <n v="28.603134888554269"/>
    <n v="0.1"/>
    <n v="8.8000000000000007"/>
  </r>
  <r>
    <s v="LTE99"/>
    <x v="52"/>
    <s v="CBRS Private LTE 42599"/>
    <n v="1"/>
    <n v="188"/>
    <n v="1.7508864402770996E-7"/>
    <n v="1.79290771484375E-4"/>
    <n v="0"/>
    <n v="0"/>
    <n v="0"/>
    <n v="0"/>
  </r>
  <r>
    <s v="ARETC"/>
    <x v="53"/>
    <s v="Emirates Telecom Corp-ETISALAT ARETC"/>
    <n v="115"/>
    <n v="1472611173"/>
    <n v="1.3714760290458798"/>
    <n v="1404.391453742981"/>
    <n v="5.012103937134417E-2"/>
    <n v="70.389559345831216"/>
    <n v="0"/>
    <n v="0"/>
  </r>
  <r>
    <s v="PHLGT"/>
    <x v="53"/>
    <s v="GLOBE TELECOM, INC."/>
    <n v="1"/>
    <n v="1405455"/>
    <n v="1.3089319691061974E-3"/>
    <n v="1.3403463363647461"/>
    <n v="0.10001860738419351"/>
    <n v="0.1340595739757077"/>
    <n v="0"/>
    <n v="0"/>
  </r>
  <r>
    <s v="PHLSR"/>
    <x v="53"/>
    <s v="Smart Communications, Inc."/>
    <n v="1"/>
    <n v="3194386"/>
    <n v="2.97500379383564E-3"/>
    <n v="3.0464038848876953"/>
    <n v="6.0193000813858956E-2"/>
    <n v="0.18337219152238812"/>
    <n v="0"/>
    <n v="0"/>
  </r>
  <r>
    <s v="GTMSC"/>
    <x v="54"/>
    <s v="TELECOMUNICACIONES DE GUATEMALA, S.A. (TELGUA)"/>
    <n v="100"/>
    <n v="11784104"/>
    <n v="1.0974802076816559E-2"/>
    <n v="11.238197326660156"/>
    <n v="2.0081035989513069E-2"/>
    <n v="0.22567464497391215"/>
    <n v="0"/>
    <n v="0"/>
  </r>
  <r>
    <s v="GTMTG"/>
    <x v="54"/>
    <s v="TELEFÓNICA MÓVILES GUATEMALA, S.A."/>
    <n v="19"/>
    <n v="3729154"/>
    <n v="3.4730453044176102E-3"/>
    <n v="3.5563983917236328"/>
    <n v="0"/>
    <n v="0"/>
    <n v="0"/>
    <n v="0"/>
  </r>
  <r>
    <s v="GTMCM"/>
    <x v="54"/>
    <s v="COMCEL GUATEMALA"/>
    <n v="13"/>
    <n v="1591970"/>
    <n v="1.4826375991106033E-3"/>
    <n v="1.5182209014892578"/>
    <n v="1.3002081165452602E-2"/>
    <n v="1.9740031388249948E-2"/>
    <n v="0.06"/>
    <n v="0.78"/>
  </r>
  <r>
    <s v="BELTB"/>
    <x v="55"/>
    <s v="PROXIMUS PLC"/>
    <n v="40"/>
    <n v="158255522"/>
    <n v="0.1473869401961565"/>
    <n v="150.92422676086426"/>
    <n v="1.005844651432317E-2"/>
    <n v="1.5180632625897348"/>
    <n v="0"/>
    <n v="0"/>
  </r>
  <r>
    <s v="BELKO"/>
    <x v="55"/>
    <s v="TELENET GROUP BVBA/SPRL"/>
    <n v="28"/>
    <n v="37590766"/>
    <n v="3.5009128972887993E-2"/>
    <n v="35.849348068237305"/>
    <n v="1.0009762076334031E-2"/>
    <n v="0.35884344475474045"/>
    <n v="0"/>
    <n v="0"/>
  </r>
  <r>
    <s v="ISR01"/>
    <x v="55"/>
    <s v="PARTNER COMMUNICATIONS COMPANY LTD."/>
    <n v="27"/>
    <n v="90347660"/>
    <n v="8.4142815321683884E-2"/>
    <n v="86.162242889404297"/>
    <n v="1.3512929896353961E-2"/>
    <n v="1.1643043478771429"/>
    <n v="0"/>
    <n v="0"/>
  </r>
  <r>
    <s v="BELMO"/>
    <x v="55"/>
    <s v="MOBISTAR"/>
    <n v="21"/>
    <n v="134095158"/>
    <n v="0.12488584779202938"/>
    <n v="127.88310813903809"/>
    <n v="6.7712003911286935E-3"/>
    <n v="0.8659221518498077"/>
    <n v="0"/>
    <n v="0"/>
  </r>
  <r>
    <s v="ISRMS"/>
    <x v="55"/>
    <s v="Hot Mobile - Israel"/>
    <n v="19"/>
    <n v="4671"/>
    <n v="4.3502077460289001E-6"/>
    <n v="4.4546127319335938E-3"/>
    <n v="1.3603237372528902E-2"/>
    <n v="6.0597154395182135E-5"/>
    <n v="0"/>
    <n v="0"/>
  </r>
  <r>
    <s v="GBRVF"/>
    <x v="55"/>
    <s v="VODAFONE LTD United Kingdom"/>
    <n v="15"/>
    <n v="33077765"/>
    <n v="3.0806069262325764E-2"/>
    <n v="31.545414924621582"/>
    <n v="1.0101909042959573E-2"/>
    <n v="0.31866891229094663"/>
    <n v="0"/>
    <n v="0"/>
  </r>
  <r>
    <s v="GBRCN"/>
    <x v="55"/>
    <s v="Telefonica UK Ltd"/>
    <n v="14"/>
    <n v="28906943"/>
    <n v="2.6921688579022884E-2"/>
    <n v="27.567809104919434"/>
    <n v="1.0089910828816955E-2"/>
    <n v="0.27815673561448523"/>
    <n v="0"/>
    <n v="0"/>
  </r>
  <r>
    <s v="NLDPT"/>
    <x v="55"/>
    <s v="KPN B.V."/>
    <n v="6"/>
    <n v="39712178"/>
    <n v="3.6984847858548164E-2"/>
    <n v="37.87248420715332"/>
    <n v="4.5416334993920587E-3"/>
    <n v="0.17200294298040422"/>
    <n v="0.11"/>
    <n v="0.66"/>
  </r>
  <r>
    <s v="PSEWM"/>
    <x v="55"/>
    <s v="WATANIYA PALESTINE MOBILE"/>
    <n v="6"/>
    <n v="1131"/>
    <n v="1.0533258318901062E-6"/>
    <n v="1.0786056518554688E-3"/>
    <n v="9.0085845390414532E-2"/>
    <n v="9.7167101990279042E-5"/>
    <n v="0"/>
    <n v="0"/>
  </r>
  <r>
    <s v="PSEJE"/>
    <x v="55"/>
    <s v="Jawwal PSEJE"/>
    <n v="4"/>
    <n v="30"/>
    <n v="2.7939677238464355E-8"/>
    <n v="2.86102294921875E-5"/>
    <n v="5.4180568666750653E-2"/>
    <n v="1.5501185035729594E-6"/>
    <n v="0"/>
    <n v="0"/>
  </r>
  <r>
    <s v="NLDLT"/>
    <x v="55"/>
    <s v="VODAFONE LIBERTEL B.V."/>
    <n v="4"/>
    <n v="38332730"/>
    <n v="3.5700136795639992E-2"/>
    <n v="36.556940078735352"/>
    <n v="1.0014996681596862E-2"/>
    <n v="0.36611763357786986"/>
    <n v="0"/>
    <n v="0"/>
  </r>
  <r>
    <s v="ISRPL"/>
    <x v="55"/>
    <s v="PELEPHONE COMMUNICATION LTD."/>
    <n v="1"/>
    <n v="2282201"/>
    <n v="2.1254653111100197E-3"/>
    <n v="2.1764764785766602"/>
    <n v="1.8158632160141627E-2"/>
    <n v="3.9521835779673942E-2"/>
    <n v="0.1"/>
    <n v="0.1"/>
  </r>
  <r>
    <s v="ISR01"/>
    <x v="56"/>
    <s v="PARTNER COMMUNICATIONS COMPANY LTD."/>
    <n v="62"/>
    <n v="6181168558"/>
    <n v="5.7566618155688047"/>
    <n v="5894.8216991424561"/>
    <n v="1.3512929896353961E-2"/>
    <n v="79.656312372018149"/>
    <n v="0"/>
    <n v="0"/>
  </r>
  <r>
    <s v="ISRMS"/>
    <x v="56"/>
    <s v="Hot Mobile - Israel"/>
    <n v="39"/>
    <n v="6930304"/>
    <n v="6.4543485641479492E-3"/>
    <n v="6.6092529296875"/>
    <n v="1.3603237372528902E-2"/>
    <n v="8.9907236457621137E-2"/>
    <n v="0"/>
    <n v="0"/>
  </r>
  <r>
    <s v="ISRPL"/>
    <x v="56"/>
    <s v="PELEPHONE COMMUNICATION LTD."/>
    <n v="21"/>
    <n v="165164996"/>
    <n v="0.15382188931107521"/>
    <n v="157.51361465454102"/>
    <n v="1.8158632160141627E-2"/>
    <n v="2.8602317887261037"/>
    <n v="0.1"/>
    <n v="2.1"/>
  </r>
  <r>
    <s v="DEUD2"/>
    <x v="56"/>
    <s v="VODAFONE GMBH"/>
    <n v="13"/>
    <n v="1257551565"/>
    <n v="1.1711861612275243"/>
    <n v="1199.2946290969849"/>
    <n v="1.0029951459719478E-2"/>
    <n v="12.028866915745034"/>
    <n v="0"/>
    <n v="0"/>
  </r>
  <r>
    <s v="DEUE2"/>
    <x v="56"/>
    <s v="O2"/>
    <n v="10"/>
    <n v="988816675"/>
    <n v="0.92090729158371687"/>
    <n v="943.00906658172607"/>
    <n v="6.0739991574448775E-3"/>
    <n v="5.7278362758802848"/>
    <n v="0"/>
    <n v="0"/>
  </r>
  <r>
    <s v="NLDPT"/>
    <x v="56"/>
    <s v="KPN B.V."/>
    <n v="3"/>
    <n v="269143622"/>
    <n v="0.25065953098237514"/>
    <n v="256.67535972595215"/>
    <n v="4.5416334993920587E-3"/>
    <n v="1.1657254121998915"/>
    <n v="0.11"/>
    <n v="0.33"/>
  </r>
  <r>
    <s v="NLDLT"/>
    <x v="56"/>
    <s v="VODAFONE LIBERTEL B.V."/>
    <n v="3"/>
    <n v="110824303"/>
    <n v="0.1032131751999259"/>
    <n v="105.69029140472412"/>
    <n v="1.0014996681596862E-2"/>
    <n v="1.0584879176953175"/>
    <n v="0"/>
    <n v="0"/>
  </r>
  <r>
    <s v="USACG"/>
    <x v="56"/>
    <s v="ATT USA Primary Network"/>
    <n v="2"/>
    <n v="269855195"/>
    <n v="0.251322234980762"/>
    <n v="257.35396862030029"/>
    <n v="1.3540748128522176E-2"/>
    <n v="3.4847652689630859"/>
    <n v="0"/>
    <n v="0"/>
  </r>
  <r>
    <s v="PSEJE"/>
    <x v="56"/>
    <s v="Jawwal PSEJE"/>
    <n v="2"/>
    <n v="171210334"/>
    <n v="0.159452049061656"/>
    <n v="163.27889823913574"/>
    <n v="5.4180568666750653E-2"/>
    <n v="8.8465435578768865"/>
    <n v="0"/>
    <n v="0"/>
  </r>
  <r>
    <s v="USAW6"/>
    <x v="56"/>
    <s v="T-Mobile USA, Inc USAW6"/>
    <n v="1"/>
    <n v="230368788"/>
    <n v="0.21454765275120735"/>
    <n v="219.69679641723633"/>
    <n v="5.0788502726430767E-3"/>
    <n v="1.1158071343824914"/>
    <n v="0.12"/>
    <n v="0.12"/>
  </r>
  <r>
    <s v="AUSTA"/>
    <x v="56"/>
    <s v="Telstra Corporation Limited AUSTA"/>
    <n v="1"/>
    <n v="24"/>
    <n v="2.2351741790771484E-8"/>
    <n v="2.288818359375E-5"/>
    <n v="5.1030373719502713E-3"/>
    <n v="1.1679925625496532E-7"/>
    <n v="0.5"/>
    <n v="0.5"/>
  </r>
  <r>
    <s v="PSEWM"/>
    <x v="56"/>
    <s v="WATANIYA PALESTINE MOBILE"/>
    <n v="1"/>
    <n v="4"/>
    <n v="3.7252902984619141E-9"/>
    <n v="3.814697265625E-6"/>
    <n v="9.0085845390414532E-2"/>
    <n v="3.4365022808233082E-7"/>
    <n v="0"/>
    <n v="0"/>
  </r>
  <r>
    <s v="ISR01"/>
    <x v="57"/>
    <s v="PARTNER COMMUNICATIONS COMPANY LTD."/>
    <n v="61"/>
    <n v="18306045"/>
    <n v="1.7048832960426807E-2"/>
    <n v="17.458004951477051"/>
    <n v="1.3512929896353961E-2"/>
    <n v="0.23590879703950973"/>
    <n v="0"/>
    <n v="0"/>
  </r>
  <r>
    <s v="FRAF1"/>
    <x v="57"/>
    <s v="ORANGE  France"/>
    <n v="25"/>
    <n v="15165057"/>
    <n v="1.4123559929430485E-2"/>
    <n v="14.462525367736816"/>
    <n v="6.0307905731580812E-3"/>
    <n v="8.7220461651806802E-2"/>
    <n v="0"/>
    <n v="0"/>
  </r>
  <r>
    <s v="ISRMS"/>
    <x v="57"/>
    <s v="Hot Mobile - Israel"/>
    <n v="21"/>
    <n v="138702"/>
    <n v="1.291763037443161E-4"/>
    <n v="0.13227653503417969"/>
    <n v="1.3603237372528902E-2"/>
    <n v="1.7993891048855818E-3"/>
    <n v="0"/>
    <n v="0"/>
  </r>
  <r>
    <s v="ISRPL"/>
    <x v="57"/>
    <s v="PELEPHONE COMMUNICATION LTD."/>
    <n v="6"/>
    <n v="1857447"/>
    <n v="1.7298823222517967E-3"/>
    <n v="1.7713994979858398"/>
    <n v="1.8158632160141627E-2"/>
    <n v="3.2166191892584406E-2"/>
    <n v="0.1"/>
    <n v="0.60000000000000009"/>
  </r>
  <r>
    <s v="GBRCN"/>
    <x v="58"/>
    <s v="Telefonica UK Ltd"/>
    <n v="41"/>
    <n v="1389336720"/>
    <n v="1.2939206510782242"/>
    <n v="1324.9747467041016"/>
    <n v="1.0089910828816955E-2"/>
    <n v="13.368877044678717"/>
    <n v="0"/>
    <n v="0"/>
  </r>
  <r>
    <s v="GBRHU"/>
    <x v="58"/>
    <s v="Hutchison 3G UK Limited GBRHU"/>
    <n v="35"/>
    <n v="4754992387"/>
    <n v="4.4284317521378398"/>
    <n v="4534.7141141891479"/>
    <n v="6.0306171524147408E-3"/>
    <n v="27.347124718326292"/>
    <n v="0.17"/>
    <n v="5.95"/>
  </r>
  <r>
    <s v="FRAF1"/>
    <x v="58"/>
    <s v="ORANGE  France"/>
    <n v="12"/>
    <n v="1354730935"/>
    <n v="1.2616915022954345"/>
    <n v="1291.9720983505249"/>
    <n v="6.0307905731580812E-3"/>
    <n v="7.7916131515156106"/>
    <n v="0"/>
    <n v="0"/>
  </r>
  <r>
    <s v="FINRL"/>
    <x v="58"/>
    <s v="ELISA CORPORATION"/>
    <n v="10"/>
    <n v="223665783"/>
    <n v="0.20830499287694693"/>
    <n v="213.30431270599365"/>
    <n v="6.1919010184934772E-3"/>
    <n v="1.3207591910932932"/>
    <n v="0"/>
    <n v="0"/>
  </r>
  <r>
    <s v="FRAF2"/>
    <x v="58"/>
    <s v="SOCIÉTÉ FRANÇAISE DU RADIOTÉLÉPHONE S.A."/>
    <n v="9"/>
    <n v="25153547"/>
    <n v="2.3426066152751446E-2"/>
    <n v="23.98829174041748"/>
    <n v="1.0044684567575537E-2"/>
    <n v="0.24095482384747119"/>
    <n v="0"/>
    <n v="0"/>
  </r>
  <r>
    <s v="IRLH3"/>
    <x v="58"/>
    <s v="THREE IRELAND (HUTCHISON) LIMITED"/>
    <n v="9"/>
    <n v="707713581"/>
    <n v="0.65910963434726"/>
    <n v="674.92826557159424"/>
    <n v="1.0016212295124964E-2"/>
    <n v="6.7602247919455696"/>
    <n v="0.17"/>
    <n v="1.53"/>
  </r>
  <r>
    <s v="GBRVF"/>
    <x v="58"/>
    <s v="VODAFONE LTD United Kingdom"/>
    <n v="7"/>
    <n v="5992948"/>
    <n v="5.5813677608966827E-3"/>
    <n v="5.7153205871582031"/>
    <n v="1.0101909042959573E-2"/>
    <n v="5.7735648722826466E-2"/>
    <n v="0"/>
    <n v="0"/>
  </r>
  <r>
    <s v="IRLDF"/>
    <x v="58"/>
    <s v="H3G  Ireland"/>
    <n v="5"/>
    <n v="4620420"/>
    <n v="4.3031014502048492E-3"/>
    <n v="4.4063758850097656"/>
    <n v="0"/>
    <n v="0"/>
    <n v="0"/>
    <n v="0"/>
  </r>
  <r>
    <s v="IRLEC"/>
    <x v="58"/>
    <s v="VODAFONE IRELAND LIMITED"/>
    <n v="5"/>
    <n v="16421557"/>
    <n v="1.5293766744434834E-2"/>
    <n v="15.66081714630127"/>
    <n v="1.0019764705882353E-2"/>
    <n v="0.15691770290778664"/>
    <n v="0"/>
    <n v="0"/>
  </r>
  <r>
    <s v="IRLME"/>
    <x v="58"/>
    <s v="Meteor Mobile Communications Limited IRLME"/>
    <n v="4"/>
    <n v="529"/>
    <n v="4.9266964197158813E-7"/>
    <n v="5.0449371337890625E-4"/>
    <n v="1.0061349693251533E-2"/>
    <n v="5.075887668352185E-6"/>
    <n v="0"/>
    <n v="0"/>
  </r>
  <r>
    <s v="DEUD2"/>
    <x v="58"/>
    <s v="VODAFONE GMBH"/>
    <n v="4"/>
    <n v="81562027"/>
    <n v="7.5960556976497173E-2"/>
    <n v="77.783610343933105"/>
    <n v="1.0029951459719478E-2"/>
    <n v="0.7801658361113829"/>
    <n v="0"/>
    <n v="0"/>
  </r>
  <r>
    <s v="DEUE2"/>
    <x v="58"/>
    <s v="O2"/>
    <n v="3"/>
    <n v="8044474"/>
    <n v="7.4920002371072769E-3"/>
    <n v="7.6718082427978516"/>
    <n v="6.0739991574448775E-3"/>
    <n v="4.6598556802832813E-2"/>
    <n v="0"/>
    <n v="0"/>
  </r>
  <r>
    <s v="ESPAT"/>
    <x v="58"/>
    <s v="Vodafone España, S.A.U. ESPAT"/>
    <n v="2"/>
    <n v="118076"/>
    <n v="1.0996684432029724E-4"/>
    <n v="0.11260604858398438"/>
    <n v="1.0022329100492002E-2"/>
    <n v="1.1285748776146828E-3"/>
    <n v="0"/>
    <n v="0"/>
  </r>
  <r>
    <s v="TURIS"/>
    <x v="58"/>
    <s v="AVEA"/>
    <n v="1"/>
    <n v="25790683"/>
    <n v="2.4019445292651653E-2"/>
    <n v="24.595911979675293"/>
    <n v="6.0019915289893686E-2"/>
    <n v="1.4762445534977924"/>
    <n v="0"/>
    <n v="0"/>
  </r>
  <r>
    <s v="FRAF3"/>
    <x v="58"/>
    <s v="BOUYGUES TÉLÉCOM"/>
    <n v="1"/>
    <n v="4"/>
    <n v="3.7252902984619141E-9"/>
    <n v="3.814697265625E-6"/>
    <n v="1.0031703784883949E-2"/>
    <n v="3.8267912997756763E-8"/>
    <n v="0"/>
    <n v="0"/>
  </r>
  <r>
    <s v="FIN2G"/>
    <x v="58"/>
    <s v="DNA PLC"/>
    <n v="1"/>
    <n v="122395"/>
    <n v="1.1398922652006149E-4"/>
    <n v="0.11672496795654297"/>
    <n v="1.0233472449041372E-2"/>
    <n v="1.1945017436985194E-3"/>
    <n v="0"/>
    <n v="0"/>
  </r>
  <r>
    <s v="GBROR"/>
    <x v="58"/>
    <s v="EE (ORANGE)"/>
    <n v="1"/>
    <n v="1"/>
    <n v="9.3132257461547852E-10"/>
    <n v="9.5367431640625E-7"/>
    <n v="0"/>
    <n v="0"/>
    <n v="0"/>
    <n v="0"/>
  </r>
  <r>
    <s v="FRAFM"/>
    <x v="58"/>
    <s v="FREE MOBILE"/>
    <n v="1"/>
    <n v="1067835"/>
    <n v="9.944988414645195E-4"/>
    <n v="1.018366813659668"/>
    <n v="1.0056274620146315E-2"/>
    <n v="1.0240976342204991E-2"/>
    <n v="0"/>
    <n v="0"/>
  </r>
  <r>
    <s v="PHLGT"/>
    <x v="58"/>
    <s v="GLOBE TELECOM, INC."/>
    <n v="1"/>
    <n v="36083"/>
    <n v="3.3604912459850311E-5"/>
    <n v="3.4411430358886719E-2"/>
    <n v="0.10001860738419351"/>
    <n v="3.4417833425940078E-3"/>
    <n v="0"/>
    <n v="0"/>
  </r>
  <r>
    <s v="DNKHU"/>
    <x v="58"/>
    <s v="HI3G DENMARK APS"/>
    <n v="1"/>
    <n v="772"/>
    <n v="7.1898102760314941E-7"/>
    <n v="7.36236572265625E-4"/>
    <n v="1.0004782208822598E-2"/>
    <n v="7.3658865596876579E-6"/>
    <n v="0.17"/>
    <n v="0.17"/>
  </r>
  <r>
    <s v="POL03"/>
    <x v="58"/>
    <s v="ORANGE Poland"/>
    <n v="1"/>
    <n v="289621173"/>
    <n v="0.26973073650151491"/>
    <n v="276.20427417755127"/>
    <n v="1.0005654488975016E-2"/>
    <n v="2.7636045357987018"/>
    <n v="0"/>
    <n v="0"/>
  </r>
  <r>
    <s v="ESPRT"/>
    <x v="58"/>
    <s v="Orange Espagne, S.A., sociedad unipersonal"/>
    <n v="1"/>
    <n v="6584"/>
    <n v="6.1318278312683105E-6"/>
    <n v="6.27899169921875E-3"/>
    <n v="6.2769022311094701E-3"/>
    <n v="3.9412617005944012E-5"/>
    <n v="0"/>
    <n v="0"/>
  </r>
  <r>
    <s v="PHLSR"/>
    <x v="58"/>
    <s v="Smart Communications, Inc."/>
    <n v="1"/>
    <n v="37012"/>
    <n v="3.4470111131668091E-5"/>
    <n v="3.5297393798828125E-2"/>
    <n v="6.0193000813858956E-2"/>
    <n v="2.1246560536599614E-3"/>
    <n v="0"/>
    <n v="0"/>
  </r>
  <r>
    <s v="DNKTD"/>
    <x v="58"/>
    <s v="TDC Denmark"/>
    <n v="1"/>
    <n v="247543016"/>
    <n v="0.23054239898920059"/>
    <n v="236.07541656494141"/>
    <n v="1.0004667040336753E-2"/>
    <n v="2.3618559391410385"/>
    <n v="0.05"/>
    <n v="0.05"/>
  </r>
  <r>
    <s v="NORTM"/>
    <x v="58"/>
    <s v="TELENOR NORGE AS"/>
    <n v="1"/>
    <n v="14232"/>
    <n v="1.325458288192749E-5"/>
    <n v="1.357269287109375E-2"/>
    <n v="6.0531621806357737E-3"/>
    <n v="8.2157711176689458E-5"/>
    <n v="0"/>
    <n v="0"/>
  </r>
  <r>
    <s v="DNKIA"/>
    <x v="58"/>
    <s v="TELIA"/>
    <n v="1"/>
    <n v="13202224"/>
    <n v="1.2295529246330261E-2"/>
    <n v="12.590621948242188"/>
    <n v="1.001033644562583E-2"/>
    <n v="0.12603636176158525"/>
    <n v="5.5E-2"/>
    <n v="5.5E-2"/>
  </r>
  <r>
    <s v="NORNC"/>
    <x v="58"/>
    <s v="TS NORGE"/>
    <n v="1"/>
    <n v="1273"/>
    <n v="1.1855736374855042E-6"/>
    <n v="1.2140274047851563E-3"/>
    <n v="1.0107195480267749E-2"/>
    <n v="1.2270412298565715E-5"/>
    <n v="5.5E-2"/>
    <n v="5.5E-2"/>
  </r>
  <r>
    <s v="TURTC"/>
    <x v="58"/>
    <s v="Turkcell Iletisim Hizmetleri A.S."/>
    <n v="1"/>
    <n v="17556821"/>
    <n v="1.63510637357831E-2"/>
    <n v="16.743489265441895"/>
    <n v="6.0001383450359783E-2"/>
    <n v="1.0046325197127619"/>
    <n v="0"/>
    <n v="0"/>
  </r>
  <r>
    <s v="TURTS"/>
    <x v="58"/>
    <s v="VODAFONE TELEKOMUNIKASYON A.S"/>
    <n v="1"/>
    <n v="3672"/>
    <n v="3.4198164939880371E-6"/>
    <n v="3.50189208984375E-3"/>
    <n v="6.0030428697985541E-2"/>
    <n v="2.1022008340740482E-4"/>
    <n v="0"/>
    <n v="0"/>
  </r>
  <r>
    <s v="USACG"/>
    <x v="59"/>
    <s v="ATT USA Primary Network"/>
    <n v="38"/>
    <n v="1355542"/>
    <n v="1.262446865439415E-3"/>
    <n v="1.2927455902099609"/>
    <n v="1.3540748128522176E-2"/>
    <n v="1.7504742431290823E-2"/>
    <n v="0"/>
    <n v="0"/>
  </r>
  <r>
    <s v="NLDPT"/>
    <x v="59"/>
    <s v="KPN B.V."/>
    <n v="10"/>
    <n v="346439"/>
    <n v="3.2264646142721176E-4"/>
    <n v="0.33038997650146484"/>
    <n v="4.5416334993920587E-3"/>
    <n v="1.5005101851424077E-3"/>
    <n v="0.11"/>
    <n v="1.1000000000000001"/>
  </r>
  <r>
    <s v="POL03"/>
    <x v="59"/>
    <s v="ORANGE Poland"/>
    <n v="10"/>
    <n v="615022"/>
    <n v="5.7278387248516083E-4"/>
    <n v="0.58653068542480469"/>
    <n v="1.0005654488975016E-2"/>
    <n v="5.8686233855422898E-3"/>
    <n v="0"/>
    <n v="0"/>
  </r>
  <r>
    <s v="DEUE2"/>
    <x v="59"/>
    <s v="O2"/>
    <n v="6"/>
    <n v="204404"/>
    <n v="1.9036605954170227E-4"/>
    <n v="0.19493484497070313"/>
    <n v="6.0739991574448775E-3"/>
    <n v="1.1840340841086986E-3"/>
    <n v="0"/>
    <n v="0"/>
  </r>
  <r>
    <s v="USAW6"/>
    <x v="59"/>
    <s v="T-Mobile USA, Inc USAW6"/>
    <n v="3"/>
    <n v="107328"/>
    <n v="9.9956989288330078E-5"/>
    <n v="0.10235595703125"/>
    <n v="5.0788502726430767E-3"/>
    <n v="5.1985058027480713E-4"/>
    <n v="0.12"/>
    <n v="0.36"/>
  </r>
  <r>
    <s v="NLDLT"/>
    <x v="59"/>
    <s v="VODAFONE LIBERTEL B.V."/>
    <n v="2"/>
    <n v="78884"/>
    <n v="7.3466449975967407E-5"/>
    <n v="7.5229644775390625E-2"/>
    <n v="1.0014996681596862E-2"/>
    <n v="7.5342464278324779E-4"/>
    <n v="0"/>
    <n v="0"/>
  </r>
  <r>
    <s v="AUTPT"/>
    <x v="59"/>
    <s v="A1 TELEKOM AUSTRIA AG"/>
    <n v="1"/>
    <n v="15"/>
    <n v="1.3969838619232178E-8"/>
    <n v="1.430511474609375E-5"/>
    <n v="1.0095723953167393E-2"/>
    <n v="1.4442048959494678E-7"/>
    <n v="0"/>
    <n v="0"/>
  </r>
  <r>
    <s v="CHEC1"/>
    <x v="59"/>
    <s v="SWISSCOM Switzerland"/>
    <n v="1"/>
    <n v="38890"/>
    <n v="3.6219134926795959E-5"/>
    <n v="3.7088394165039063E-2"/>
    <n v="2.0139639166548706E-2"/>
    <n v="7.4694687575061717E-4"/>
    <n v="0"/>
    <n v="0"/>
  </r>
  <r>
    <s v="GBRCN"/>
    <x v="59"/>
    <s v="Telefonica UK Ltd"/>
    <n v="1"/>
    <n v="2144"/>
    <n v="1.9967555999755859E-6"/>
    <n v="2.044677734375E-3"/>
    <n v="1.0089910828816955E-2"/>
    <n v="2.0630616013511228E-5"/>
    <n v="0"/>
    <n v="0"/>
  </r>
  <r>
    <s v="AUSTA"/>
    <x v="59"/>
    <s v="Telstra Corporation Limited AUSTA"/>
    <n v="1"/>
    <n v="2194811"/>
    <n v="2.044077031314373E-3"/>
    <n v="2.093134880065918"/>
    <n v="5.1030373719502713E-3"/>
    <n v="1.0681345517509029E-2"/>
    <n v="0.5"/>
    <n v="0.5"/>
  </r>
  <r>
    <s v="DEUD2"/>
    <x v="59"/>
    <s v="VODAFONE GMBH"/>
    <n v="1"/>
    <n v="55247"/>
    <n v="5.1452778279781342E-5"/>
    <n v="5.2687644958496094E-2"/>
    <n v="1.0029951459719478E-2"/>
    <n v="5.2845452146064954E-4"/>
    <n v="0"/>
    <n v="0"/>
  </r>
  <r>
    <s v="USAW6"/>
    <x v="60"/>
    <s v="T-Mobile USA, Inc USAW6"/>
    <n v="52"/>
    <n v="3181107"/>
    <n v="2.962636761367321E-3"/>
    <n v="3.0337400436401367"/>
    <n v="5.0788502726430767E-3"/>
    <n v="1.5407911447769929E-2"/>
    <n v="0.12"/>
    <n v="6.24"/>
  </r>
  <r>
    <s v="USACG"/>
    <x v="60"/>
    <s v="ATT USA Primary Network"/>
    <n v="14"/>
    <n v="693074"/>
    <n v="6.4547546207904816E-4"/>
    <n v="0.66096687316894531"/>
    <n v="1.3540748128522176E-2"/>
    <n v="8.9499859508775509E-3"/>
    <n v="0"/>
    <n v="0"/>
  </r>
  <r>
    <s v="ISR01"/>
    <x v="60"/>
    <s v="PARTNER COMMUNICATIONS COMPANY LTD."/>
    <n v="8"/>
    <n v="811938"/>
    <n v="7.561761885881424E-4"/>
    <n v="0.77432441711425781"/>
    <n v="1.3512929896353961E-2"/>
    <n v="1.0463391565500109E-2"/>
    <n v="0"/>
    <n v="0"/>
  </r>
  <r>
    <s v="ISRMS"/>
    <x v="60"/>
    <s v="Hot Mobile - Israel"/>
    <n v="7"/>
    <n v="23705"/>
    <n v="2.2077001631259918E-5"/>
    <n v="2.2606849670410156E-2"/>
    <n v="1.3603237372528902E-2"/>
    <n v="3.0752634231166612E-4"/>
    <n v="0"/>
    <n v="0"/>
  </r>
  <r>
    <s v="DEUE2"/>
    <x v="60"/>
    <s v="O2"/>
    <n v="3"/>
    <n v="615298"/>
    <n v="5.730409175157547E-4"/>
    <n v="0.58679389953613281"/>
    <n v="6.0739991574448775E-3"/>
    <n v="3.5641856513762647E-3"/>
    <n v="0"/>
    <n v="0"/>
  </r>
  <r>
    <s v="DEUD2"/>
    <x v="60"/>
    <s v="VODAFONE GMBH"/>
    <n v="3"/>
    <n v="427406"/>
    <n v="3.9805285632610321E-4"/>
    <n v="0.40760612487792969"/>
    <n v="1.0029951459719478E-2"/>
    <n v="4.0882696472099907E-3"/>
    <n v="0"/>
    <n v="0"/>
  </r>
  <r>
    <s v="MEXTL"/>
    <x v="60"/>
    <s v="RADIOMÓVIL DIPSA, S.A. DE C.V."/>
    <n v="2"/>
    <n v="31823"/>
    <n v="2.9637478291988373E-5"/>
    <n v="3.0348777770996094E-2"/>
    <n v="2.0154664612387234E-2"/>
    <n v="6.1166943737029928E-4"/>
    <n v="0"/>
    <n v="0"/>
  </r>
  <r>
    <s v="NLDPT"/>
    <x v="60"/>
    <s v="KPN B.V."/>
    <n v="1"/>
    <n v="1591"/>
    <n v="1.4817342162132263E-6"/>
    <n v="1.5172958374023438E-3"/>
    <n v="4.5416334993920587E-3"/>
    <n v="6.8910016036346104E-6"/>
    <n v="0.11"/>
    <n v="0.11"/>
  </r>
  <r>
    <s v="ISRPL"/>
    <x v="60"/>
    <s v="PELEPHONE COMMUNICATION LTD."/>
    <n v="1"/>
    <n v="71860"/>
    <n v="6.6924840211868286E-5"/>
    <n v="6.8531036376953125E-2"/>
    <n v="1.8158632160141627E-2"/>
    <n v="1.2444298811223767E-3"/>
    <n v="0.1"/>
    <n v="0.1"/>
  </r>
  <r>
    <s v="CANRW"/>
    <x v="60"/>
    <s v="ROGERS"/>
    <n v="1"/>
    <n v="171915"/>
    <n v="1.6010832041501999E-4"/>
    <n v="0.16395092010498047"/>
    <n v="0.10004802082289022"/>
    <n v="1.6402965068595097E-2"/>
    <n v="0"/>
    <n v="0"/>
  </r>
  <r>
    <s v="ITASI"/>
    <x v="60"/>
    <s v="TIM Italy"/>
    <n v="1"/>
    <n v="10237"/>
    <n v="9.5339491963386536E-6"/>
    <n v="9.7627639770507813E-3"/>
    <n v="1.003746322999596E-2"/>
    <n v="9.7993384442776342E-5"/>
    <n v="0.05"/>
    <n v="0.05"/>
  </r>
  <r>
    <s v="USAW6"/>
    <x v="61"/>
    <s v="T-Mobile USA, Inc USAW6"/>
    <n v="60"/>
    <n v="1353483184"/>
    <n v="1.2605294436216354"/>
    <n v="1290.7821502685547"/>
    <n v="5.0788502726430767E-3"/>
    <n v="6.5556892758142657"/>
    <n v="0.12"/>
    <n v="7.1999999999999993"/>
  </r>
  <r>
    <s v="CANBM"/>
    <x v="61"/>
    <s v="Bell Mobility Inc. CANBM"/>
    <n v="2"/>
    <n v="259782"/>
    <n v="2.4194084107875824E-4"/>
    <n v="0.24774742126464844"/>
    <n v="0.1000213823948129"/>
    <n v="2.4780039559640202E-2"/>
    <n v="0"/>
    <n v="0"/>
  </r>
  <r>
    <s v="MEXTL"/>
    <x v="61"/>
    <s v="RADIOMÓVIL DIPSA, S.A. DE C.V."/>
    <n v="2"/>
    <n v="26190"/>
    <n v="2.4391338229179382E-5"/>
    <n v="2.4976730346679688E-2"/>
    <n v="2.0154664612387234E-2"/>
    <n v="5.0339762325136343E-4"/>
    <n v="0"/>
    <n v="0"/>
  </r>
  <r>
    <s v="CANRW"/>
    <x v="61"/>
    <s v="ROGERS"/>
    <n v="2"/>
    <n v="336804"/>
    <n v="3.1367316842079163E-4"/>
    <n v="0.32120132446289063"/>
    <n v="0.10004802082289022"/>
    <n v="3.2135556798203201E-2"/>
    <n v="0"/>
    <n v="0"/>
  </r>
  <r>
    <s v="MEXMS"/>
    <x v="61"/>
    <s v="TELEFONICA"/>
    <n v="1"/>
    <n v="4"/>
    <n v="3.7252902984619141E-9"/>
    <n v="3.814697265625E-6"/>
    <n v="5.0319361277438669E-2"/>
    <n v="1.919531298730418E-7"/>
    <n v="0"/>
    <n v="0"/>
  </r>
  <r>
    <s v="CANTS"/>
    <x v="61"/>
    <s v="TELUS COMMUNICATIONS INC."/>
    <n v="1"/>
    <n v="1894819"/>
    <n v="1.7646877095103264E-3"/>
    <n v="1.8070402145385742"/>
    <n v="0.10001281626379642"/>
    <n v="0.18072718095793769"/>
    <n v="0"/>
    <n v="0"/>
  </r>
  <r>
    <s v="USACG"/>
    <x v="62"/>
    <s v="ATT USA Primary Network"/>
    <n v="40"/>
    <n v="86769056"/>
    <n v="8.0809980630874634E-2"/>
    <n v="82.749420166015625"/>
    <n v="1.3540748128522176E-2"/>
    <n v="1.1204890562492713"/>
    <n v="0"/>
    <n v="0"/>
  </r>
  <r>
    <s v="USAW6"/>
    <x v="62"/>
    <s v="T-Mobile USA, Inc USAW6"/>
    <n v="32"/>
    <n v="52510817"/>
    <n v="4.8904509283602238E-2"/>
    <n v="50.078217506408691"/>
    <n v="5.0788502726430767E-3"/>
    <n v="0.25433976863590307"/>
    <n v="0.12"/>
    <n v="3.84"/>
  </r>
  <r>
    <s v="CANBM"/>
    <x v="62"/>
    <s v="Bell Mobility Inc. CANBM"/>
    <n v="6"/>
    <n v="8679297"/>
    <n v="8.0832252278923988E-3"/>
    <n v="8.2772226333618164"/>
    <n v="0.1000213823948129"/>
    <n v="0.82789925017848243"/>
    <n v="0"/>
    <n v="0"/>
  </r>
  <r>
    <s v="CANRW"/>
    <x v="62"/>
    <s v="ROGERS"/>
    <n v="5"/>
    <n v="43105937"/>
    <n v="4.0145532228052616E-2"/>
    <n v="41.109025001525879"/>
    <n v="0.10004802082289022"/>
    <n v="4.1128765893613757"/>
    <n v="0"/>
    <n v="0"/>
  </r>
  <r>
    <s v="CANTS"/>
    <x v="62"/>
    <s v="TELUS COMMUNICATIONS INC."/>
    <n v="3"/>
    <n v="292192"/>
    <n v="2.721250057220459E-4"/>
    <n v="0.278656005859375"/>
    <n v="0.10001281626379642"/>
    <n v="2.786917191481705E-2"/>
    <n v="0"/>
    <n v="0"/>
  </r>
  <r>
    <s v="NZLTM"/>
    <x v="62"/>
    <s v="SPARK NEW ZEALAND"/>
    <n v="1"/>
    <n v="73606"/>
    <n v="6.8550929427146912E-5"/>
    <n v="7.0196151733398438E-2"/>
    <n v="2.009187645990148E-2"/>
    <n v="1.4103724085879404E-3"/>
    <n v="0.2"/>
    <n v="0.2"/>
  </r>
  <r>
    <s v="NZLBS"/>
    <x v="62"/>
    <s v="VODAFONE NEW ZEALAND LTD"/>
    <n v="1"/>
    <n v="90613"/>
    <n v="8.4389932453632355E-5"/>
    <n v="8.6415290832519531E-2"/>
    <n v="6.045143358142481E-2"/>
    <n v="5.2239282141815623E-3"/>
    <n v="0"/>
    <n v="0"/>
  </r>
  <r>
    <s v="USAW6"/>
    <x v="63"/>
    <s v="T-Mobile USA, Inc USAW6"/>
    <n v="27"/>
    <n v="2734962579"/>
    <n v="2.5471323905512691"/>
    <n v="2608.2635679244995"/>
    <n v="5.0788502726430767E-3"/>
    <n v="13.246980133078349"/>
    <n v="0.12"/>
    <n v="3.2399999999999998"/>
  </r>
  <r>
    <s v="USACG"/>
    <x v="63"/>
    <s v="ATT USA Primary Network"/>
    <n v="16"/>
    <n v="4319743881"/>
    <n v="4.0230749929323792"/>
    <n v="4119.6287927627563"/>
    <n v="1.3540748128522176E-2"/>
    <n v="55.782855865808365"/>
    <n v="0"/>
    <n v="0"/>
  </r>
  <r>
    <s v="CANTS"/>
    <x v="63"/>
    <s v="TELUS COMMUNICATIONS INC."/>
    <n v="8"/>
    <n v="2095318512"/>
    <n v="1.9514174312353134"/>
    <n v="1998.2514495849609"/>
    <n v="0.10001281626379642"/>
    <n v="199.85075507620556"/>
    <n v="0"/>
    <n v="0"/>
  </r>
  <r>
    <s v="CANBM"/>
    <x v="63"/>
    <s v="Bell Mobility Inc. CANBM"/>
    <n v="5"/>
    <n v="918744209"/>
    <n v="0.85564722213894129"/>
    <n v="876.18275547027588"/>
    <n v="0.1000213823948129"/>
    <n v="87.637010432633303"/>
    <n v="0"/>
    <n v="0"/>
  </r>
  <r>
    <s v="CANRW"/>
    <x v="63"/>
    <s v="ROGERS"/>
    <n v="5"/>
    <n v="1151098350"/>
    <n v="1.0720438789576292"/>
    <n v="1097.7729320526123"/>
    <n v="0.10004802082289022"/>
    <n v="109.83000916480501"/>
    <n v="0"/>
    <n v="0"/>
  </r>
  <r>
    <s v="GBRHU"/>
    <x v="63"/>
    <s v="Hutchison 3G UK Limited GBRHU"/>
    <n v="4"/>
    <n v="51390051"/>
    <n v="4.7860714606940746E-2"/>
    <n v="49.009371757507324"/>
    <n v="6.0306171524147408E-3"/>
    <n v="0.29555675794989422"/>
    <n v="0.17"/>
    <n v="0.68"/>
  </r>
  <r>
    <s v="GBRCN"/>
    <x v="63"/>
    <s v="Telefonica UK Ltd"/>
    <n v="4"/>
    <n v="81513955"/>
    <n v="7.5915786437690258E-2"/>
    <n v="77.737765312194824"/>
    <n v="1.0089910828816955E-2"/>
    <n v="0.78436712003154563"/>
    <n v="0"/>
    <n v="0"/>
  </r>
  <r>
    <s v="GBRVF"/>
    <x v="63"/>
    <s v="VODAFONE LTD United Kingdom"/>
    <n v="2"/>
    <n v="80057052"/>
    <n v="7.4558939784765244E-2"/>
    <n v="76.348354339599609"/>
    <n v="1.0101909042959573E-2"/>
    <n v="0.77126413111828307"/>
    <n v="0"/>
    <n v="0"/>
  </r>
  <r>
    <s v="ESPRT"/>
    <x v="63"/>
    <s v="Orange Espagne, S.A., sociedad unipersonal"/>
    <n v="1"/>
    <n v="31668534"/>
    <n v="2.9493620619177818E-2"/>
    <n v="30.201467514038086"/>
    <n v="6.2769022311094701E-3"/>
    <n v="0.18957165882164584"/>
    <n v="0"/>
    <n v="0"/>
  </r>
  <r>
    <s v="ISR01"/>
    <x v="63"/>
    <s v="PARTNER COMMUNICATIONS COMPANY LTD."/>
    <n v="1"/>
    <n v="23819884"/>
    <n v="2.2183995693922043E-2"/>
    <n v="22.716411590576172"/>
    <n v="1.3512929896353961E-2"/>
    <n v="0.30696527732017842"/>
    <n v="0"/>
    <n v="0"/>
  </r>
  <r>
    <s v="ESPXF"/>
    <x v="63"/>
    <s v="Xfera Móviles, S.A. ESPXF"/>
    <n v="1"/>
    <n v="12401654"/>
    <n v="1.1549940332770348E-2"/>
    <n v="11.827138900756836"/>
    <n v="1.0002069341761196E-2"/>
    <n v="0.11829586340001116"/>
    <n v="0"/>
    <n v="0"/>
  </r>
  <r>
    <s v="ISRPL"/>
    <x v="64"/>
    <s v="PELEPHONE COMMUNICATION LTD."/>
    <n v="52"/>
    <n v="3560613744"/>
    <n v="3.3160799592733383"/>
    <n v="3395.6658782958984"/>
    <n v="1.8158632160141627E-2"/>
    <n v="61.660647622719466"/>
    <n v="0.1"/>
    <n v="5.2"/>
  </r>
  <r>
    <s v="ISR01"/>
    <x v="64"/>
    <s v="PARTNER COMMUNICATIONS COMPANY LTD."/>
    <n v="48"/>
    <n v="4740399"/>
    <n v="4.4148406013846397E-3"/>
    <n v="4.5207967758178711"/>
    <n v="1.3512929896353961E-2"/>
    <n v="6.1089209907289908E-2"/>
    <n v="0"/>
    <n v="0"/>
  </r>
  <r>
    <s v="USACG"/>
    <x v="65"/>
    <s v="ATT USA Primary Network"/>
    <n v="35"/>
    <n v="4334418"/>
    <n v="4.0367413312196732E-3"/>
    <n v="4.1336231231689453"/>
    <n v="1.3540748128522176E-2"/>
    <n v="5.5972349569065889E-2"/>
    <n v="0"/>
    <n v="0"/>
  </r>
  <r>
    <s v="USAW6"/>
    <x v="65"/>
    <s v="T-Mobile USA, Inc USAW6"/>
    <n v="35"/>
    <n v="5160321"/>
    <n v="4.8059234395623207E-3"/>
    <n v="4.9212656021118164"/>
    <n v="5.0788502726430767E-3"/>
    <n v="2.4994371145034593E-2"/>
    <n v="0.12"/>
    <n v="4.2"/>
  </r>
  <r>
    <s v="ISRPL"/>
    <x v="65"/>
    <s v="PELEPHONE COMMUNICATION LTD."/>
    <n v="1"/>
    <n v="1569082"/>
    <n v="1.4613214880228043E-3"/>
    <n v="1.4963932037353516"/>
    <n v="1.8158632160141627E-2"/>
    <n v="2.7172453753566115E-2"/>
    <n v="0.1"/>
    <n v="0.1"/>
  </r>
  <r>
    <s v="NLDPT"/>
    <x v="66"/>
    <s v="KPN B.V."/>
    <n v="48"/>
    <n v="81518024"/>
    <n v="7.5919575989246368E-2"/>
    <n v="77.741645812988281"/>
    <n v="4.5416334993920587E-3"/>
    <n v="0.35307406292213994"/>
    <n v="0.11"/>
    <n v="5.28"/>
  </r>
  <r>
    <s v="NLDLT"/>
    <x v="66"/>
    <s v="VODAFONE LIBERTEL B.V."/>
    <n v="13"/>
    <n v="1268"/>
    <n v="1.1809170246124268E-6"/>
    <n v="1.209259033203125E-3"/>
    <n v="1.0014996681596862E-2"/>
    <n v="1.2110725204720327E-5"/>
    <n v="0"/>
    <n v="0"/>
  </r>
  <r>
    <s v="POLP4"/>
    <x v="67"/>
    <s v="P4 SP. Z O.O."/>
    <n v="18"/>
    <n v="3214338973"/>
    <n v="2.9935864480212331"/>
    <n v="3065.4325227737427"/>
    <n v="1.0010121162733351E-2"/>
    <n v="30.685350969148526"/>
    <n v="0"/>
    <n v="0"/>
  </r>
  <r>
    <s v="POL03"/>
    <x v="67"/>
    <s v="ORANGE Poland"/>
    <n v="16"/>
    <n v="6215652"/>
    <n v="5.7887770235538483E-3"/>
    <n v="5.9277076721191406"/>
    <n v="1.0005654488975016E-2"/>
    <n v="5.9310594878870519E-2"/>
    <n v="0"/>
    <n v="0"/>
  </r>
  <r>
    <s v="POLKM"/>
    <x v="67"/>
    <s v="POLKOMTEL SP. Z O.O."/>
    <n v="12"/>
    <n v="372723688"/>
    <n v="0.34712598472833633"/>
    <n v="355.45700836181641"/>
    <n v="6.0612308783940562E-3"/>
    <n v="2.1545069950242159"/>
    <n v="0"/>
    <n v="0"/>
  </r>
  <r>
    <s v="FRAF2"/>
    <x v="67"/>
    <s v="SOCIÉTÉ FRANÇAISE DU RADIOTÉLÉPHONE S.A."/>
    <n v="1"/>
    <n v="3"/>
    <n v="2.7939677238464355E-9"/>
    <n v="2.86102294921875E-6"/>
    <n v="1.0044684567575537E-2"/>
    <n v="2.8738073065497027E-8"/>
    <n v="0"/>
    <n v="0"/>
  </r>
  <r>
    <s v="CHEDX"/>
    <x v="67"/>
    <s v="Sunrise Communications AG CHEDX"/>
    <n v="1"/>
    <n v="1"/>
    <n v="9.3132257461547852E-10"/>
    <n v="9.5367431640625E-7"/>
    <n v="2.0453300663015171E-2"/>
    <n v="1.9505787528052493E-8"/>
    <n v="0"/>
    <n v="0"/>
  </r>
  <r>
    <s v="DEUD2"/>
    <x v="67"/>
    <s v="VODAFONE GMBH"/>
    <n v="1"/>
    <n v="1"/>
    <n v="9.3132257461547852E-10"/>
    <n v="9.5367431640625E-7"/>
    <n v="1.0029951459719478E-2"/>
    <n v="9.5653071019358428E-9"/>
    <n v="0"/>
    <n v="0"/>
  </r>
  <r>
    <s v="AUTPT"/>
    <x v="68"/>
    <s v="A1 TELEKOM AUSTRIA AG"/>
    <n v="30"/>
    <n v="402358216"/>
    <n v="0.37472528964281082"/>
    <n v="383.71869659423828"/>
    <n v="1.0095723953167393E-2"/>
    <n v="3.8739180364846226"/>
    <n v="0"/>
    <n v="0"/>
  </r>
  <r>
    <s v="AUTCA"/>
    <x v="68"/>
    <s v="HUTCHISON 3G"/>
    <n v="14"/>
    <n v="105216554"/>
    <n v="9.7990551963448524E-2"/>
    <n v="100.34232521057129"/>
    <n v="6.2156129499750332E-3"/>
    <n v="0.62368905600943314"/>
    <n v="0.17"/>
    <n v="2.3800000000000003"/>
  </r>
  <r>
    <s v="HUNVR"/>
    <x v="68"/>
    <s v="VODAFONE HUNGARY MOBILE TELECOMMUNICATIONS COMPANY LIMITED"/>
    <n v="4"/>
    <n v="6441812"/>
    <n v="5.9994049370288849E-3"/>
    <n v="6.1433906555175781"/>
    <n v="1.0198464733727578E-2"/>
    <n v="6.2653152945807561E-2"/>
    <n v="0"/>
    <n v="0"/>
  </r>
  <r>
    <s v="POLKM"/>
    <x v="68"/>
    <s v="POLKOMTEL SP. Z O.O."/>
    <n v="3"/>
    <n v="10354511"/>
    <n v="9.6433898434042931E-3"/>
    <n v="9.8748311996459961"/>
    <n v="6.0612308783940562E-3"/>
    <n v="5.9853631786223334E-2"/>
    <n v="0"/>
    <n v="0"/>
  </r>
  <r>
    <s v="CZECM"/>
    <x v="68"/>
    <s v="VODAFONE CZECH REPUBLIC A.S."/>
    <n v="3"/>
    <n v="5655088"/>
    <n v="5.2667111158370972E-3"/>
    <n v="5.3931121826171875"/>
    <n v="1.0098132772783612E-2"/>
    <n v="5.4460362878585182E-2"/>
    <n v="0"/>
    <n v="0"/>
  </r>
  <r>
    <s v="DEUD2"/>
    <x v="68"/>
    <s v="VODAFONE GMBH"/>
    <n v="3"/>
    <n v="12811813"/>
    <n v="1.1931930668652058E-2"/>
    <n v="12.218297004699707"/>
    <n v="1.0029951459719478E-2"/>
    <n v="0.12254892587757396"/>
    <n v="0"/>
    <n v="0"/>
  </r>
  <r>
    <s v="NLDLT"/>
    <x v="68"/>
    <s v="VODAFONE LIBERTEL B.V."/>
    <n v="2"/>
    <n v="4859018"/>
    <n v="4.5253131538629532E-3"/>
    <n v="4.6339206695556641"/>
    <n v="1.0014996681596862E-2"/>
    <n v="4.6408700128383086E-2"/>
    <n v="0"/>
    <n v="0"/>
  </r>
  <r>
    <s v="FINRL"/>
    <x v="68"/>
    <s v="ELISA CORPORATION"/>
    <n v="1"/>
    <n v="8906247"/>
    <n v="8.2945888862013817E-3"/>
    <n v="8.4936590194702148"/>
    <n v="6.1919010184934772E-3"/>
    <n v="5.2591895933393931E-2"/>
    <n v="0"/>
    <n v="0"/>
  </r>
  <r>
    <s v="BELMO"/>
    <x v="68"/>
    <s v="MOBISTAR"/>
    <n v="1"/>
    <n v="4951971"/>
    <n v="4.6118823811411858E-3"/>
    <n v="4.7225675582885742"/>
    <n v="6.7712003911286935E-3"/>
    <n v="3.1977451297815269E-2"/>
    <n v="0"/>
    <n v="0"/>
  </r>
  <r>
    <s v="FRAF1"/>
    <x v="68"/>
    <s v="ORANGE  France"/>
    <n v="1"/>
    <n v="1416419"/>
    <n v="1.3191429898142815E-3"/>
    <n v="1.3508024215698242"/>
    <n v="6.0307905731580812E-3"/>
    <n v="8.1464065102024048E-3"/>
    <n v="0"/>
    <n v="0"/>
  </r>
  <r>
    <s v="ROMMF"/>
    <x v="68"/>
    <s v="S.C. VODAFONE ROMANIA S.A."/>
    <n v="1"/>
    <n v="39575501"/>
    <n v="3.6857557483017445E-2"/>
    <n v="37.742138862609863"/>
    <n v="1.0153806994675104E-2"/>
    <n v="0.38322639357716709"/>
    <n v="0"/>
    <n v="0"/>
  </r>
  <r>
    <s v="GRCPF"/>
    <x v="68"/>
    <s v="VODAFONE Greece"/>
    <n v="1"/>
    <n v="62"/>
    <n v="5.7741999626159668E-8"/>
    <n v="5.91278076171875E-5"/>
    <n v="5.0920537561091016E-3"/>
    <n v="3.0108197486759595E-7"/>
    <n v="0"/>
    <n v="0"/>
  </r>
  <r>
    <s v="TURTS"/>
    <x v="68"/>
    <s v="VODAFONE TELEKOMUNIKASYON A.S"/>
    <n v="1"/>
    <n v="483"/>
    <n v="4.4982880353927612E-7"/>
    <n v="4.6062469482421875E-4"/>
    <n v="6.0030428697985541E-2"/>
    <n v="2.7651497899176614E-5"/>
    <n v="0"/>
    <n v="0"/>
  </r>
  <r>
    <s v="FRAF1"/>
    <x v="69"/>
    <s v="ORANGE  France"/>
    <n v="18"/>
    <n v="245525231"/>
    <n v="0.2286631902679801"/>
    <n v="234.15110683441162"/>
    <n v="6.0307905731580812E-3"/>
    <n v="1.4121162877915003"/>
    <n v="0"/>
    <n v="0"/>
  </r>
  <r>
    <s v="USACG"/>
    <x v="69"/>
    <s v="ATT USA Primary Network"/>
    <n v="6"/>
    <n v="709407366"/>
    <n v="0.66068709455430508"/>
    <n v="676.5435848236084"/>
    <n v="1.3540748128522176E-2"/>
    <n v="9.1609062800639585"/>
    <n v="0"/>
    <n v="0"/>
  </r>
  <r>
    <s v="DEUD2"/>
    <x v="69"/>
    <s v="VODAFONE GMBH"/>
    <n v="4"/>
    <n v="136496085"/>
    <n v="0.1271218853071332"/>
    <n v="130.17281055450439"/>
    <n v="1.0029951459719478E-2"/>
    <n v="1.3056269712369384"/>
    <n v="0"/>
    <n v="0"/>
  </r>
  <r>
    <s v="ITAOM"/>
    <x v="69"/>
    <s v="VODAFONE ITALIA S.P.A"/>
    <n v="3"/>
    <n v="94672553"/>
    <n v="8.8170685805380344E-2"/>
    <n v="90.286782264709473"/>
    <n v="1.0030261531489941E-2"/>
    <n v="0.9056000389517237"/>
    <n v="0"/>
    <n v="0"/>
  </r>
  <r>
    <s v="NLDLT"/>
    <x v="69"/>
    <s v="VODAFONE LIBERTEL B.V."/>
    <n v="2"/>
    <n v="6654130"/>
    <n v="6.1971414834260941E-3"/>
    <n v="6.3458728790283203"/>
    <n v="1.0014996681596862E-2"/>
    <n v="6.3553895825304157E-2"/>
    <n v="0"/>
    <n v="0"/>
  </r>
  <r>
    <s v="AUTCA"/>
    <x v="69"/>
    <s v="HUTCHISON 3G"/>
    <n v="1"/>
    <n v="22847461"/>
    <n v="2.1278356201946735E-2"/>
    <n v="21.789036750793457"/>
    <n v="6.2156129499750332E-3"/>
    <n v="0.13543221899571373"/>
    <n v="0.17"/>
    <n v="0.17"/>
  </r>
  <r>
    <s v="BELMO"/>
    <x v="69"/>
    <s v="MOBISTAR"/>
    <n v="1"/>
    <n v="7384983"/>
    <n v="6.8778013810515404E-3"/>
    <n v="7.0428686141967773"/>
    <n v="6.7712003911286935E-3"/>
    <n v="4.7688674715117216E-2"/>
    <n v="0"/>
    <n v="0"/>
  </r>
  <r>
    <s v="CHEOR"/>
    <x v="69"/>
    <s v="SALT MOBILE SA"/>
    <n v="1"/>
    <n v="15"/>
    <n v="1.3969838619232178E-8"/>
    <n v="1.430511474609375E-5"/>
    <n v="0"/>
    <n v="0"/>
    <n v="0"/>
    <n v="0"/>
  </r>
  <r>
    <s v="SWEIQ"/>
    <x v="69"/>
    <s v="TELE2 AB  Sweden"/>
    <n v="1"/>
    <n v="6721970"/>
    <n v="6.2603224068880081E-3"/>
    <n v="6.4105701446533203"/>
    <n v="0"/>
    <n v="0"/>
    <n v="0"/>
    <n v="0"/>
  </r>
  <r>
    <s v="DNKDM"/>
    <x v="69"/>
    <s v="TELENOR A/S"/>
    <n v="1"/>
    <n v="3200875"/>
    <n v="2.9810471460223198E-3"/>
    <n v="3.0525922775268555"/>
    <n v="6.0990155924409836E-3"/>
    <n v="1.8617807898001226E-2"/>
    <n v="0"/>
    <n v="0"/>
  </r>
  <r>
    <s v="NORTM"/>
    <x v="69"/>
    <s v="TELENOR NORGE AS"/>
    <n v="1"/>
    <n v="903598381"/>
    <n v="0.84154157061129808"/>
    <n v="861.73856830596924"/>
    <n v="6.0531621806357737E-3"/>
    <n v="5.2162433112649103"/>
    <n v="0"/>
    <n v="0"/>
  </r>
  <r>
    <s v="GBRVF"/>
    <x v="69"/>
    <s v="VODAFONE LTD United Kingdom"/>
    <n v="1"/>
    <n v="1726628"/>
    <n v="1.6080476343631744E-3"/>
    <n v="1.6466407775878906"/>
    <n v="1.0101909042959573E-2"/>
    <n v="1.6634215361621095E-2"/>
    <n v="0"/>
    <n v="0"/>
  </r>
  <r>
    <s v="ESPAT"/>
    <x v="69"/>
    <s v="Vodafone España, S.A.U. ESPAT"/>
    <n v="1"/>
    <n v="19287193"/>
    <n v="1.7962598241865635E-2"/>
    <n v="18.39370059967041"/>
    <n v="1.0022329100492002E-2"/>
    <n v="0.18434772078581393"/>
    <n v="0"/>
    <n v="0"/>
  </r>
  <r>
    <s v="TZACT"/>
    <x v="70"/>
    <s v="AIRTEL Tanzania"/>
    <n v="15"/>
    <n v="77699074"/>
    <n v="7.2362901642918587E-2"/>
    <n v="74.099611282348633"/>
    <n v="0.45026172430036754"/>
    <n v="33.364218745977261"/>
    <n v="0"/>
    <n v="0"/>
  </r>
  <r>
    <s v="COGLB"/>
    <x v="70"/>
    <s v="MTN CONGO BRAZZAVILLE"/>
    <n v="9"/>
    <n v="88850290"/>
    <n v="8.2748280838131905E-2"/>
    <n v="84.73423957824707"/>
    <n v="5.0482784456617649E-2"/>
    <n v="4.2776203527240471"/>
    <n v="0"/>
    <n v="0"/>
  </r>
  <r>
    <s v="TZAMB"/>
    <x v="70"/>
    <s v="MIC Tanzania Ltd"/>
    <n v="5"/>
    <n v="311"/>
    <n v="2.8964132070541382E-7"/>
    <n v="2.9659271240234375E-4"/>
    <n v="9.0763298944062459E-2"/>
    <n v="2.6919733020404268E-5"/>
    <n v="0"/>
    <n v="0"/>
  </r>
  <r>
    <s v="CODCT"/>
    <x v="70"/>
    <s v="CELTEL Congo, Dem. Rep."/>
    <n v="1"/>
    <n v="18"/>
    <n v="1.6763806343078613E-8"/>
    <n v="1.71661376953125E-5"/>
    <n v="0.40039331086194663"/>
    <n v="6.8732067065382379E-6"/>
    <n v="0"/>
    <n v="0"/>
  </r>
  <r>
    <s v="CODOR"/>
    <x v="70"/>
    <s v="Oasis sprl"/>
    <n v="1"/>
    <n v="42275"/>
    <n v="3.9371661841869354E-5"/>
    <n v="4.0316581726074219E-2"/>
    <n v="1.0004764562415673"/>
    <n v="4.0335790813076269E-2"/>
    <n v="0"/>
    <n v="0"/>
  </r>
  <r>
    <s v="CZECM"/>
    <x v="71"/>
    <s v="VODAFONE CZECH REPUBLIC A.S."/>
    <n v="17"/>
    <n v="894796291"/>
    <n v="0.83334398549050093"/>
    <n v="853.34424114227295"/>
    <n v="1.0098132772783612E-2"/>
    <n v="8.6171834479449476"/>
    <n v="0"/>
    <n v="0"/>
  </r>
  <r>
    <s v="CZEET"/>
    <x v="71"/>
    <s v="O2 CZECH REPUBLIC A.S."/>
    <n v="8"/>
    <n v="520151929"/>
    <n v="0.48442923370748758"/>
    <n v="496.05553531646729"/>
    <n v="6.1443942641325588E-3"/>
    <n v="3.0479607858897073"/>
    <n v="0"/>
    <n v="0"/>
  </r>
  <r>
    <s v="USACG"/>
    <x v="71"/>
    <s v="ATT USA Primary Network"/>
    <n v="3"/>
    <n v="105582412"/>
    <n v="9.8331283777952194E-2"/>
    <n v="100.69123458862305"/>
    <n v="1.3540748128522176E-2"/>
    <n v="1.3634346463144849"/>
    <n v="0"/>
    <n v="0"/>
  </r>
  <r>
    <s v="USAW6"/>
    <x v="71"/>
    <s v="T-Mobile USA, Inc USAW6"/>
    <n v="3"/>
    <n v="108463805"/>
    <n v="0.10101479012519121"/>
    <n v="103.4391450881958"/>
    <n v="5.0788502726430767E-3"/>
    <n v="0.52535193023314997"/>
    <n v="0.12"/>
    <n v="0.36"/>
  </r>
  <r>
    <s v="POLP4"/>
    <x v="71"/>
    <s v="P4 SP. Z O.O."/>
    <n v="2"/>
    <n v="241889046"/>
    <n v="0.22527672909200191"/>
    <n v="230.68337059020996"/>
    <n v="1.0010121162733351E-2"/>
    <n v="2.309168489835721"/>
    <n v="0"/>
    <n v="0"/>
  </r>
  <r>
    <s v="POLKM"/>
    <x v="71"/>
    <s v="POLKOMTEL SP. Z O.O."/>
    <n v="1"/>
    <n v="73409680"/>
    <n v="6.8368092179298401E-2"/>
    <n v="70.008926391601563"/>
    <n v="6.0612308783940562E-3"/>
    <n v="0.42434026640799194"/>
    <n v="0"/>
    <n v="0"/>
  </r>
  <r>
    <s v="BELTB"/>
    <x v="71"/>
    <s v="PROXIMUS PLC"/>
    <n v="1"/>
    <n v="23494080"/>
    <n v="2.1880567073822021E-2"/>
    <n v="22.40570068359375"/>
    <n v="1.005844651432317E-2"/>
    <n v="0.22536654194186181"/>
    <n v="0"/>
    <n v="0"/>
  </r>
  <r>
    <s v="BELKO"/>
    <x v="71"/>
    <s v="TELENET GROUP BVBA/SPRL"/>
    <n v="1"/>
    <n v="48560780"/>
    <n v="4.5225750654935837E-2"/>
    <n v="46.311168670654297"/>
    <n v="1.0009762076334031E-2"/>
    <n v="0.46356377987022407"/>
    <n v="0"/>
    <n v="0"/>
  </r>
  <r>
    <s v="FIN2G"/>
    <x v="72"/>
    <s v="DNA PLC"/>
    <n v="22"/>
    <n v="13685265"/>
    <n v="1.2745396234095097E-2"/>
    <n v="13.051285743713379"/>
    <n v="1.0233472449041372E-2"/>
    <n v="0.1335599730828573"/>
    <n v="0"/>
    <n v="0"/>
  </r>
  <r>
    <s v="FINRL"/>
    <x v="72"/>
    <s v="ELISA CORPORATION"/>
    <n v="22"/>
    <n v="26618045"/>
    <n v="2.4789986200630665E-2"/>
    <n v="25.384945869445801"/>
    <n v="6.1919010184934772E-3"/>
    <n v="0.15718107218342325"/>
    <n v="0"/>
    <n v="0"/>
  </r>
  <r>
    <s v="FINTF"/>
    <x v="72"/>
    <s v="TELIASON"/>
    <n v="20"/>
    <n v="10495288"/>
    <n v="9.7744986414909363E-3"/>
    <n v="10.009086608886719"/>
    <n v="1.0014250702208446E-2"/>
    <n v="0.10023350260150898"/>
    <n v="5.5E-2"/>
    <n v="1.1000000000000001"/>
  </r>
  <r>
    <s v="AUSTA"/>
    <x v="72"/>
    <s v="Telstra Corporation Limited AUSTA"/>
    <n v="3"/>
    <n v="20168916"/>
    <n v="1.8783766776323318E-2"/>
    <n v="19.234577178955078"/>
    <n v="5.1030373719502713E-3"/>
    <n v="9.8154766177869585E-2"/>
    <n v="0.5"/>
    <n v="1.5"/>
  </r>
  <r>
    <s v="ROMMR"/>
    <x v="72"/>
    <s v="Orange Romania"/>
    <n v="1"/>
    <n v="171"/>
    <n v="1.5925616025924683E-7"/>
    <n v="1.6307830810546875E-4"/>
    <n v="6.4505610535919907E-3"/>
    <n v="1.0519465829508119E-6"/>
    <n v="0"/>
    <n v="0"/>
  </r>
  <r>
    <s v="ROM05"/>
    <x v="72"/>
    <s v="S.C. RCS &amp;amp; RDS S.A. ROM05"/>
    <n v="1"/>
    <n v="213"/>
    <n v="1.9837170839309692E-7"/>
    <n v="2.0313262939453125E-4"/>
    <n v="0"/>
    <n v="0"/>
    <n v="0"/>
    <n v="0"/>
  </r>
  <r>
    <s v="JPNJP"/>
    <x v="72"/>
    <s v="SoftBank - Japan"/>
    <n v="1"/>
    <n v="6416845"/>
    <n v="5.9761526063084602E-3"/>
    <n v="6.1195802688598633"/>
    <n v="6.0902616238663887E-2"/>
    <n v="0.37269844865607182"/>
    <n v="0"/>
    <n v="0"/>
  </r>
  <r>
    <s v="HUNH1"/>
    <x v="72"/>
    <s v="TELENOR Hungary"/>
    <n v="1"/>
    <n v="5554011"/>
    <n v="5.1725758239626884E-3"/>
    <n v="5.296717643737793"/>
    <n v="6.0843356869945495E-3"/>
    <n v="3.2227008183727535E-2"/>
    <n v="0"/>
    <n v="0"/>
  </r>
  <r>
    <s v="HUNVR"/>
    <x v="72"/>
    <s v="VODAFONE HUNGARY MOBILE TELECOMMUNICATIONS COMPANY LIMITED"/>
    <n v="1"/>
    <n v="1379823"/>
    <n v="1.2850603088736534E-3"/>
    <n v="1.3159017562866211"/>
    <n v="1.0198464733727578E-2"/>
    <n v="1.3420177654539288E-2"/>
    <n v="0"/>
    <n v="0"/>
  </r>
  <r>
    <s v="ISR01"/>
    <x v="73"/>
    <s v="PARTNER COMMUNICATIONS COMPANY LTD."/>
    <n v="12"/>
    <n v="84496185"/>
    <n v="7.8693204559385777E-2"/>
    <n v="80.581841468811035"/>
    <n v="1.3512929896353961E-2"/>
    <n v="1.0888967746871521"/>
    <n v="0"/>
    <n v="0"/>
  </r>
  <r>
    <s v="USACG"/>
    <x v="73"/>
    <s v="ATT USA Primary Network"/>
    <n v="8"/>
    <n v="44674693"/>
    <n v="4.1606550104916096E-2"/>
    <n v="42.605107307434082"/>
    <n v="1.3540748128522176E-2"/>
    <n v="0.57690502703862456"/>
    <n v="0"/>
    <n v="0"/>
  </r>
  <r>
    <s v="ISRPL"/>
    <x v="73"/>
    <s v="PELEPHONE COMMUNICATION LTD."/>
    <n v="6"/>
    <n v="1727160"/>
    <n v="1.6085430979728699E-3"/>
    <n v="1.6471481323242188"/>
    <n v="1.8158632160141627E-2"/>
    <n v="2.9909957048139774E-2"/>
    <n v="0.1"/>
    <n v="0.60000000000000009"/>
  </r>
  <r>
    <s v="USAW6"/>
    <x v="73"/>
    <s v="T-Mobile USA, Inc USAW6"/>
    <n v="6"/>
    <n v="21650438"/>
    <n v="2.0163541659712791E-2"/>
    <n v="20.647466659545898"/>
    <n v="5.0788502726430767E-3"/>
    <n v="0.10486539167322352"/>
    <n v="0.12"/>
    <n v="0.72"/>
  </r>
  <r>
    <s v="ITAOM"/>
    <x v="73"/>
    <s v="VODAFONE ITALIA S.P.A"/>
    <n v="5"/>
    <n v="42868341"/>
    <n v="3.9924253709614277E-2"/>
    <n v="40.88243579864502"/>
    <n v="1.0030261531489941E-2"/>
    <n v="0.41006152310475641"/>
    <n v="0"/>
    <n v="0"/>
  </r>
  <r>
    <s v="ESPRT"/>
    <x v="73"/>
    <s v="Orange Espagne, S.A., sociedad unipersonal"/>
    <n v="2"/>
    <n v="2919352"/>
    <n v="2.7188584208488464E-3"/>
    <n v="2.7841110229492188"/>
    <n v="6.2769022311094701E-3"/>
    <n v="1.747559269160642E-2"/>
    <n v="0"/>
    <n v="0"/>
  </r>
  <r>
    <s v="ESPTE"/>
    <x v="73"/>
    <s v="TELEFÓNICA MÓVILES ESPAÑA S.A."/>
    <n v="2"/>
    <n v="7793167"/>
    <n v="7.2579523548483849E-3"/>
    <n v="7.4321432113647461"/>
    <n v="1.0091008890803341E-2"/>
    <n v="7.4997823223605348E-2"/>
    <n v="0"/>
    <n v="0"/>
  </r>
  <r>
    <s v="ESPAT"/>
    <x v="73"/>
    <s v="Vodafone España, S.A.U. ESPAT"/>
    <n v="2"/>
    <n v="5182520"/>
    <n v="4.8265978693962097E-3"/>
    <n v="4.9424362182617188"/>
    <n v="1.0022329100492002E-2"/>
    <n v="4.9534722337610061E-2"/>
    <n v="0"/>
    <n v="0"/>
  </r>
  <r>
    <s v="ISRMS"/>
    <x v="73"/>
    <s v="Hot Mobile - Israel"/>
    <n v="1"/>
    <n v="8174125"/>
    <n v="7.6127471402287483E-3"/>
    <n v="7.7954530715942383"/>
    <n v="1.3603237372528902E-2"/>
    <n v="0.10604339855930597"/>
    <n v="0"/>
    <n v="0"/>
  </r>
  <r>
    <s v="NLDLT"/>
    <x v="74"/>
    <s v="VODAFONE LIBERTEL B.V."/>
    <n v="20"/>
    <n v="12979167795"/>
    <n v="12.087791967205703"/>
    <n v="12377.89897441864"/>
    <n v="1.0014996681596862E-2"/>
    <n v="123.96461715394389"/>
    <n v="0"/>
    <n v="0"/>
  </r>
  <r>
    <s v="NLDPT"/>
    <x v="74"/>
    <s v="KPN B.V."/>
    <n v="18"/>
    <n v="9484060060"/>
    <n v="8.8327192328870296"/>
    <n v="9044.7044944763184"/>
    <n v="4.5416334993920587E-3"/>
    <n v="41.07773292421556"/>
    <n v="0.11"/>
    <n v="1.98"/>
  </r>
  <r>
    <s v="BELTB"/>
    <x v="74"/>
    <s v="PROXIMUS PLC"/>
    <n v="9"/>
    <n v="288763795"/>
    <n v="0.26893224101513624"/>
    <n v="275.38661479949951"/>
    <n v="1.005844651432317E-2"/>
    <n v="2.7699615357212832"/>
    <n v="0"/>
    <n v="0"/>
  </r>
  <r>
    <s v="BELKO"/>
    <x v="74"/>
    <s v="TELENET GROUP BVBA/SPRL"/>
    <n v="5"/>
    <n v="38948706"/>
    <n v="3.6273809149861336E-2"/>
    <n v="37.144380569458008"/>
    <n v="1.0009762076334031E-2"/>
    <n v="0.37180641197307945"/>
    <n v="0"/>
    <n v="0"/>
  </r>
  <r>
    <s v="BELMO"/>
    <x v="74"/>
    <s v="MOBISTAR"/>
    <n v="4"/>
    <n v="57325114"/>
    <n v="5.3388172760605812E-2"/>
    <n v="54.669488906860352"/>
    <n v="6.7712003911286935E-3"/>
    <n v="0.3701780646689386"/>
    <n v="0"/>
    <n v="0"/>
  </r>
  <r>
    <s v="DEUD2"/>
    <x v="74"/>
    <s v="VODAFONE GMBH"/>
    <n v="2"/>
    <n v="2337632"/>
    <n v="2.1770894527435303E-3"/>
    <n v="2.229339599609375"/>
    <n v="1.0029951459719478E-2"/>
    <n v="2.2360167971312489E-2"/>
    <n v="0"/>
    <n v="0"/>
  </r>
  <r>
    <s v="MARM1"/>
    <x v="74"/>
    <s v="Itissalat Al-Maghrib S.A. MARM1"/>
    <n v="1"/>
    <n v="94500623"/>
    <n v="8.8010563515126705E-2"/>
    <n v="90.122817039489746"/>
    <n v="5.0143022236990534E-2"/>
    <n v="4.5190304188713641"/>
    <n v="0"/>
    <n v="0"/>
  </r>
  <r>
    <s v="DEUE2"/>
    <x v="74"/>
    <s v="O2"/>
    <n v="1"/>
    <n v="12122"/>
    <n v="1.1289492249488831E-5"/>
    <n v="1.1560440063476563E-2"/>
    <n v="6.0739991574448775E-3"/>
    <n v="7.0218103205248652E-5"/>
    <n v="0"/>
    <n v="0"/>
  </r>
  <r>
    <s v="FRAF1"/>
    <x v="74"/>
    <s v="ORANGE  France"/>
    <n v="1"/>
    <n v="965537"/>
    <n v="8.9922640472650528E-4"/>
    <n v="0.92080783843994141"/>
    <n v="6.0307905731580812E-3"/>
    <n v="5.5531992317536683E-3"/>
    <n v="0"/>
    <n v="0"/>
  </r>
  <r>
    <s v="ESPTE"/>
    <x v="74"/>
    <s v="TELEFÓNICA MÓVILES ESPAÑA S.A."/>
    <n v="1"/>
    <n v="42156393"/>
    <n v="3.9261200465261936E-2"/>
    <n v="40.203469276428223"/>
    <n v="1.0091008890803341E-2"/>
    <n v="0.40569356590957617"/>
    <n v="0"/>
    <n v="0"/>
  </r>
  <r>
    <s v="TURTS"/>
    <x v="74"/>
    <s v="VODAFONE TELEKOMUNIKASYON A.S"/>
    <n v="1"/>
    <n v="42464732"/>
    <n v="3.9548363536596298E-2"/>
    <n v="40.497524261474609"/>
    <n v="6.0030428697985541E-2"/>
    <n v="2.4310837426233909"/>
    <n v="0"/>
    <n v="0"/>
  </r>
  <r>
    <s v="ESPAT"/>
    <x v="74"/>
    <s v="Vodafone España, S.A.U. ESPAT"/>
    <n v="1"/>
    <n v="3439978"/>
    <n v="3.2037291675806046E-3"/>
    <n v="3.2806186676025391"/>
    <n v="1.0022329100492002E-2"/>
    <n v="3.2879439939930227E-2"/>
    <n v="0"/>
    <n v="0"/>
  </r>
  <r>
    <s v="USAW6"/>
    <x v="75"/>
    <s v="T-Mobile USA, Inc USAW6"/>
    <n v="19"/>
    <n v="167572047"/>
    <n v="0.15606363024562597"/>
    <n v="159.809157371521"/>
    <n v="5.0788502726430767E-3"/>
    <n v="0.81164678248720978"/>
    <n v="0.12"/>
    <n v="2.2799999999999998"/>
  </r>
  <r>
    <s v="USACG"/>
    <x v="75"/>
    <s v="ATT USA Primary Network"/>
    <n v="8"/>
    <n v="11249360"/>
    <n v="1.0476782917976379E-2"/>
    <n v="10.728225708007813"/>
    <n v="1.3540748128522176E-2"/>
    <n v="0.14526820217807027"/>
    <n v="0"/>
    <n v="0"/>
  </r>
  <r>
    <s v="MEXTL"/>
    <x v="75"/>
    <s v="RADIOMÓVIL DIPSA, S.A. DE C.V."/>
    <n v="6"/>
    <n v="101394222"/>
    <n v="9.4430727884173393E-2"/>
    <n v="96.697065353393555"/>
    <n v="2.0154664612387234E-2"/>
    <n v="1.9488969211997367"/>
    <n v="0"/>
    <n v="0"/>
  </r>
  <r>
    <s v="MEXIU"/>
    <x v="75"/>
    <s v="AT&amp;T Comercializacion Movil, S. de R.L. de C.V. MEXIU"/>
    <n v="2"/>
    <n v="356661"/>
    <n v="3.3216644078493118E-4"/>
    <n v="0.34013843536376953"/>
    <n v="1.0003618742096052"/>
    <n v="0.34026152269122317"/>
    <n v="0"/>
    <n v="0"/>
  </r>
  <r>
    <s v="MEXIU"/>
    <x v="75"/>
    <s v="AT&amp;amp;T Comercializacion Movil, S. de R.L. de C.V. MEXIU"/>
    <n v="2"/>
    <n v="106"/>
    <n v="9.8720192909240723E-8"/>
    <n v="1.010894775390625E-4"/>
    <n v="1.0003618742096052"/>
    <n v="1.0112605921384636E-4"/>
    <n v="0"/>
    <n v="0"/>
  </r>
  <r>
    <s v="SLVDC"/>
    <x v="75"/>
    <s v="DIGICEL"/>
    <n v="1"/>
    <n v="3978395"/>
    <n v="3.7051690742373466E-3"/>
    <n v="3.794093132019043"/>
    <n v="0.10094031071136508"/>
    <n v="0.38297693961385848"/>
    <n v="0.05"/>
    <n v="0.05"/>
  </r>
  <r>
    <s v="SLVTM"/>
    <x v="75"/>
    <s v="Telemovil El Salvador, S.A."/>
    <n v="1"/>
    <n v="8742590"/>
    <n v="8.1421714276075363E-3"/>
    <n v="8.3375835418701172"/>
    <n v="1.2061657032755298E-2"/>
    <n v="0.10056507316398253"/>
    <n v="0.06"/>
    <n v="0.06"/>
  </r>
  <r>
    <s v="GUYUM"/>
    <x v="75"/>
    <s v="U-MOBILE (CELLULAR) INC"/>
    <n v="1"/>
    <n v="561"/>
    <n v="5.2247196435928345E-7"/>
    <n v="5.3501129150390625E-4"/>
    <n v="0"/>
    <n v="0"/>
    <n v="0.05"/>
    <n v="0.05"/>
  </r>
  <r>
    <s v="USAW6"/>
    <x v="76"/>
    <s v="T-Mobile USA, Inc USAW6"/>
    <n v="17"/>
    <n v="925893883"/>
    <n v="0.86230587493628263"/>
    <n v="883.00121593475342"/>
    <n v="5.0788502726430767E-3"/>
    <n v="4.4846309662943904"/>
    <n v="0.12"/>
    <n v="2.04"/>
  </r>
  <r>
    <s v="USACG"/>
    <x v="76"/>
    <s v="ATT USA Primary Network"/>
    <n v="15"/>
    <n v="344734025"/>
    <n v="0.32105857972055674"/>
    <n v="328.7639856338501"/>
    <n v="1.3540748128522176E-2"/>
    <n v="4.4517103231970472"/>
    <n v="0"/>
    <n v="0"/>
  </r>
  <r>
    <s v="ISRPL"/>
    <x v="76"/>
    <s v="PELEPHONE COMMUNICATION LTD."/>
    <n v="8"/>
    <n v="172795165"/>
    <n v="0.16092803794890642"/>
    <n v="164.79031085968018"/>
    <n v="1.8158632160141627E-2"/>
    <n v="2.9923666384563243"/>
    <n v="0.1"/>
    <n v="0.8"/>
  </r>
  <r>
    <s v="ISR01"/>
    <x v="76"/>
    <s v="PARTNER COMMUNICATIONS COMPANY LTD."/>
    <n v="7"/>
    <n v="71280298"/>
    <n v="6.6384950652718544E-2"/>
    <n v="67.978189468383789"/>
    <n v="1.3512929896353961E-2"/>
    <n v="0.91858450876733733"/>
    <n v="0"/>
    <n v="0"/>
  </r>
  <r>
    <s v="ISRMS"/>
    <x v="76"/>
    <s v="Hot Mobile - Israel"/>
    <n v="2"/>
    <n v="381276315"/>
    <n v="0.35509123932570219"/>
    <n v="363.61342906951904"/>
    <n v="1.3603237372528902E-2"/>
    <n v="4.946319787471869"/>
    <n v="0"/>
    <n v="0"/>
  </r>
  <r>
    <s v="PSEWM"/>
    <x v="76"/>
    <s v="WATANIYA PALESTINE MOBILE"/>
    <n v="1"/>
    <n v="6"/>
    <n v="5.5879354476928711E-9"/>
    <n v="5.7220458984375E-6"/>
    <n v="9.0085845390414532E-2"/>
    <n v="5.1547534212349624E-7"/>
    <n v="0"/>
    <n v="0"/>
  </r>
  <r>
    <s v="NZLBS"/>
    <x v="77"/>
    <s v="VODAFONE NEW ZEALAND LTD"/>
    <n v="23"/>
    <n v="27789571"/>
    <n v="2.5881054811179638E-2"/>
    <n v="26.502200126647949"/>
    <n v="6.045143358142481E-2"/>
    <n v="1.6020959907176866"/>
    <n v="0"/>
    <n v="0"/>
  </r>
  <r>
    <s v="NZLTM"/>
    <x v="77"/>
    <s v="SPARK NEW ZEALAND"/>
    <n v="11"/>
    <n v="3993022"/>
    <n v="3.7187915295362473E-3"/>
    <n v="3.8080425262451172"/>
    <n v="2.009187645990148E-2"/>
    <n v="7.6510719991368034E-2"/>
    <n v="0.2"/>
    <n v="2.2000000000000002"/>
  </r>
  <r>
    <s v="NZLNH"/>
    <x v="77"/>
    <s v="Two Degrees Networks Limited NZLNH"/>
    <n v="9"/>
    <n v="1200378"/>
    <n v="1.1179391294717789E-3"/>
    <n v="1.1447696685791016"/>
    <n v="6.0591572123176902E-2"/>
    <n v="6.9363393938135953E-2"/>
    <n v="0"/>
    <n v="0"/>
  </r>
  <r>
    <s v="ISRPL"/>
    <x v="77"/>
    <s v="PELEPHONE COMMUNICATION LTD."/>
    <n v="1"/>
    <n v="1"/>
    <n v="9.3132257461547852E-10"/>
    <n v="9.5367431640625E-7"/>
    <n v="1.8158632160141627E-2"/>
    <n v="1.7317421112195613E-8"/>
    <n v="0.1"/>
    <n v="0.1"/>
  </r>
  <r>
    <s v="DNKTD"/>
    <x v="78"/>
    <s v="TDC Denmark"/>
    <n v="12"/>
    <n v="154990806"/>
    <n v="0.14434643648564816"/>
    <n v="147.81075096130371"/>
    <n v="1.0004667040336753E-2"/>
    <n v="1.4787973483499792"/>
    <n v="0.05"/>
    <n v="0.60000000000000009"/>
  </r>
  <r>
    <s v="DNKIA"/>
    <x v="78"/>
    <s v="TELIA"/>
    <n v="12"/>
    <n v="115023342"/>
    <n v="0.1071238350123167"/>
    <n v="109.6948070526123"/>
    <n v="1.001033644562583E-2"/>
    <n v="1.0980819249346583"/>
    <n v="5.5E-2"/>
    <n v="0.66"/>
  </r>
  <r>
    <s v="DNKHU"/>
    <x v="78"/>
    <s v="HI3G DENMARK APS"/>
    <n v="11"/>
    <n v="136614005"/>
    <n v="0.12723170686513186"/>
    <n v="130.28526782989502"/>
    <n v="1.0004782208822598E-2"/>
    <n v="1.3034757296562209"/>
    <n v="0.17"/>
    <n v="1.87"/>
  </r>
  <r>
    <s v="DNKDM"/>
    <x v="78"/>
    <s v="TELENOR A/S"/>
    <n v="5"/>
    <n v="14076908"/>
    <n v="1.3110142201185226E-2"/>
    <n v="13.424785614013672"/>
    <n v="6.0990155924409836E-3"/>
    <n v="8.1877976785046783E-2"/>
    <n v="0"/>
    <n v="0"/>
  </r>
  <r>
    <s v="DEUE2"/>
    <x v="78"/>
    <s v="O2"/>
    <n v="1"/>
    <n v="1175916"/>
    <n v="1.095157116651535E-3"/>
    <n v="1.1214408874511719"/>
    <n v="6.0739991574448775E-3"/>
    <n v="6.8116310055026533E-3"/>
    <n v="0"/>
    <n v="0"/>
  </r>
  <r>
    <s v="DEUD2"/>
    <x v="78"/>
    <s v="VODAFONE GMBH"/>
    <n v="1"/>
    <n v="1409180"/>
    <n v="1.31240114569664E-3"/>
    <n v="1.3438987731933594"/>
    <n v="1.0029951459719478E-2"/>
    <n v="1.3479239461905951E-2"/>
    <n v="0"/>
    <n v="0"/>
  </r>
  <r>
    <s v="USACG"/>
    <x v="79"/>
    <s v="ATT USA Primary Network"/>
    <n v="10"/>
    <n v="150714973"/>
    <n v="0.14036425668746233"/>
    <n v="143.73299884796143"/>
    <n v="1.3540748128522176E-2"/>
    <n v="1.9462523351574137"/>
    <n v="0"/>
    <n v="0"/>
  </r>
  <r>
    <s v="USAW6"/>
    <x v="79"/>
    <s v="T-Mobile USA, Inc USAW6"/>
    <n v="8"/>
    <n v="5800785"/>
    <n v="5.4024020209908485E-3"/>
    <n v="5.5320596694946289"/>
    <n v="5.0788502726430767E-3"/>
    <n v="2.8096502760690565E-2"/>
    <n v="0.12"/>
    <n v="0.96"/>
  </r>
  <r>
    <s v="FRAF3"/>
    <x v="79"/>
    <s v="BOUYGUES TÉLÉCOM"/>
    <n v="1"/>
    <n v="3"/>
    <n v="2.7939677238464355E-9"/>
    <n v="2.86102294921875E-6"/>
    <n v="1.0031703784883949E-2"/>
    <n v="2.8700934748317572E-8"/>
    <n v="0"/>
    <n v="0"/>
  </r>
  <r>
    <s v="CANBM"/>
    <x v="79"/>
    <s v="Bell Mobility Inc. CANBM"/>
    <n v="1"/>
    <n v="11032920"/>
    <n v="1.0275207459926605E-2"/>
    <n v="10.521812438964844"/>
    <n v="0.1000213823948129"/>
    <n v="1.0524062254442015"/>
    <n v="0"/>
    <n v="0"/>
  </r>
  <r>
    <s v="CHNCT"/>
    <x v="79"/>
    <s v="CHINA MOBILE"/>
    <n v="1"/>
    <n v="2"/>
    <n v="1.862645149230957E-9"/>
    <n v="1.9073486328125E-6"/>
    <n v="3.0099366936453362E-2"/>
    <n v="5.7409986374766086E-8"/>
    <n v="0"/>
    <n v="0"/>
  </r>
  <r>
    <s v="ARETC"/>
    <x v="79"/>
    <s v="Emirates Telecom Corp-ETISALAT ARETC"/>
    <n v="1"/>
    <n v="8"/>
    <n v="7.4505805969238281E-9"/>
    <n v="7.62939453125E-6"/>
    <n v="5.012103937134417E-2"/>
    <n v="3.8239318368029915E-7"/>
    <n v="0"/>
    <n v="0"/>
  </r>
  <r>
    <s v="FRAFM"/>
    <x v="79"/>
    <s v="FREE MOBILE"/>
    <n v="1"/>
    <n v="3"/>
    <n v="2.7939677238464355E-9"/>
    <n v="2.86102294921875E-6"/>
    <n v="1.0056274620146315E-2"/>
    <n v="2.8771232471884677E-8"/>
    <n v="0"/>
    <n v="0"/>
  </r>
  <r>
    <s v="TWNFE"/>
    <x v="79"/>
    <s v="Far EasTone"/>
    <n v="1"/>
    <n v="233162956"/>
    <n v="0.21714992448687553"/>
    <n v="222.36152267456055"/>
    <n v="6.0000752826866136E-2"/>
    <n v="13.341858760201896"/>
    <n v="0"/>
    <n v="0"/>
  </r>
  <r>
    <s v="PHLGT"/>
    <x v="79"/>
    <s v="GLOBE TELECOM, INC."/>
    <n v="1"/>
    <n v="70027"/>
    <n v="6.5217725932598114E-5"/>
    <n v="6.6782951354980469E-2"/>
    <n v="0.10001860738419351"/>
    <n v="6.6795377915314855E-3"/>
    <n v="0"/>
    <n v="0"/>
  </r>
  <r>
    <s v="DEUE2"/>
    <x v="79"/>
    <s v="O2"/>
    <n v="1"/>
    <n v="1"/>
    <n v="9.3132257461547852E-10"/>
    <n v="9.5367431640625E-7"/>
    <n v="6.0739991574448775E-3"/>
    <n v="5.792616994328382E-9"/>
    <n v="0"/>
    <n v="0"/>
  </r>
  <r>
    <s v="FRAF1"/>
    <x v="79"/>
    <s v="ORANGE  France"/>
    <n v="1"/>
    <n v="58"/>
    <n v="5.4016709327697754E-8"/>
    <n v="5.53131103515625E-5"/>
    <n v="6.0307905731580812E-3"/>
    <n v="3.3358178448025578E-7"/>
    <n v="0"/>
    <n v="0"/>
  </r>
  <r>
    <s v="POL03"/>
    <x v="79"/>
    <s v="ORANGE Poland"/>
    <n v="1"/>
    <n v="110738"/>
    <n v="1.0313279926776886E-4"/>
    <n v="0.10560798645019531"/>
    <n v="1.0005654488975016E-2"/>
    <n v="1.0566770236970094E-3"/>
    <n v="0"/>
    <n v="0"/>
  </r>
  <r>
    <s v="ISRPL"/>
    <x v="79"/>
    <s v="PELEPHONE COMMUNICATION LTD."/>
    <n v="1"/>
    <n v="514059"/>
    <n v="4.7875475138425827E-4"/>
    <n v="0.49024486541748047"/>
    <n v="1.8158632160141627E-2"/>
    <n v="8.9021761795141652E-3"/>
    <n v="0.1"/>
    <n v="0.1"/>
  </r>
  <r>
    <s v="CANRW"/>
    <x v="79"/>
    <s v="ROGERS"/>
    <n v="1"/>
    <n v="23078"/>
    <n v="2.1493062376976013E-5"/>
    <n v="2.2008895874023438E-2"/>
    <n v="0.10004802082289022"/>
    <n v="2.2019464726931192E-3"/>
    <n v="0"/>
    <n v="0"/>
  </r>
  <r>
    <s v="CANTS"/>
    <x v="79"/>
    <s v="TELUS COMMUNICATIONS INC."/>
    <n v="1"/>
    <n v="261895"/>
    <n v="2.4390872567892075E-4"/>
    <n v="0.24976253509521484"/>
    <n v="0.10001281626379642"/>
    <n v="2.4979454532057726E-2"/>
    <n v="0"/>
    <n v="0"/>
  </r>
  <r>
    <s v="PRTOP"/>
    <x v="80"/>
    <s v="NOS Comunicações S.A."/>
    <n v="11"/>
    <n v="15208675"/>
    <n v="1.4164182357490063E-2"/>
    <n v="14.504122734069824"/>
    <n v="1.0015420030619742E-2"/>
    <n v="0.14526488135737009"/>
    <n v="0"/>
    <n v="0"/>
  </r>
  <r>
    <s v="PRTTM"/>
    <x v="80"/>
    <s v="MEO - SERVIÇOS DE COMUNICAÇÕES E MULTIMÉDIA SA"/>
    <n v="10"/>
    <n v="10210308"/>
    <n v="9.5090903341770172E-3"/>
    <n v="9.7373085021972656"/>
    <n v="1.0035929888164145E-2"/>
    <n v="9.7722945427476379E-2"/>
    <n v="0"/>
    <n v="0"/>
  </r>
  <r>
    <s v="PRTTL"/>
    <x v="80"/>
    <s v="VODAFONE PORTUGAL - COMUNICAÇÕES PESSOAIS, S.A."/>
    <n v="8"/>
    <n v="23045243"/>
    <n v="2.1462555043399334E-2"/>
    <n v="21.977656364440918"/>
    <n v="6.0555593909815035E-3"/>
    <n v="0.13308700338945462"/>
    <n v="0"/>
    <n v="0"/>
  </r>
  <r>
    <s v="ESPTE"/>
    <x v="80"/>
    <s v="TELEFÓNICA MÓVILES ESPAÑA S.A."/>
    <n v="3"/>
    <n v="2737025"/>
    <n v="2.5490531697869301E-3"/>
    <n v="2.6102304458618164"/>
    <n v="1.0091008890803341E-2"/>
    <n v="2.6339858636237157E-2"/>
    <n v="0"/>
    <n v="0"/>
  </r>
  <r>
    <s v="ESPRT"/>
    <x v="80"/>
    <s v="Orange Espagne, S.A., sociedad unipersonal"/>
    <n v="2"/>
    <n v="1615943"/>
    <n v="1.5049641951918602E-3"/>
    <n v="1.5410833358764648"/>
    <n v="6.2769022311094701E-3"/>
    <n v="9.6732294292886066E-3"/>
    <n v="0"/>
    <n v="0"/>
  </r>
  <r>
    <s v="FRAF1"/>
    <x v="80"/>
    <s v="ORANGE  France"/>
    <n v="1"/>
    <n v="13398"/>
    <n v="1.2477859854698181E-5"/>
    <n v="1.2777328491210938E-2"/>
    <n v="6.0307905731580812E-3"/>
    <n v="7.7057392214939093E-5"/>
    <n v="0"/>
    <n v="0"/>
  </r>
  <r>
    <s v="FRAF2"/>
    <x v="80"/>
    <s v="SOCIÉTÉ FRANÇAISE DU RADIOTÉLÉPHONE S.A."/>
    <n v="1"/>
    <n v="3346082"/>
    <n v="3.1162817031145096E-3"/>
    <n v="3.1910724639892578"/>
    <n v="1.0044684567575537E-2"/>
    <n v="3.2053316333048143E-2"/>
    <n v="0"/>
    <n v="0"/>
  </r>
  <r>
    <s v="ESPAT"/>
    <x v="80"/>
    <s v="Vodafone España, S.A.U. ESPAT"/>
    <n v="1"/>
    <n v="988683"/>
    <n v="9.2078279703855515E-4"/>
    <n v="0.94288158416748047"/>
    <n v="1.0022329100492002E-2"/>
    <n v="9.4498695393197378E-3"/>
    <n v="0"/>
    <n v="0"/>
  </r>
  <r>
    <s v="USACG"/>
    <x v="81"/>
    <s v="ATT USA Primary Network"/>
    <n v="3"/>
    <n v="45531011"/>
    <n v="4.2404058389365673E-2"/>
    <n v="43.421755790710449"/>
    <n v="1.3540748128522176E-2"/>
    <n v="0.58796305846020946"/>
    <n v="0"/>
    <n v="0"/>
  </r>
  <r>
    <s v="USAW6"/>
    <x v="81"/>
    <s v="T-Mobile USA, Inc USAW6"/>
    <n v="2"/>
    <n v="17403833"/>
    <n v="1.6208582557737827E-2"/>
    <n v="16.597588539123535"/>
    <n v="5.0788502726430767E-3"/>
    <n v="8.4296667077145171E-2"/>
    <n v="0.12"/>
    <n v="0.24"/>
  </r>
  <r>
    <s v="BGR01"/>
    <x v="81"/>
    <s v="A1 BULGARIA EAD"/>
    <n v="1"/>
    <n v="4"/>
    <n v="3.7252902984619141E-9"/>
    <n v="3.814697265625E-6"/>
    <n v="1.0071644042232278E-2"/>
    <n v="3.8420272988251792E-8"/>
    <n v="0"/>
    <n v="0"/>
  </r>
  <r>
    <s v="NGAET"/>
    <x v="81"/>
    <s v="AIRTEL Nigeria"/>
    <n v="1"/>
    <n v="1"/>
    <n v="9.3132257461547852E-10"/>
    <n v="9.5367431640625E-7"/>
    <n v="0.400638272215802"/>
    <n v="3.8207843038158608E-7"/>
    <n v="0"/>
    <n v="0"/>
  </r>
  <r>
    <s v="BGRVA"/>
    <x v="81"/>
    <s v="BULGARIAN TELECOMMUNICATIONS COMPANY EAD"/>
    <n v="1"/>
    <n v="20"/>
    <n v="1.862645149230957E-8"/>
    <n v="1.9073486328125E-5"/>
    <n v="1.0047804003585301E-2"/>
    <n v="1.9164665229006387E-7"/>
    <n v="0"/>
    <n v="0"/>
  </r>
  <r>
    <s v="COLCM"/>
    <x v="81"/>
    <s v="Comunicacion Celular SA Comcel SA"/>
    <n v="1"/>
    <n v="70"/>
    <n v="6.5192580223083496E-8"/>
    <n v="6.67572021484375E-5"/>
    <n v="6.0805942810576268E-2"/>
    <n v="4.0592346160319698E-6"/>
    <n v="0"/>
    <n v="0"/>
  </r>
  <r>
    <s v="GEOGC"/>
    <x v="81"/>
    <s v="GEOCELL LTD"/>
    <n v="1"/>
    <n v="3672"/>
    <n v="3.4198164939880371E-6"/>
    <n v="3.50189208984375E-3"/>
    <n v="0"/>
    <n v="0"/>
    <n v="0"/>
    <n v="0"/>
  </r>
  <r>
    <s v="MLTGO"/>
    <x v="81"/>
    <s v="GO p.l.c. MLTGO"/>
    <n v="1"/>
    <n v="4694"/>
    <n v="4.3716281652450562E-6"/>
    <n v="4.4765472412109375E-3"/>
    <n v="1.0131520285332145E-2"/>
    <n v="4.5354229182576264E-5"/>
    <n v="0"/>
    <n v="0"/>
  </r>
  <r>
    <s v="GBRHU"/>
    <x v="81"/>
    <s v="Hutchison 3G UK Limited GBRHU"/>
    <n v="1"/>
    <n v="5"/>
    <n v="4.6566128730773926E-9"/>
    <n v="4.76837158203125E-6"/>
    <n v="6.0306171524147408E-3"/>
    <n v="2.8756223451684671E-8"/>
    <n v="0.17"/>
    <n v="0.17"/>
  </r>
  <r>
    <s v="IRNMI"/>
    <x v="81"/>
    <s v="Irancell Telecommunications Service Company "/>
    <n v="1"/>
    <n v="2"/>
    <n v="1.862645149230957E-9"/>
    <n v="1.9073486328125E-6"/>
    <n v="0"/>
    <n v="0"/>
    <n v="0"/>
    <n v="0"/>
  </r>
  <r>
    <s v="NLDPT"/>
    <x v="81"/>
    <s v="KPN B.V."/>
    <n v="1"/>
    <n v="1124"/>
    <n v="1.0468065738677979E-6"/>
    <n v="1.071929931640625E-3"/>
    <n v="4.5416334993920587E-3"/>
    <n v="4.8683128865401021E-6"/>
    <n v="0.11"/>
    <n v="0.11"/>
  </r>
  <r>
    <s v="PRTTM"/>
    <x v="81"/>
    <s v="MEO - SERVIÇOS DE COMUNICAÇÕES E MULTIMÉDIA SA"/>
    <n v="1"/>
    <n v="4"/>
    <n v="3.7252902984619141E-9"/>
    <n v="3.814697265625E-6"/>
    <n v="1.0035929888164145E-2"/>
    <n v="3.8284034302383977E-8"/>
    <n v="0"/>
    <n v="0"/>
  </r>
  <r>
    <s v="BELMO"/>
    <x v="81"/>
    <s v="MOBISTAR"/>
    <n v="1"/>
    <n v="1"/>
    <n v="9.3132257461547852E-10"/>
    <n v="9.5367431640625E-7"/>
    <n v="6.7712003911286935E-3"/>
    <n v="6.4575199042593894E-9"/>
    <n v="0"/>
    <n v="0"/>
  </r>
  <r>
    <s v="SSDMN"/>
    <x v="81"/>
    <s v="MTN South Sudan"/>
    <n v="1"/>
    <n v="24"/>
    <n v="2.2351741790771484E-8"/>
    <n v="2.288818359375E-5"/>
    <n v="5.0079188319722835E-2"/>
    <n v="1.1462216564877969E-6"/>
    <n v="0"/>
    <n v="0"/>
  </r>
  <r>
    <s v="GEOMA"/>
    <x v="81"/>
    <s v="Magticom"/>
    <n v="1"/>
    <n v="5"/>
    <n v="4.6566128730773926E-9"/>
    <n v="4.76837158203125E-6"/>
    <n v="0.25007338225483655"/>
    <n v="1.1924428093664006E-6"/>
    <n v="0"/>
    <n v="0"/>
  </r>
  <r>
    <s v="MLTMM"/>
    <x v="81"/>
    <s v="Melita Mobile"/>
    <n v="1"/>
    <n v="16692"/>
    <n v="1.5545636415481567E-5"/>
    <n v="1.5918731689453125E-2"/>
    <n v="0"/>
    <n v="0"/>
    <n v="0"/>
    <n v="0"/>
  </r>
  <r>
    <s v="ZAFMM"/>
    <x v="81"/>
    <s v="Mobile Telephone Networks (PTY) LTD"/>
    <n v="1"/>
    <n v="8"/>
    <n v="7.4505805969238281E-9"/>
    <n v="7.62939453125E-6"/>
    <n v="0"/>
    <n v="0"/>
    <n v="0"/>
    <n v="0"/>
  </r>
  <r>
    <s v="PRTOP"/>
    <x v="81"/>
    <s v="NOS Comunicações S.A."/>
    <n v="1"/>
    <n v="1"/>
    <n v="9.3132257461547852E-10"/>
    <n v="9.5367431640625E-7"/>
    <n v="1.0015420030619742E-2"/>
    <n v="9.5514488512227456E-9"/>
    <n v="0"/>
    <n v="0"/>
  </r>
  <r>
    <s v="CZEET"/>
    <x v="81"/>
    <s v="O2 CZECH REPUBLIC A.S."/>
    <n v="1"/>
    <n v="1997762"/>
    <n v="1.8605608493089676E-3"/>
    <n v="1.9052143096923828"/>
    <n v="6.1443942641325588E-3"/>
    <n v="1.1706387876417149E-2"/>
    <n v="0"/>
    <n v="0"/>
  </r>
  <r>
    <s v="ROMMR"/>
    <x v="81"/>
    <s v="Orange Romania"/>
    <n v="1"/>
    <n v="13"/>
    <n v="1.2107193470001221E-8"/>
    <n v="1.239776611328125E-5"/>
    <n v="6.4505610535919907E-3"/>
    <n v="7.9972547241874581E-8"/>
    <n v="0"/>
    <n v="0"/>
  </r>
  <r>
    <s v="ISR01"/>
    <x v="81"/>
    <s v="PARTNER COMMUNICATIONS COMPANY LTD."/>
    <n v="1"/>
    <n v="1166577"/>
    <n v="1.0864594951272011E-3"/>
    <n v="1.1125345230102539"/>
    <n v="1.3512929896353961E-2"/>
    <n v="1.5033601016711154E-2"/>
    <n v="0"/>
    <n v="0"/>
  </r>
  <r>
    <s v="BELTB"/>
    <x v="81"/>
    <s v="PROXIMUS PLC"/>
    <n v="1"/>
    <n v="2"/>
    <n v="1.862645149230957E-9"/>
    <n v="1.9073486328125E-6"/>
    <n v="1.005844651432317E-2"/>
    <n v="1.9184964207311954E-8"/>
    <n v="0"/>
    <n v="0"/>
  </r>
  <r>
    <s v="ROM05"/>
    <x v="81"/>
    <s v="S.C. RCS &amp;amp; RDS S.A. ROM05"/>
    <n v="1"/>
    <n v="4"/>
    <n v="3.7252902984619141E-9"/>
    <n v="3.814697265625E-6"/>
    <n v="0"/>
    <n v="0"/>
    <n v="0"/>
    <n v="0"/>
  </r>
  <r>
    <s v="ROMMF"/>
    <x v="81"/>
    <s v="S.C. VODAFONE ROMANIA S.A."/>
    <n v="1"/>
    <n v="12"/>
    <n v="1.1175870895385742E-8"/>
    <n v="1.1444091796875E-5"/>
    <n v="1.0153806994675104E-2"/>
    <n v="1.1620109933481335E-7"/>
    <n v="0"/>
    <n v="0"/>
  </r>
  <r>
    <s v="MEXMS"/>
    <x v="81"/>
    <s v="TELEFONICA"/>
    <n v="1"/>
    <n v="1"/>
    <n v="9.3132257461547852E-10"/>
    <n v="9.5367431640625E-7"/>
    <n v="5.0319361277438669E-2"/>
    <n v="4.798828246826045E-8"/>
    <n v="0"/>
    <n v="0"/>
  </r>
  <r>
    <s v="ESPTE"/>
    <x v="81"/>
    <s v="TELEFÓNICA MÓVILES ESPAÑA S.A."/>
    <n v="1"/>
    <n v="11640506"/>
    <n v="1.0841066017746925E-2"/>
    <n v="11.101251602172852"/>
    <n v="1.0091008890803341E-2"/>
    <n v="0.11202282861657108"/>
    <n v="0"/>
    <n v="0"/>
  </r>
  <r>
    <s v="BELKO"/>
    <x v="81"/>
    <s v="TELENET GROUP BVBA/SPRL"/>
    <n v="1"/>
    <n v="6"/>
    <n v="5.5879354476928711E-9"/>
    <n v="5.7220458984375E-6"/>
    <n v="1.0009762076334031E-2"/>
    <n v="5.7276318033222377E-8"/>
    <n v="0"/>
    <n v="0"/>
  </r>
  <r>
    <s v="BGRCM"/>
    <x v="81"/>
    <s v="TELENOR BULGARIA EAD"/>
    <n v="1"/>
    <n v="9"/>
    <n v="8.3819031715393066E-9"/>
    <n v="8.58306884765625E-6"/>
    <n v="6.0696821515892419E-3"/>
    <n v="5.2096499790480782E-8"/>
    <n v="0"/>
    <n v="0"/>
  </r>
  <r>
    <s v="GEOMT"/>
    <x v="81"/>
    <s v="VEON GEORGIA LLC"/>
    <n v="1"/>
    <n v="3"/>
    <n v="2.7939677238464355E-9"/>
    <n v="2.86102294921875E-6"/>
    <n v="0"/>
    <n v="0"/>
    <n v="0"/>
    <n v="0"/>
  </r>
  <r>
    <s v="ZAFVC"/>
    <x v="81"/>
    <s v="VODACOM (PTY) LTD."/>
    <n v="1"/>
    <n v="33"/>
    <n v="3.0733644962310791E-8"/>
    <n v="3.147125244140625E-5"/>
    <n v="3.0146430705630198E-2"/>
    <n v="9.4874593094424869E-7"/>
    <n v="0"/>
    <n v="0"/>
  </r>
  <r>
    <s v="CZECM"/>
    <x v="81"/>
    <s v="VODAFONE CZECH REPUBLIC A.S."/>
    <n v="1"/>
    <n v="1653934"/>
    <n v="1.5403460711240768E-3"/>
    <n v="1.5773143768310547"/>
    <n v="1.0098132772783612E-2"/>
    <n v="1.5927930001660436E-2"/>
    <n v="0"/>
    <n v="0"/>
  </r>
  <r>
    <s v="AUSVF"/>
    <x v="81"/>
    <s v="VODAFONE HUTCHISON AUSTRALIA PTY LIMITED"/>
    <n v="1"/>
    <n v="8"/>
    <n v="7.4505805969238281E-9"/>
    <n v="7.62939453125E-6"/>
    <n v="8.0497930622520794E-2"/>
    <n v="6.1415047166840205E-7"/>
    <n v="0"/>
    <n v="0"/>
  </r>
  <r>
    <s v="NLDLT"/>
    <x v="81"/>
    <s v="VODAFONE LIBERTEL B.V."/>
    <n v="1"/>
    <n v="2070"/>
    <n v="1.9278377294540405E-6"/>
    <n v="1.9741058349609375E-3"/>
    <n v="1.0014996681596862E-2"/>
    <n v="1.9770663386254792E-5"/>
    <n v="0"/>
    <n v="0"/>
  </r>
  <r>
    <s v="MLTTL"/>
    <x v="81"/>
    <s v="VODAFONE MALTA LIMITED"/>
    <n v="1"/>
    <n v="312"/>
    <n v="2.905726432800293E-7"/>
    <n v="2.9754638671875E-4"/>
    <n v="0"/>
    <n v="0"/>
    <n v="0"/>
    <n v="0"/>
  </r>
  <r>
    <s v="PRTTL"/>
    <x v="81"/>
    <s v="VODAFONE PORTUGAL - COMUNICAÇÕES PESSOAIS, S.A."/>
    <n v="1"/>
    <n v="6"/>
    <n v="5.5879354476928711E-9"/>
    <n v="5.7220458984375E-6"/>
    <n v="6.0555593909815035E-3"/>
    <n v="3.4650188775910399E-8"/>
    <n v="0"/>
    <n v="0"/>
  </r>
  <r>
    <s v="CHLTM"/>
    <x v="82"/>
    <s v="TELEFÓNICA MÓVIL DE CHILE S.A."/>
    <n v="10"/>
    <n v="586821266"/>
    <n v="0.54651989229023457"/>
    <n v="559.6363697052002"/>
    <n v="1.5013584475236687E-2"/>
    <n v="8.4021479119838123"/>
    <n v="0"/>
    <n v="0"/>
  </r>
  <r>
    <s v="CHLSM"/>
    <x v="82"/>
    <s v="CLARO CHILE SA"/>
    <n v="9"/>
    <n v="564384140"/>
    <n v="0.52562369033694267"/>
    <n v="538.2386589050293"/>
    <n v="2.0140564892436954E-2"/>
    <n v="10.840430637294983"/>
    <n v="0"/>
    <n v="0"/>
  </r>
  <r>
    <s v="CHLMV"/>
    <x v="82"/>
    <s v="Entel PCS Telecomunicaciones S.A. CHLMV"/>
    <n v="9"/>
    <n v="209750748"/>
    <n v="0.19534560665488243"/>
    <n v="200.03390121459961"/>
    <n v="1.5054058025944197E-2"/>
    <n v="3.0113219560405717"/>
    <n v="0"/>
    <n v="0"/>
  </r>
  <r>
    <s v="ISRPL"/>
    <x v="82"/>
    <s v="PELEPHONE COMMUNICATION LTD."/>
    <n v="1"/>
    <n v="167415"/>
    <n v="1.5591736882925034E-4"/>
    <n v="0.15965938568115234"/>
    <n v="1.8158632160141627E-2"/>
    <n v="2.8991960554982286E-3"/>
    <n v="0.1"/>
    <n v="0.1"/>
  </r>
  <r>
    <s v="AUSTA"/>
    <x v="83"/>
    <s v="Telstra Corporation Limited AUSTA"/>
    <n v="18"/>
    <n v="853978970"/>
    <n v="0.79532989300787449"/>
    <n v="814.41781044006348"/>
    <n v="5.1030373719502713E-3"/>
    <n v="4.1560045230575557"/>
    <n v="0.5"/>
    <n v="9"/>
  </r>
  <r>
    <s v="ISR01"/>
    <x v="83"/>
    <s v="PARTNER COMMUNICATIONS COMPANY LTD."/>
    <n v="1"/>
    <n v="1"/>
    <n v="9.3132257461547852E-10"/>
    <n v="9.5367431640625E-7"/>
    <n v="1.3512929896353961E-2"/>
    <n v="1.2886934181550943E-8"/>
    <n v="0"/>
    <n v="0"/>
  </r>
  <r>
    <s v="USACG"/>
    <x v="84"/>
    <s v="ATT USA Primary Network"/>
    <n v="16"/>
    <n v="94832700"/>
    <n v="8.8319834321737289E-2"/>
    <n v="90.439510345458984"/>
    <n v="1.3540748128522176E-2"/>
    <n v="1.2246186304547357"/>
    <n v="0"/>
    <n v="0"/>
  </r>
  <r>
    <s v="USAW6"/>
    <x v="84"/>
    <s v="T-Mobile USA, Inc USAW6"/>
    <n v="15"/>
    <n v="204818596"/>
    <n v="0.19075218215584755"/>
    <n v="195.33023452758789"/>
    <n v="5.0788502726430767E-3"/>
    <n v="0.99205301488587583"/>
    <n v="0.12"/>
    <n v="1.7999999999999998"/>
  </r>
  <r>
    <s v="SENSG"/>
    <x v="85"/>
    <s v="Sentel GSM S.A. SENSG"/>
    <n v="7"/>
    <n v="2680"/>
    <n v="2.4959444999694824E-6"/>
    <n v="2.55584716796875E-3"/>
    <n v="0.10066550944592742"/>
    <n v="2.5728565722950503E-4"/>
    <n v="0"/>
    <n v="0"/>
  </r>
  <r>
    <s v="CMRMT"/>
    <x v="85"/>
    <s v="MTN CAMEROON"/>
    <n v="5"/>
    <n v="452771"/>
    <n v="4.2167585343122482E-4"/>
    <n v="0.43179607391357422"/>
    <n v="2.0117577073508693E-2"/>
    <n v="8.6866907969947865E-3"/>
    <n v="0"/>
    <n v="0"/>
  </r>
  <r>
    <s v="NGAET"/>
    <x v="85"/>
    <s v="AIRTEL Nigeria"/>
    <n v="3"/>
    <n v="860528"/>
    <n v="8.014291524887085E-4"/>
    <n v="0.8206634521484375"/>
    <n v="0.400638272215802"/>
    <n v="0.3287891875394055"/>
    <n v="0"/>
    <n v="0"/>
  </r>
  <r>
    <s v="NGAMN"/>
    <x v="85"/>
    <s v="MTN Nigeria"/>
    <n v="3"/>
    <n v="559846"/>
    <n v="5.2139721810817719E-4"/>
    <n v="0.53391075134277344"/>
    <n v="5.0112111015218543E-2"/>
    <n v="2.6755394843507804E-2"/>
    <n v="0"/>
    <n v="0"/>
  </r>
  <r>
    <s v="ISRMS"/>
    <x v="85"/>
    <s v="Hot Mobile - Israel"/>
    <n v="1"/>
    <n v="769"/>
    <n v="7.1618705987930298E-7"/>
    <n v="7.3337554931640625E-4"/>
    <n v="1.3603237372528902E-2"/>
    <n v="9.9762816805598508E-6"/>
    <n v="0"/>
    <n v="0"/>
  </r>
  <r>
    <s v="ISR01"/>
    <x v="85"/>
    <s v="PARTNER COMMUNICATIONS COMPANY LTD."/>
    <n v="1"/>
    <n v="4479"/>
    <n v="4.1713938117027283E-6"/>
    <n v="4.2715072631835938E-3"/>
    <n v="1.3512929896353961E-2"/>
    <n v="5.7720578199166676E-5"/>
    <n v="0"/>
    <n v="0"/>
  </r>
  <r>
    <s v="ISRPL"/>
    <x v="85"/>
    <s v="PELEPHONE COMMUNICATION LTD."/>
    <n v="1"/>
    <n v="242"/>
    <n v="2.253800630569458E-7"/>
    <n v="2.307891845703125E-4"/>
    <n v="1.8158632160141627E-2"/>
    <n v="4.1908159091513383E-6"/>
    <n v="0.1"/>
    <n v="0.1"/>
  </r>
  <r>
    <s v="MRTMT"/>
    <x v="85"/>
    <s v="Tunisian Mauritanian Company of Telecommunications (MATTEL)"/>
    <n v="1"/>
    <n v="39"/>
    <n v="3.6321580410003662E-8"/>
    <n v="3.719329833984375E-5"/>
    <n v="0.50023485784919808"/>
    <n v="1.8605384307974552E-5"/>
    <n v="0"/>
    <n v="0"/>
  </r>
  <r>
    <s v="PSEWM"/>
    <x v="85"/>
    <s v="WATANIYA PALESTINE MOBILE"/>
    <n v="1"/>
    <n v="17"/>
    <n v="1.5832483768463135E-8"/>
    <n v="1.621246337890625E-5"/>
    <n v="9.0085845390414532E-2"/>
    <n v="1.460513469349906E-6"/>
    <n v="0"/>
    <n v="0"/>
  </r>
  <r>
    <s v="GRCSH"/>
    <x v="86"/>
    <s v="WIND HELLAS TELECOMMUNICATIONS S.A."/>
    <n v="11"/>
    <n v="12110226"/>
    <n v="1.1278526857495308E-2"/>
    <n v="11.549211502075195"/>
    <n v="5.0781742986989722E-3"/>
    <n v="5.8648909020076807E-2"/>
    <n v="0"/>
    <n v="0"/>
  </r>
  <r>
    <s v="GRCPF"/>
    <x v="86"/>
    <s v="VODAFONE Greece"/>
    <n v="10"/>
    <n v="16207335"/>
    <n v="1.5094256959855556E-2"/>
    <n v="15.45651912689209"/>
    <n v="5.0920537561091016E-3"/>
    <n v="7.8705426276463042E-2"/>
    <n v="0"/>
    <n v="0"/>
  </r>
  <r>
    <s v="TURIS"/>
    <x v="86"/>
    <s v="AVEA"/>
    <n v="1"/>
    <n v="38521"/>
    <n v="3.5875476896762848E-5"/>
    <n v="3.6736488342285156E-2"/>
    <n v="6.0019915289893686E-2"/>
    <n v="2.2049209183521222E-3"/>
    <n v="0"/>
    <n v="0"/>
  </r>
  <r>
    <s v="NLDPT"/>
    <x v="87"/>
    <s v="KPN B.V."/>
    <n v="13"/>
    <n v="4395279359"/>
    <n v="4.0934228887781501"/>
    <n v="4191.6650381088257"/>
    <n v="4.5416334993920587E-3"/>
    <n v="19.037006355305532"/>
    <n v="0.11"/>
    <n v="1.43"/>
  </r>
  <r>
    <s v="NLDLT"/>
    <x v="87"/>
    <s v="VODAFONE LIBERTEL B.V."/>
    <n v="12"/>
    <n v="1849698079"/>
    <n v="1.7226655771955848"/>
    <n v="1764.0095510482788"/>
    <n v="1.0014996681596862E-2"/>
    <n v="17.666549800053684"/>
    <n v="0"/>
    <n v="0"/>
  </r>
  <r>
    <s v="MEXTL"/>
    <x v="88"/>
    <s v="RADIOMÓVIL DIPSA, S.A. DE C.V."/>
    <n v="10"/>
    <n v="14429389"/>
    <n v="1.3438415713608265E-2"/>
    <n v="13.760937690734863"/>
    <n v="2.0154664612387234E-2"/>
    <n v="0.27734708390871965"/>
    <n v="0"/>
    <n v="0"/>
  </r>
  <r>
    <s v="MEXIU"/>
    <x v="88"/>
    <s v="AT&amp;T Comercializacion Movil, S. de R.L. de C.V. MEXIU"/>
    <n v="9"/>
    <n v="6645805"/>
    <n v="6.1893882229924202E-3"/>
    <n v="6.3379335403442383"/>
    <n v="1.0003618742096052"/>
    <n v="6.3402270750346803"/>
    <n v="0"/>
    <n v="0"/>
  </r>
  <r>
    <s v="MEXMS"/>
    <x v="88"/>
    <s v="TELEFONICA"/>
    <n v="9"/>
    <n v="9955949"/>
    <n v="9.2722000554203987E-3"/>
    <n v="9.4947328567504883"/>
    <n v="5.0319361277438669E-2"/>
    <n v="0.47776889285159513"/>
    <n v="0"/>
    <n v="0"/>
  </r>
  <r>
    <s v="MEXIU"/>
    <x v="88"/>
    <s v="AT&amp;amp;T Comercializacion Movil, S. de R.L. de C.V. MEXIU"/>
    <n v="8"/>
    <n v="23482"/>
    <n v="2.1869316697120667E-5"/>
    <n v="2.2394180297851563E-2"/>
    <n v="1.0003618742096052"/>
    <n v="2.2402284174146605E-2"/>
    <n v="0"/>
    <n v="0"/>
  </r>
  <r>
    <s v="COLTM"/>
    <x v="88"/>
    <s v="COLOMBIA TELECOMUNICACIONES S.A. ESP"/>
    <n v="4"/>
    <n v="3362158"/>
    <n v="3.131253644824028E-3"/>
    <n v="3.2064037322998047"/>
    <n v="5.4235110858471727E-2"/>
    <n v="0.17389966187829742"/>
    <n v="0"/>
    <n v="0"/>
  </r>
  <r>
    <s v="GBRCN"/>
    <x v="89"/>
    <s v="Telefonica UK Ltd"/>
    <n v="7"/>
    <n v="970168116"/>
    <n v="0.90353946760296822"/>
    <n v="925.22441482543945"/>
    <n v="1.0089910828816955E-2"/>
    <n v="9.3354318422330316"/>
    <n v="0"/>
    <n v="0"/>
  </r>
  <r>
    <s v="GBRHU"/>
    <x v="89"/>
    <s v="Hutchison 3G UK Limited GBRHU"/>
    <n v="3"/>
    <n v="722833924"/>
    <n v="0.67319155111908913"/>
    <n v="689.34814834594727"/>
    <n v="6.0306171524147408E-3"/>
    <n v="4.1571947674004104"/>
    <n v="0.17"/>
    <n v="0.51"/>
  </r>
  <r>
    <s v="GBRVF"/>
    <x v="89"/>
    <s v="VODAFONE LTD United Kingdom"/>
    <n v="3"/>
    <n v="257130497"/>
    <n v="0.23947143647819757"/>
    <n v="245.21875095367432"/>
    <n v="1.0101909042959573E-2"/>
    <n v="2.4771775177621738"/>
    <n v="0"/>
    <n v="0"/>
  </r>
  <r>
    <s v="FRAF1"/>
    <x v="89"/>
    <s v="ORANGE  France"/>
    <n v="2"/>
    <n v="343306538"/>
    <n v="0.31972912885248661"/>
    <n v="327.40262794494629"/>
    <n v="6.0307905731580812E-3"/>
    <n v="1.9744966822375647"/>
    <n v="0"/>
    <n v="0"/>
  </r>
  <r>
    <s v="FRAF3"/>
    <x v="89"/>
    <s v="BOUYGUES TÉLÉCOM"/>
    <n v="1"/>
    <n v="98924439"/>
    <n v="9.2130563221871853E-2"/>
    <n v="94.341696739196777"/>
    <n v="1.0031703784883949E-2"/>
    <n v="0.94640795625097407"/>
    <n v="0"/>
    <n v="0"/>
  </r>
  <r>
    <s v="CANBM"/>
    <x v="89"/>
    <s v="Bell Mobility Inc. CANBM"/>
    <n v="1"/>
    <n v="12453102"/>
    <n v="1.1597855016589165E-2"/>
    <n v="11.876203536987305"/>
    <n v="0.1000213823948129"/>
    <n v="1.1878742953716366"/>
    <n v="0"/>
    <n v="0"/>
  </r>
  <r>
    <s v="LTUMT"/>
    <x v="89"/>
    <s v="Bite Lithuania"/>
    <n v="1"/>
    <n v="1816460"/>
    <n v="1.6917102038860321E-3"/>
    <n v="1.7323112487792969"/>
    <n v="1.0001134172621072E-2"/>
    <n v="1.7325077227782509E-2"/>
    <n v="0"/>
    <n v="0"/>
  </r>
  <r>
    <s v="CANRW"/>
    <x v="89"/>
    <s v="ROGERS"/>
    <n v="1"/>
    <n v="6493369"/>
    <n v="6.0474211350083351E-3"/>
    <n v="6.1925592422485352"/>
    <n v="0.10004802082289022"/>
    <n v="0.61955329601546272"/>
    <n v="0"/>
    <n v="0"/>
  </r>
  <r>
    <s v="FRAF2"/>
    <x v="89"/>
    <s v="SOCIÉTÉ FRANÇAISE DU RADIOTÉLÉPHONE S.A."/>
    <n v="1"/>
    <n v="3"/>
    <n v="2.7939677238464355E-9"/>
    <n v="2.86102294921875E-6"/>
    <n v="1.0044684567575537E-2"/>
    <n v="2.8738073065497027E-8"/>
    <n v="0"/>
    <n v="0"/>
  </r>
  <r>
    <s v="CANTS"/>
    <x v="89"/>
    <s v="TELUS COMMUNICATIONS INC."/>
    <n v="1"/>
    <n v="2"/>
    <n v="1.862645149230957E-9"/>
    <n v="1.9073486328125E-6"/>
    <n v="0.10001281626379642"/>
    <n v="1.9075930836447987E-7"/>
    <n v="0"/>
    <n v="0"/>
  </r>
  <r>
    <s v="ISRPL"/>
    <x v="90"/>
    <s v="PELEPHONE COMMUNICATION LTD."/>
    <n v="4"/>
    <n v="17300019"/>
    <n v="1.6111898235976696E-2"/>
    <n v="16.498583793640137"/>
    <n v="1.8158632160141627E-2"/>
    <n v="0.29959171427198522"/>
    <n v="0.1"/>
    <n v="0.4"/>
  </r>
  <r>
    <s v="ISRMS"/>
    <x v="90"/>
    <s v="Hot Mobile - Israel"/>
    <n v="3"/>
    <n v="3499716"/>
    <n v="3.259364515542984E-3"/>
    <n v="3.3375892639160156"/>
    <n v="1.3603237372528902E-2"/>
    <n v="4.5402019009053572E-2"/>
    <n v="0"/>
    <n v="0"/>
  </r>
  <r>
    <s v="CMRMT"/>
    <x v="90"/>
    <s v="MTN CAMEROON"/>
    <n v="3"/>
    <n v="17633191294"/>
    <n v="16.422189114615321"/>
    <n v="16816.321653366089"/>
    <n v="2.0117577073508693E-2"/>
    <n v="338.30364695450544"/>
    <n v="0"/>
    <n v="0"/>
  </r>
  <r>
    <s v="USAW6"/>
    <x v="90"/>
    <s v="T-Mobile USA, Inc USAW6"/>
    <n v="3"/>
    <n v="366163433"/>
    <n v="0.34101627115160227"/>
    <n v="349.20066165924072"/>
    <n v="5.0788502726430767E-3"/>
    <n v="1.7735378756751776"/>
    <n v="0.12"/>
    <n v="0.36"/>
  </r>
  <r>
    <s v="ZWEN3"/>
    <x v="90"/>
    <s v="TELECEL ZIMBABWE (PVT) LTD"/>
    <n v="3"/>
    <n v="189943"/>
    <n v="1.7689820379018784E-4"/>
    <n v="0.18114376068115234"/>
    <n v="0.20028872118748026"/>
    <n v="3.6281052177918972E-2"/>
    <n v="0"/>
    <n v="0"/>
  </r>
  <r>
    <s v="LTE01"/>
    <x v="90"/>
    <s v="CBRS Private LTE 315010"/>
    <n v="2"/>
    <n v="4"/>
    <n v="3.7252902984619141E-9"/>
    <n v="3.814697265625E-6"/>
    <n v="0"/>
    <n v="0"/>
    <n v="0"/>
    <n v="0"/>
  </r>
  <r>
    <s v="TZAMB"/>
    <x v="90"/>
    <s v="MIC Tanzania Ltd"/>
    <n v="2"/>
    <n v="23"/>
    <n v="2.1420419216156006E-8"/>
    <n v="2.193450927734375E-5"/>
    <n v="9.0763298944062459E-2"/>
    <n v="1.9908484227308621E-6"/>
    <n v="0"/>
    <n v="0"/>
  </r>
  <r>
    <s v="ISR01"/>
    <x v="90"/>
    <s v="PARTNER COMMUNICATIONS COMPANY LTD."/>
    <n v="2"/>
    <n v="1353739828"/>
    <n v="1.2607684619724751"/>
    <n v="1291.0269050598145"/>
    <n v="1.3512929896353961E-2"/>
    <n v="17.445556062380096"/>
    <n v="0"/>
    <n v="0"/>
  </r>
  <r>
    <s v="TURTC"/>
    <x v="90"/>
    <s v="Turkcell Iletisim Hizmetleri A.S."/>
    <n v="2"/>
    <n v="1712869130"/>
    <n v="1.5952336881309748"/>
    <n v="1633.5192966461182"/>
    <n v="6.0001383450359783E-2"/>
    <n v="98.013417691625747"/>
    <n v="0"/>
    <n v="0"/>
  </r>
  <r>
    <s v="CZECM"/>
    <x v="90"/>
    <s v="VODAFONE CZECH REPUBLIC A.S."/>
    <n v="2"/>
    <n v="4358441"/>
    <n v="4.0591144934296608E-3"/>
    <n v="4.1565332412719727"/>
    <n v="1.0098132772783612E-2"/>
    <n v="4.1973224544852999E-2"/>
    <n v="0"/>
    <n v="0"/>
  </r>
  <r>
    <s v="GINAG"/>
    <x v="90"/>
    <s v="AREEBA/MTN-GUINEA"/>
    <n v="1"/>
    <n v="1"/>
    <n v="9.3132257461547852E-10"/>
    <n v="9.5367431640625E-7"/>
    <n v="2.0384701811828311E-2"/>
    <n v="1.944036656554061E-8"/>
    <n v="0"/>
    <n v="0"/>
  </r>
  <r>
    <s v="MEXIU"/>
    <x v="90"/>
    <s v="AT&amp;T Comercializacion Movil, S. de R.L. de C.V. MEXIU"/>
    <n v="1"/>
    <n v="16"/>
    <n v="1.4901161193847656E-8"/>
    <n v="1.52587890625E-5"/>
    <n v="1.0003618742096052"/>
    <n v="1.5264310824731525E-5"/>
    <n v="0"/>
    <n v="0"/>
  </r>
  <r>
    <s v="MEXIU"/>
    <x v="90"/>
    <s v="AT&amp;amp;T Comercializacion Movil, S. de R.L. de C.V. MEXIU"/>
    <n v="1"/>
    <n v="41"/>
    <n v="3.8184225559234619E-8"/>
    <n v="3.910064697265625E-5"/>
    <n v="1.0003618742096052"/>
    <n v="3.9114796488374535E-5"/>
    <n v="0"/>
    <n v="0"/>
  </r>
  <r>
    <s v="USACG"/>
    <x v="90"/>
    <s v="ATT USA Primary Network"/>
    <n v="1"/>
    <n v="54763011"/>
    <n v="5.1002028398215771E-2"/>
    <n v="52.226077079772949"/>
    <n v="1.3540748128522176E-2"/>
    <n v="0.7071801554779904"/>
    <n v="0"/>
    <n v="0"/>
  </r>
  <r>
    <s v="TURIS"/>
    <x v="90"/>
    <s v="AVEA"/>
    <n v="1"/>
    <n v="2497250"/>
    <n v="2.3257452994585037E-3"/>
    <n v="2.3815631866455078"/>
    <n v="6.0019915289893686E-2"/>
    <n v="0.14294122071999266"/>
    <n v="0"/>
    <n v="0"/>
  </r>
  <r>
    <s v="LTUMT"/>
    <x v="90"/>
    <s v="Bite Lithuania"/>
    <n v="1"/>
    <n v="210300"/>
    <n v="1.9585713744163513E-4"/>
    <n v="0.20055770874023438"/>
    <n v="1.0001134172621072E-2"/>
    <n v="2.0058045544645419E-3"/>
    <n v="0"/>
    <n v="0"/>
  </r>
  <r>
    <s v="LTE99"/>
    <x v="90"/>
    <s v="CBRS Private LTE 42599"/>
    <n v="1"/>
    <n v="4"/>
    <n v="3.7252902984619141E-9"/>
    <n v="3.814697265625E-6"/>
    <n v="0"/>
    <n v="0"/>
    <n v="0"/>
    <n v="0"/>
  </r>
  <r>
    <s v="CODCT"/>
    <x v="90"/>
    <s v="CELTEL Congo, Dem. Rep."/>
    <n v="1"/>
    <n v="85911"/>
    <n v="8.0010853707790375E-5"/>
    <n v="8.1931114196777344E-2"/>
    <n v="0.40039331086194663"/>
    <n v="3.280467007585592E-2"/>
    <n v="0"/>
    <n v="0"/>
  </r>
  <r>
    <s v="ARETC"/>
    <x v="90"/>
    <s v="Emirates Telecom Corp-ETISALAT ARETC"/>
    <n v="1"/>
    <n v="3"/>
    <n v="2.7939677238464355E-9"/>
    <n v="2.86102294921875E-6"/>
    <n v="5.012103937134417E-2"/>
    <n v="1.4339744388011219E-7"/>
    <n v="0"/>
    <n v="0"/>
  </r>
  <r>
    <s v="ZWEN1"/>
    <x v="90"/>
    <s v="Net*One Cellular"/>
    <n v="1"/>
    <n v="88523"/>
    <n v="8.2443468272686005E-5"/>
    <n v="8.4422111511230469E-2"/>
    <n v="1.0002384477734172"/>
    <n v="8.4442241775747495E-2"/>
    <n v="0"/>
    <n v="0"/>
  </r>
  <r>
    <s v="DEUE2"/>
    <x v="90"/>
    <s v="O2"/>
    <n v="1"/>
    <n v="2"/>
    <n v="1.862645149230957E-9"/>
    <n v="1.9073486328125E-6"/>
    <n v="6.0739991574448775E-3"/>
    <n v="1.1585233988656764E-8"/>
    <n v="0"/>
    <n v="0"/>
  </r>
  <r>
    <s v="CZEET"/>
    <x v="90"/>
    <s v="O2 CZECH REPUBLIC A.S."/>
    <n v="1"/>
    <n v="3"/>
    <n v="2.7939677238464355E-9"/>
    <n v="2.86102294921875E-6"/>
    <n v="6.1443942641325588E-3"/>
    <n v="1.7579252998731303E-8"/>
    <n v="0"/>
    <n v="0"/>
  </r>
  <r>
    <s v="POL03"/>
    <x v="90"/>
    <s v="ORANGE Poland"/>
    <n v="1"/>
    <n v="315167"/>
    <n v="2.9352214187383652E-4"/>
    <n v="0.30056667327880859"/>
    <n v="1.0005654488975016E-2"/>
    <n v="3.007366283728398E-3"/>
    <n v="0"/>
    <n v="0"/>
  </r>
  <r>
    <s v="CODOR"/>
    <x v="90"/>
    <s v="Oasis sprl"/>
    <n v="1"/>
    <n v="87515"/>
    <n v="8.1504695117473602E-5"/>
    <n v="8.3460807800292969E-2"/>
    <n v="1.0004764562415673"/>
    <n v="8.3500573223095675E-2"/>
    <n v="0"/>
    <n v="0"/>
  </r>
  <r>
    <s v="POLP4"/>
    <x v="90"/>
    <s v="P4 SP. Z O.O."/>
    <n v="1"/>
    <n v="219718"/>
    <n v="2.0462833344936371E-4"/>
    <n v="0.20953941345214844"/>
    <n v="1.0010121162733351E-2"/>
    <n v="2.0975149170240847E-3"/>
    <n v="0"/>
    <n v="0"/>
  </r>
  <r>
    <s v="POLKM"/>
    <x v="90"/>
    <s v="POLKOMTEL SP. Z O.O."/>
    <n v="1"/>
    <n v="104445"/>
    <n v="9.7271986305713654E-5"/>
    <n v="9.9606513977050781E-2"/>
    <n v="6.0612308783940562E-3"/>
    <n v="6.0373807820688935E-4"/>
    <n v="0"/>
    <n v="0"/>
  </r>
  <r>
    <s v="MEXMS"/>
    <x v="90"/>
    <s v="TELEFONICA"/>
    <n v="1"/>
    <n v="139"/>
    <n v="1.2945383787155151E-7"/>
    <n v="1.3256072998046875E-4"/>
    <n v="5.0319361277438669E-2"/>
    <n v="6.6703712630882026E-6"/>
    <n v="0"/>
    <n v="0"/>
  </r>
  <r>
    <s v="CRITC"/>
    <x v="90"/>
    <s v="TELEFÓNICA DE COSTA RICA TC, S.A."/>
    <n v="1"/>
    <n v="2"/>
    <n v="1.862645149230957E-9"/>
    <n v="1.9073486328125E-6"/>
    <n v="5.4125829099161908E-2"/>
    <n v="1.0323682613212949E-7"/>
    <n v="0"/>
    <n v="0"/>
  </r>
  <r>
    <s v="ESPTE"/>
    <x v="90"/>
    <s v="TELEFÓNICA MÓVILES ESPAÑA S.A."/>
    <n v="1"/>
    <n v="1"/>
    <n v="9.3132257461547852E-10"/>
    <n v="9.5367431640625E-7"/>
    <n v="1.0091008890803341E-2"/>
    <n v="9.6235360057862674E-9"/>
    <n v="0"/>
    <n v="0"/>
  </r>
  <r>
    <s v="CANTS"/>
    <x v="90"/>
    <s v="TELUS COMMUNICATIONS INC."/>
    <n v="1"/>
    <n v="2"/>
    <n v="1.862645149230957E-9"/>
    <n v="1.9073486328125E-6"/>
    <n v="0.10001281626379642"/>
    <n v="1.9075930836447987E-7"/>
    <n v="0"/>
    <n v="0"/>
  </r>
  <r>
    <s v="NORNC"/>
    <x v="90"/>
    <s v="TS NORGE"/>
    <n v="1"/>
    <n v="86376"/>
    <n v="8.0443918704986572E-5"/>
    <n v="8.237457275390625E-2"/>
    <n v="1.0107195480267749E-2"/>
    <n v="8.3257590942726809E-4"/>
    <n v="5.5E-2"/>
    <n v="5.5E-2"/>
  </r>
  <r>
    <s v="LTU03"/>
    <x v="90"/>
    <s v="UAB TELE2"/>
    <n v="1"/>
    <n v="135820"/>
    <n v="1.2649223208427429E-4"/>
    <n v="0.12952804565429688"/>
    <n v="6.0045647823911948E-3"/>
    <n v="7.7775954126774985E-4"/>
    <n v="0"/>
    <n v="0"/>
  </r>
  <r>
    <s v="DEUD2"/>
    <x v="90"/>
    <s v="VODAFONE GMBH"/>
    <n v="1"/>
    <n v="179"/>
    <n v="1.6670674085617065E-7"/>
    <n v="1.7070770263671875E-4"/>
    <n v="1.0029951459719478E-2"/>
    <n v="1.7121899712465158E-6"/>
    <n v="0"/>
    <n v="0"/>
  </r>
  <r>
    <s v="TZACT"/>
    <x v="91"/>
    <s v="AIRTEL Tanzania"/>
    <n v="6"/>
    <n v="65031765"/>
    <n v="6.0565550811588764E-2"/>
    <n v="62.019124031066895"/>
    <n v="0.45026172430036754"/>
    <n v="27.924837725826542"/>
    <n v="0"/>
    <n v="0"/>
  </r>
  <r>
    <s v="TZAMB"/>
    <x v="91"/>
    <s v="MIC Tanzania Ltd"/>
    <n v="6"/>
    <n v="23769422"/>
    <n v="2.2136999294161797E-2"/>
    <n v="22.66828727722168"/>
    <n v="9.0763298944062459E-2"/>
    <n v="2.0574485346923588"/>
    <n v="0"/>
    <n v="0"/>
  </r>
  <r>
    <s v="RWAMN"/>
    <x v="91"/>
    <s v="RWANDACEL"/>
    <n v="5"/>
    <n v="58874503"/>
    <n v="5.4831153713166714E-2"/>
    <n v="56.147101402282715"/>
    <n v="0.10044097045734823"/>
    <n v="5.639469353212414"/>
    <n v="0"/>
    <n v="0"/>
  </r>
  <r>
    <s v="UGACE"/>
    <x v="91"/>
    <s v="AIRTEL UGANDA LIMITED"/>
    <n v="4"/>
    <n v="120006718"/>
    <n v="0.11176496557891369"/>
    <n v="114.44732475280762"/>
    <n v="0.5000615661836354"/>
    <n v="57.230708461416121"/>
    <n v="0"/>
    <n v="0"/>
  </r>
  <r>
    <s v="UGAMN"/>
    <x v="91"/>
    <s v="MTN Uganda Ltd UGAMN"/>
    <n v="3"/>
    <n v="54554642"/>
    <n v="5.0807969644665718E-2"/>
    <n v="52.027360916137695"/>
    <n v="5.0060928433269342E-2"/>
    <n v="2.6045379913946438"/>
    <n v="0"/>
    <n v="0"/>
  </r>
  <r>
    <s v="RWATG"/>
    <x v="91"/>
    <s v="TIGO"/>
    <n v="3"/>
    <n v="4905351"/>
    <n v="4.5684641227126122E-3"/>
    <n v="4.6781072616577148"/>
    <n v="0.40125139925374065"/>
    <n v="1.8770970845992432"/>
    <n v="0"/>
    <n v="0"/>
  </r>
  <r>
    <s v="RWAAR"/>
    <x v="91"/>
    <s v="BHARTI AIRTEL RWANDA HOLDINGS B.V."/>
    <n v="2"/>
    <n v="31"/>
    <n v="2.8870999813079834E-8"/>
    <n v="2.956390380859375E-5"/>
    <n v="0"/>
    <n v="0"/>
    <n v="0"/>
    <n v="0"/>
  </r>
  <r>
    <s v="ZMB02"/>
    <x v="91"/>
    <s v="MTN Zambia"/>
    <n v="2"/>
    <n v="8832826"/>
    <n v="8.2262102514505386E-3"/>
    <n v="8.4236392974853516"/>
    <n v="2.0281576074329653E-2"/>
    <n v="0.17084468123466195"/>
    <n v="0"/>
    <n v="0"/>
  </r>
  <r>
    <s v="ZMBCZ"/>
    <x v="91"/>
    <s v="ZAMTEL"/>
    <n v="2"/>
    <n v="3388802"/>
    <n v="3.1560678035020828E-3"/>
    <n v="3.2318134307861328"/>
    <n v="1.0000351703054393"/>
    <n v="3.2319270946516165"/>
    <n v="0"/>
    <n v="0"/>
  </r>
  <r>
    <s v="KENKC"/>
    <x v="91"/>
    <s v="AIRTEL NETWORKS KENYA LIMITED"/>
    <n v="1"/>
    <n v="87"/>
    <n v="8.1025063991546631E-8"/>
    <n v="8.296966552734375E-5"/>
    <n v="0.50075396825396834"/>
    <n v="4.1547389257521866E-5"/>
    <n v="0"/>
    <n v="0"/>
  </r>
  <r>
    <s v="CODCT"/>
    <x v="91"/>
    <s v="CELTEL Congo, Dem. Rep."/>
    <n v="1"/>
    <n v="7911581"/>
    <n v="7.3682339861989021E-3"/>
    <n v="7.5450716018676758"/>
    <n v="0.40039331086194663"/>
    <n v="3.0209961993622501"/>
    <n v="0"/>
    <n v="0"/>
  </r>
  <r>
    <s v="SSDMN"/>
    <x v="91"/>
    <s v="MTN South Sudan"/>
    <n v="1"/>
    <n v="8398065"/>
    <n v="7.8213075175881386E-3"/>
    <n v="8.0090188980102539"/>
    <n v="5.0079188319722835E-2"/>
    <n v="0.40108516564967456"/>
    <n v="0"/>
    <n v="0"/>
  </r>
  <r>
    <s v="CODOR"/>
    <x v="91"/>
    <s v="Oasis sprl"/>
    <n v="1"/>
    <n v="3597331"/>
    <n v="3.3502755686640739E-3"/>
    <n v="3.4306821823120117"/>
    <n v="1.0004764562415673"/>
    <n v="3.4323167522506082"/>
    <n v="0"/>
    <n v="0"/>
  </r>
  <r>
    <s v="KENSA"/>
    <x v="91"/>
    <s v="Safaricom PLC KENSA"/>
    <n v="1"/>
    <n v="304775"/>
    <n v="2.8384383767843246E-4"/>
    <n v="0.29065608978271484"/>
    <n v="0.10116455327211413"/>
    <n v="2.9404093478687842E-2"/>
    <n v="0"/>
    <n v="0"/>
  </r>
  <r>
    <s v="NLDPT"/>
    <x v="92"/>
    <s v="KPN B.V."/>
    <n v="11"/>
    <n v="254919838"/>
    <n v="0.2374125998467207"/>
    <n v="243.11050224304199"/>
    <n v="4.5416334993920587E-3"/>
    <n v="1.1041188010410277"/>
    <n v="0.11"/>
    <n v="1.21"/>
  </r>
  <r>
    <s v="NLDLT"/>
    <x v="92"/>
    <s v="VODAFONE LIBERTEL B.V."/>
    <n v="2"/>
    <n v="44834149"/>
    <n v="4.1755055077373981E-2"/>
    <n v="42.757176399230957"/>
    <n v="1.0014996681596862E-2"/>
    <n v="0.42821297975274969"/>
    <n v="0"/>
    <n v="0"/>
  </r>
  <r>
    <s v="ISR01"/>
    <x v="93"/>
    <s v="PARTNER COMMUNICATIONS COMPANY LTD."/>
    <n v="12"/>
    <n v="2405321420"/>
    <n v="2.2401301376521587"/>
    <n v="2293.8932609558105"/>
    <n v="1.3512929896353961E-2"/>
    <n v="30.997218825014652"/>
    <n v="0"/>
    <n v="0"/>
  </r>
  <r>
    <s v="ISRPL"/>
    <x v="93"/>
    <s v="PELEPHONE COMMUNICATION LTD."/>
    <n v="7"/>
    <n v="82224751"/>
    <n v="7.6577766798436642E-2"/>
    <n v="78.415633201599121"/>
    <n v="1.8158632160141627E-2"/>
    <n v="1.4239206389124273"/>
    <n v="0.1"/>
    <n v="0.70000000000000007"/>
  </r>
  <r>
    <s v="GRCPF"/>
    <x v="93"/>
    <s v="VODAFONE Greece"/>
    <n v="3"/>
    <n v="2056089614"/>
    <n v="1.9148826729506254"/>
    <n v="1960.8398571014404"/>
    <n v="5.0920537561091016E-3"/>
    <n v="9.9847019594818232"/>
    <n v="0"/>
    <n v="0"/>
  </r>
  <r>
    <s v="LTE01"/>
    <x v="93"/>
    <s v="CBRS Private LTE 315010"/>
    <n v="2"/>
    <n v="292"/>
    <n v="2.7194619178771973E-7"/>
    <n v="2.78472900390625E-4"/>
    <n v="0"/>
    <n v="0"/>
    <n v="0"/>
    <n v="0"/>
  </r>
  <r>
    <s v="ISRMS"/>
    <x v="93"/>
    <s v="Hot Mobile - Israel"/>
    <n v="2"/>
    <n v="885852428"/>
    <n v="0.82501436397433281"/>
    <n v="844.8147087097168"/>
    <n v="1.3603237372528902E-2"/>
    <n v="11.492215018382138"/>
    <n v="0"/>
    <n v="0"/>
  </r>
  <r>
    <s v="GRCSH"/>
    <x v="93"/>
    <s v="WIND HELLAS TELECOMMUNICATIONS S.A."/>
    <n v="2"/>
    <n v="1320431234"/>
    <n v="1.2297474164515734"/>
    <n v="1259.2613544464111"/>
    <n v="5.0781742986989722E-3"/>
    <n v="6.3947486454946221"/>
    <n v="0"/>
    <n v="0"/>
  </r>
  <r>
    <s v="LTUMT"/>
    <x v="93"/>
    <s v="Bite Lithuania"/>
    <n v="1"/>
    <n v="3664454"/>
    <n v="3.4127887338399887E-3"/>
    <n v="3.4946956634521484"/>
    <n v="1.0001134172621072E-2"/>
    <n v="3.4950920222661948E-2"/>
    <n v="0"/>
    <n v="0"/>
  </r>
  <r>
    <s v="PSEJE"/>
    <x v="93"/>
    <s v="Jawwal PSEJE"/>
    <n v="1"/>
    <n v="2"/>
    <n v="1.862645149230957E-9"/>
    <n v="1.9073486328125E-6"/>
    <n v="5.4180568666750653E-2"/>
    <n v="1.0334123357153063E-7"/>
    <n v="0"/>
    <n v="0"/>
  </r>
  <r>
    <s v="PSEWM"/>
    <x v="93"/>
    <s v="WATANIYA PALESTINE MOBILE"/>
    <n v="1"/>
    <n v="1"/>
    <n v="9.3132257461547852E-10"/>
    <n v="9.5367431640625E-7"/>
    <n v="9.0085845390414532E-2"/>
    <n v="8.5912557020582706E-8"/>
    <n v="0"/>
    <n v="0"/>
  </r>
  <r>
    <s v="ISR01"/>
    <x v="94"/>
    <s v="PARTNER COMMUNICATIONS COMPANY LTD."/>
    <n v="12"/>
    <n v="168681522"/>
    <n v="0.15709690935909748"/>
    <n v="160.86723518371582"/>
    <n v="1.3512929896353961E-2"/>
    <n v="2.1737876716578373"/>
    <n v="0"/>
    <n v="0"/>
  </r>
  <r>
    <s v="ISRPL"/>
    <x v="94"/>
    <s v="PELEPHONE COMMUNICATION LTD."/>
    <n v="11"/>
    <n v="491803"/>
    <n v="4.5802723616361618E-4"/>
    <n v="0.46901988983154297"/>
    <n v="1.8158632160141627E-2"/>
    <n v="8.5167596552411396E-3"/>
    <n v="0.1"/>
    <n v="1.1000000000000001"/>
  </r>
  <r>
    <s v="ISRMS"/>
    <x v="94"/>
    <s v="Hot Mobile - Israel"/>
    <n v="3"/>
    <n v="5132"/>
    <n v="4.7795474529266357E-6"/>
    <n v="4.894256591796875E-3"/>
    <n v="1.3603237372528902E-2"/>
    <n v="6.6577734180277184E-5"/>
    <n v="0"/>
    <n v="0"/>
  </r>
  <r>
    <s v="PSEJE"/>
    <x v="94"/>
    <s v="Jawwal PSEJE"/>
    <n v="1"/>
    <n v="4"/>
    <n v="3.7252902984619141E-9"/>
    <n v="3.814697265625E-6"/>
    <n v="5.4180568666750653E-2"/>
    <n v="2.0668246714306127E-7"/>
    <n v="0"/>
    <n v="0"/>
  </r>
  <r>
    <s v="PSEWM"/>
    <x v="94"/>
    <s v="WATANIYA PALESTINE MOBILE"/>
    <n v="1"/>
    <n v="74"/>
    <n v="6.891787052154541E-8"/>
    <n v="7.05718994140625E-5"/>
    <n v="9.0085845390414532E-2"/>
    <n v="6.3575292195231207E-6"/>
    <n v="0"/>
    <n v="0"/>
  </r>
  <r>
    <s v="ISRPL"/>
    <x v="95"/>
    <s v="PELEPHONE COMMUNICATION LTD."/>
    <n v="7"/>
    <n v="269280"/>
    <n v="2.5078654289245605E-4"/>
    <n v="0.256805419921875"/>
    <n v="1.8158632160141627E-2"/>
    <n v="4.6632351570920346E-3"/>
    <n v="0.1"/>
    <n v="0.70000000000000007"/>
  </r>
  <r>
    <s v="ISR01"/>
    <x v="95"/>
    <s v="PARTNER COMMUNICATIONS COMPANY LTD."/>
    <n v="4"/>
    <n v="26658"/>
    <n v="2.4827197194099426E-5"/>
    <n v="2.5423049926757813E-2"/>
    <n v="1.3512929896353961E-2"/>
    <n v="3.4353989141178501E-4"/>
    <n v="0"/>
    <n v="0"/>
  </r>
  <r>
    <s v="ISRMS"/>
    <x v="95"/>
    <s v="Hot Mobile - Israel"/>
    <n v="2"/>
    <n v="165100"/>
    <n v="1.537613570690155E-4"/>
    <n v="0.15745162963867188"/>
    <n v="1.3603237372528902E-2"/>
    <n v="2.1418518926663607E-3"/>
    <n v="0"/>
    <n v="0"/>
  </r>
  <r>
    <s v="ARETC"/>
    <x v="95"/>
    <s v="Emirates Telecom Corp-ETISALAT ARETC"/>
    <n v="1"/>
    <n v="1207966"/>
    <n v="1.1250060051679611E-3"/>
    <n v="1.1520061492919922"/>
    <n v="5.012103937134417E-2"/>
    <n v="5.7739745564694529E-2"/>
    <n v="0"/>
    <n v="0"/>
  </r>
  <r>
    <s v="ISRMS"/>
    <x v="96"/>
    <s v="Hot Mobile - Israel"/>
    <n v="8"/>
    <n v="75"/>
    <n v="6.9849193096160889E-8"/>
    <n v="7.152557373046875E-5"/>
    <n v="1.3603237372528902E-2"/>
    <n v="9.7297935766188406E-7"/>
    <n v="0"/>
    <n v="0"/>
  </r>
  <r>
    <s v="ISR01"/>
    <x v="96"/>
    <s v="PARTNER COMMUNICATIONS COMPANY LTD."/>
    <n v="8"/>
    <n v="4108237"/>
    <n v="3.8260938599705696E-3"/>
    <n v="3.9179201126098633"/>
    <n v="1.3512929896353961E-2"/>
    <n v="5.2942579821212303E-2"/>
    <n v="0"/>
    <n v="0"/>
  </r>
  <r>
    <s v="USACG"/>
    <x v="96"/>
    <s v="ATT USA Primary Network"/>
    <n v="2"/>
    <n v="871770"/>
    <n v="8.1189908087253571E-4"/>
    <n v="0.83138465881347656"/>
    <n v="1.3540748128522176E-2"/>
    <n v="1.125757026291063E-2"/>
    <n v="0"/>
    <n v="0"/>
  </r>
  <r>
    <s v="SVKO2"/>
    <x v="96"/>
    <s v="O2 SLOVAKIA, S.R.O."/>
    <n v="2"/>
    <n v="162831"/>
    <n v="1.5164818614721298E-4"/>
    <n v="0.15528774261474609"/>
    <n v="1.0105799373040753E-2"/>
    <n v="1.5693067719570149E-3"/>
    <n v="0"/>
    <n v="0"/>
  </r>
  <r>
    <s v="SVKGT"/>
    <x v="96"/>
    <s v="ORANGE Slovakia"/>
    <n v="2"/>
    <n v="3658521"/>
    <n v="3.4072631970047951E-3"/>
    <n v="3.4890375137329102"/>
    <n v="6.496868324825278E-3"/>
    <n v="2.2667817307098485E-2"/>
    <n v="0"/>
    <n v="0"/>
  </r>
  <r>
    <s v="USAW6"/>
    <x v="97"/>
    <s v="T-Mobile USA, Inc USAW6"/>
    <n v="11"/>
    <n v="5896023"/>
    <n v="5.4910993203520775E-3"/>
    <n v="5.6228857040405273"/>
    <n v="5.0788502726430767E-3"/>
    <n v="2.8557794591007091E-2"/>
    <n v="0.12"/>
    <n v="1.3199999999999998"/>
  </r>
  <r>
    <s v="USACG"/>
    <x v="97"/>
    <s v="ATT USA Primary Network"/>
    <n v="10"/>
    <n v="19180441"/>
    <n v="1.7863177694380283E-2"/>
    <n v="18.29189395904541"/>
    <n v="1.3540748128522176E-2"/>
    <n v="0.24768592889307023"/>
    <n v="0"/>
    <n v="0"/>
  </r>
  <r>
    <s v="ISR01"/>
    <x v="97"/>
    <s v="PARTNER COMMUNICATIONS COMPANY LTD."/>
    <n v="1"/>
    <n v="138837"/>
    <n v="1.2930203229188919E-4"/>
    <n v="0.13240528106689453"/>
    <n v="1.3512929896353961E-2"/>
    <n v="1.7891832809639881E-3"/>
    <n v="0"/>
    <n v="0"/>
  </r>
  <r>
    <s v="NLDPT"/>
    <x v="98"/>
    <s v="KPN B.V."/>
    <n v="12"/>
    <n v="30686660"/>
    <n v="2.857917919754982E-2"/>
    <n v="29.265079498291016"/>
    <n v="4.5416334993920587E-3"/>
    <n v="0.13291126541181023"/>
    <n v="0.11"/>
    <n v="1.32"/>
  </r>
  <r>
    <s v="NLDLT"/>
    <x v="98"/>
    <s v="VODAFONE LIBERTEL B.V."/>
    <n v="7"/>
    <n v="1797467"/>
    <n v="1.6740215942263603E-3"/>
    <n v="1.714198112487793"/>
    <n v="1.0014996681596862E-2"/>
    <n v="1.7167688408164853E-2"/>
    <n v="0"/>
    <n v="0"/>
  </r>
  <r>
    <s v="ESPAT"/>
    <x v="99"/>
    <s v="Vodafone España, S.A.U. ESPAT"/>
    <n v="8"/>
    <n v="433463"/>
    <n v="4.0369387716054916E-4"/>
    <n v="0.41338253021240234"/>
    <n v="1.0022329100492002E-2"/>
    <n v="4.143055762182774E-3"/>
    <n v="0"/>
    <n v="0"/>
  </r>
  <r>
    <s v="ESPTE"/>
    <x v="99"/>
    <s v="TELEFÓNICA MÓVILES ESPAÑA S.A."/>
    <n v="6"/>
    <n v="13407003"/>
    <n v="1.2486244551837444E-2"/>
    <n v="12.785914421081543"/>
    <n v="1.0091008890803341E-2"/>
    <n v="0.12902277610018451"/>
    <n v="0"/>
    <n v="0"/>
  </r>
  <r>
    <s v="ESPRT"/>
    <x v="99"/>
    <s v="Orange Espagne, S.A., sociedad unipersonal"/>
    <n v="3"/>
    <n v="36229265"/>
    <n v="3.3741132356226444E-2"/>
    <n v="34.550919532775879"/>
    <n v="6.2769022311094701E-3"/>
    <n v="0.21687274390216468"/>
    <n v="0"/>
    <n v="0"/>
  </r>
  <r>
    <s v="FRAF3"/>
    <x v="99"/>
    <s v="BOUYGUES TÉLÉCOM"/>
    <n v="1"/>
    <n v="184646"/>
    <n v="1.7196498811244965E-4"/>
    <n v="0.17609214782714844"/>
    <n v="1.0031703784883949E-2"/>
    <n v="1.7665042658459489E-3"/>
    <n v="0"/>
    <n v="0"/>
  </r>
  <r>
    <s v="LTUMT"/>
    <x v="99"/>
    <s v="Bite Lithuania"/>
    <n v="1"/>
    <n v="26577376"/>
    <n v="2.4752110242843628E-2"/>
    <n v="25.346160888671875"/>
    <n v="1.0001134172621072E-2"/>
    <n v="0.25349035580844798"/>
    <n v="0"/>
    <n v="0"/>
  </r>
  <r>
    <s v="FRAF1"/>
    <x v="99"/>
    <s v="ORANGE  France"/>
    <n v="1"/>
    <n v="84684"/>
    <n v="7.8868120908737183E-5"/>
    <n v="8.0760955810546875E-2"/>
    <n v="6.0307905731580812E-3"/>
    <n v="4.8705241098148243E-4"/>
    <n v="0"/>
    <n v="0"/>
  </r>
  <r>
    <s v="FRAF2"/>
    <x v="99"/>
    <s v="SOCIÉTÉ FRANÇAISE DU RADIOTÉLÉPHONE S.A."/>
    <n v="1"/>
    <n v="1747"/>
    <n v="1.627020537853241E-6"/>
    <n v="1.6660690307617188E-3"/>
    <n v="1.0044684567575537E-2"/>
    <n v="1.6735137881807769E-5"/>
    <n v="0"/>
    <n v="0"/>
  </r>
  <r>
    <s v="ESPXF"/>
    <x v="99"/>
    <s v="Xfera Móviles, S.A. ESPXF"/>
    <n v="1"/>
    <n v="1"/>
    <n v="9.3132257461547852E-10"/>
    <n v="9.5367431640625E-7"/>
    <n v="1.0002069341761196E-2"/>
    <n v="9.5387166421520198E-9"/>
    <n v="0"/>
    <n v="0"/>
  </r>
  <r>
    <s v="GBRMT"/>
    <x v="100"/>
    <s v="Manx Telecom"/>
    <n v="11"/>
    <n v="519438378"/>
    <n v="0.48376468755304813"/>
    <n v="495.37504005432129"/>
    <n v="2.0001050655750644E-2"/>
    <n v="9.9080212697209848"/>
    <n v="0"/>
    <n v="0"/>
  </r>
  <r>
    <s v="GBRGT"/>
    <x v="100"/>
    <s v="Sure (Guernsey/Jersey/Isle of Man) Limited"/>
    <n v="5"/>
    <n v="2405095"/>
    <n v="2.2399192675948143E-3"/>
    <n v="2.2936773300170898"/>
    <n v="6.0946158836067646E-2"/>
    <n v="0.13979082287390909"/>
    <n v="0"/>
    <n v="0"/>
  </r>
  <r>
    <s v="GBRCN"/>
    <x v="101"/>
    <s v="Telefonica UK Ltd"/>
    <n v="5"/>
    <n v="758094351"/>
    <n v="0.70603038277477026"/>
    <n v="722.97511196136475"/>
    <n v="1.0089910828816955E-2"/>
    <n v="7.2947544111441243"/>
    <n v="0"/>
    <n v="0"/>
  </r>
  <r>
    <s v="GBRVF"/>
    <x v="101"/>
    <s v="VODAFONE LTD United Kingdom"/>
    <n v="4"/>
    <n v="89015068"/>
    <n v="8.2901742309331894E-2"/>
    <n v="84.891384124755859"/>
    <n v="1.0101909042959573E-2"/>
    <n v="0.85756504095922592"/>
    <n v="0"/>
    <n v="0"/>
  </r>
  <r>
    <s v="GBRHU"/>
    <x v="101"/>
    <s v="Hutchison 3G UK Limited GBRHU"/>
    <n v="3"/>
    <n v="1723819"/>
    <n v="1.6054315492510796E-3"/>
    <n v="1.6439619064331055"/>
    <n v="6.0306171524147408E-3"/>
    <n v="9.9141048708519235E-3"/>
    <n v="0.17"/>
    <n v="0.51"/>
  </r>
  <r>
    <s v="BHRMV"/>
    <x v="102"/>
    <s v="Zain Bahrain B.S.C BHRMV"/>
    <n v="9"/>
    <n v="30711639"/>
    <n v="2.860244270414114E-2"/>
    <n v="29.288901329040527"/>
    <n v="6.0535926087771093E-2"/>
    <n v="1.7730307660468179"/>
    <n v="0"/>
    <n v="0"/>
  </r>
  <r>
    <s v="BHRST"/>
    <x v="102"/>
    <s v="VIVA Bahrain"/>
    <n v="7"/>
    <n v="24167504"/>
    <n v="2.2507742047309875E-2"/>
    <n v="23.047927856445313"/>
    <n v="0.10001428756981424"/>
    <n v="2.3051220845228539"/>
    <n v="0"/>
    <n v="0"/>
  </r>
  <r>
    <s v="BHRBT"/>
    <x v="102"/>
    <s v="Bahrain Telecommunications Company (B.S.C.) BHRBT"/>
    <n v="5"/>
    <n v="28329875"/>
    <n v="2.6384252123534679E-2"/>
    <n v="27.017474174499512"/>
    <n v="0.100134967986031"/>
    <n v="2.7053939115269281"/>
    <n v="0"/>
    <n v="0"/>
  </r>
  <r>
    <s v="ESPRT"/>
    <x v="102"/>
    <s v="Orange Espagne, S.A., sociedad unipersonal"/>
    <n v="1"/>
    <n v="3788175"/>
    <n v="3.5280128940939903E-3"/>
    <n v="3.6126852035522461"/>
    <n v="6.2769022311094701E-3"/>
    <n v="2.2676471814473263E-2"/>
    <n v="0"/>
    <n v="0"/>
  </r>
  <r>
    <s v="ESPTE"/>
    <x v="102"/>
    <s v="TELEFÓNICA MÓVILES ESPAÑA S.A."/>
    <n v="1"/>
    <n v="6700238"/>
    <n v="6.2400829046964645E-3"/>
    <n v="6.3898448944091797"/>
    <n v="1.0091008890803341E-2"/>
    <n v="6.4479981640337372E-2"/>
    <n v="0"/>
    <n v="0"/>
  </r>
  <r>
    <s v="ESPAT"/>
    <x v="102"/>
    <s v="Vodafone España, S.A.U. ESPAT"/>
    <n v="1"/>
    <n v="107"/>
    <n v="9.9651515483856201E-8"/>
    <n v="1.0204315185546875E-4"/>
    <n v="1.0022329100492002E-2"/>
    <n v="1.022710050346989E-6"/>
    <n v="0"/>
    <n v="0"/>
  </r>
  <r>
    <s v="ISR01"/>
    <x v="103"/>
    <s v="PARTNER COMMUNICATIONS COMPANY LTD."/>
    <n v="7"/>
    <n v="45200829"/>
    <n v="4.2096552439033985E-2"/>
    <n v="43.106869697570801"/>
    <n v="1.3512929896353961E-2"/>
    <n v="0.58250010827453913"/>
    <n v="0"/>
    <n v="0"/>
  </r>
  <r>
    <s v="ISRMS"/>
    <x v="103"/>
    <s v="Hot Mobile - Israel"/>
    <n v="4"/>
    <n v="7"/>
    <n v="6.5192580223083496E-9"/>
    <n v="6.67572021484375E-6"/>
    <n v="1.3603237372528902E-2"/>
    <n v="9.0811406715109176E-8"/>
    <n v="0"/>
    <n v="0"/>
  </r>
  <r>
    <s v="PSEJE"/>
    <x v="103"/>
    <s v="Jawwal PSEJE"/>
    <n v="2"/>
    <n v="7362251"/>
    <n v="6.8566305562853813E-3"/>
    <n v="7.0211896896362305"/>
    <n v="5.4180568666750653E-2"/>
    <n v="0.38041205010161749"/>
    <n v="0"/>
    <n v="0"/>
  </r>
  <r>
    <s v="ESPRT"/>
    <x v="104"/>
    <s v="Orange Espagne, S.A., sociedad unipersonal"/>
    <n v="5"/>
    <n v="720624"/>
    <n v="6.7113339900970459E-4"/>
    <n v="0.6872406005859375"/>
    <n v="6.2769022311094701E-3"/>
    <n v="4.3137420591268837E-3"/>
    <n v="0"/>
    <n v="0"/>
  </r>
  <r>
    <s v="ESPTE"/>
    <x v="104"/>
    <s v="TELEFÓNICA MÓVILES ESPAÑA S.A."/>
    <n v="4"/>
    <n v="632337"/>
    <n v="5.8890972286462784E-4"/>
    <n v="0.60304355621337891"/>
    <n v="1.0091008890803341E-2"/>
    <n v="6.0853178872908708E-3"/>
    <n v="0"/>
    <n v="0"/>
  </r>
  <r>
    <s v="ESPAT"/>
    <x v="104"/>
    <s v="Vodafone España, S.A.U. ESPAT"/>
    <n v="2"/>
    <n v="109674"/>
    <n v="1.0214187204837799E-4"/>
    <n v="0.10459327697753906"/>
    <n v="1.0022329100492002E-2"/>
    <n v="1.0482682435678098E-3"/>
    <n v="0"/>
    <n v="0"/>
  </r>
  <r>
    <s v="USACG"/>
    <x v="105"/>
    <s v="ATT USA Primary Network"/>
    <n v="8"/>
    <n v="302378137"/>
    <n v="0.28161158505827188"/>
    <n v="288.37026309967041"/>
    <n v="1.3540748128522176E-2"/>
    <n v="3.9047491003883095"/>
    <n v="0"/>
    <n v="0"/>
  </r>
  <r>
    <s v="USAW6"/>
    <x v="105"/>
    <s v="T-Mobile USA, Inc USAW6"/>
    <n v="8"/>
    <n v="304431551"/>
    <n v="0.28352397587150335"/>
    <n v="290.32855129241943"/>
    <n v="5.0788502726430767E-3"/>
    <n v="1.4745352418875739"/>
    <n v="0.12"/>
    <n v="0.96"/>
  </r>
  <r>
    <s v="GBRVF"/>
    <x v="106"/>
    <s v="VODAFONE LTD United Kingdom"/>
    <n v="7"/>
    <n v="70112300"/>
    <n v="6.5297167748212814E-2"/>
    <n v="66.864299774169922"/>
    <n v="1.0101909042959573E-2"/>
    <n v="0.67545707453984682"/>
    <n v="0"/>
    <n v="0"/>
  </r>
  <r>
    <s v="GBRHU"/>
    <x v="106"/>
    <s v="Hutchison 3G UK Limited GBRHU"/>
    <n v="6"/>
    <n v="64635684"/>
    <n v="6.0196671634912491E-2"/>
    <n v="61.641391754150391"/>
    <n v="6.0306171524147408E-3"/>
    <n v="0.37173563441129592"/>
    <n v="0.17"/>
    <n v="1.02"/>
  </r>
  <r>
    <s v="GBRCN"/>
    <x v="106"/>
    <s v="Telefonica UK Ltd"/>
    <n v="3"/>
    <n v="27059808"/>
    <n v="2.5201410055160522E-2"/>
    <n v="25.806243896484375"/>
    <n v="1.0089910828816955E-2"/>
    <n v="0.26038269974222916"/>
    <n v="0"/>
    <n v="0"/>
  </r>
  <r>
    <s v="GBROR"/>
    <x v="106"/>
    <s v="EE (ORANGE)"/>
    <n v="2"/>
    <n v="6"/>
    <n v="5.5879354476928711E-9"/>
    <n v="5.7220458984375E-6"/>
    <n v="0"/>
    <n v="0"/>
    <n v="0"/>
    <n v="0"/>
  </r>
  <r>
    <s v="FRAF1"/>
    <x v="106"/>
    <s v="ORANGE  France"/>
    <n v="1"/>
    <n v="1"/>
    <n v="9.3132257461547852E-10"/>
    <n v="9.5367431640625E-7"/>
    <n v="6.0307905731580812E-3"/>
    <n v="5.7514100772457897E-9"/>
    <n v="0"/>
    <n v="0"/>
  </r>
  <r>
    <s v="ISR01"/>
    <x v="107"/>
    <s v="PARTNER COMMUNICATIONS COMPANY LTD."/>
    <n v="5"/>
    <n v="6745848"/>
    <n v="6.2825605273246765E-3"/>
    <n v="6.4333419799804688"/>
    <n v="1.3512929896353961E-2"/>
    <n v="8.693329917474707E-2"/>
    <n v="0"/>
    <n v="0"/>
  </r>
  <r>
    <s v="USAW6"/>
    <x v="107"/>
    <s v="T-Mobile USA, Inc USAW6"/>
    <n v="4"/>
    <n v="9493794165"/>
    <n v="8.8417848246172071"/>
    <n v="9053.98766040802"/>
    <n v="5.0788502726430767E-3"/>
    <n v="45.983847697570326"/>
    <n v="0.12"/>
    <n v="0.48"/>
  </r>
  <r>
    <s v="USACG"/>
    <x v="107"/>
    <s v="ATT USA Primary Network"/>
    <n v="2"/>
    <n v="697"/>
    <n v="6.4913183450698853E-7"/>
    <n v="6.6471099853515625E-4"/>
    <n v="1.3540748128522176E-2"/>
    <n v="9.0006842094230242E-6"/>
    <n v="0"/>
    <n v="0"/>
  </r>
  <r>
    <s v="TWNLD"/>
    <x v="107"/>
    <s v="CHUNGHWA TELECOM"/>
    <n v="1"/>
    <n v="47"/>
    <n v="4.377216100692749E-8"/>
    <n v="4.482269287109375E-5"/>
    <n v="6.0254777070063693E-2"/>
    <n v="2.700781366627687E-6"/>
    <n v="0"/>
    <n v="0"/>
  </r>
  <r>
    <s v="TWNFE"/>
    <x v="107"/>
    <s v="Far EasTone"/>
    <n v="1"/>
    <n v="1020676966"/>
    <n v="0.95057949982583523"/>
    <n v="973.39340782165527"/>
    <n v="6.0000752826866136E-2"/>
    <n v="58.404337266008042"/>
    <n v="0"/>
    <n v="0"/>
  </r>
  <r>
    <s v="TWNPC"/>
    <x v="107"/>
    <s v="Taiwan Mobile Co.Ltd TWNPC"/>
    <n v="1"/>
    <n v="21162425"/>
    <n v="1.9709044136106968E-2"/>
    <n v="20.182061195373535"/>
    <n v="6.0140651801029586E-2"/>
    <n v="1.2137623149780308"/>
    <n v="0"/>
    <n v="0"/>
  </r>
  <r>
    <s v="CIVTL"/>
    <x v="108"/>
    <s v="MTN COTE D'IVOIRE"/>
    <n v="5"/>
    <n v="132"/>
    <n v="1.2293457984924316E-7"/>
    <n v="1.25885009765625E-4"/>
    <n v="5.0118819471061705E-2"/>
    <n v="6.3092080785561995E-6"/>
    <n v="0"/>
    <n v="0"/>
  </r>
  <r>
    <s v="ISRMS"/>
    <x v="109"/>
    <s v="Hot Mobile - Israel"/>
    <n v="4"/>
    <n v="11"/>
    <n v="1.0244548320770264E-8"/>
    <n v="1.049041748046875E-5"/>
    <n v="1.3603237372528902E-2"/>
    <n v="1.4270363912374298E-7"/>
    <n v="0"/>
    <n v="0"/>
  </r>
  <r>
    <s v="ISR01"/>
    <x v="109"/>
    <s v="PARTNER COMMUNICATIONS COMPANY LTD."/>
    <n v="4"/>
    <n v="32510320"/>
    <n v="3.0277594923973083E-2"/>
    <n v="31.004257202148438"/>
    <n v="1.3512929896353961E-2"/>
    <n v="0.41895835406115922"/>
    <n v="0"/>
    <n v="0"/>
  </r>
  <r>
    <s v="GBRVF"/>
    <x v="109"/>
    <s v="VODAFONE LTD United Kingdom"/>
    <n v="2"/>
    <n v="15909836"/>
    <n v="1.4817189425230026E-2"/>
    <n v="15.172801971435547"/>
    <n v="1.0101909042959573E-2"/>
    <n v="0.15327426544227959"/>
    <n v="0"/>
    <n v="0"/>
  </r>
  <r>
    <s v="URYAM"/>
    <x v="109"/>
    <s v="AM WIRELESS URUGUAY S.A."/>
    <n v="1"/>
    <n v="14504554"/>
    <n v="1.3508418574929237E-2"/>
    <n v="13.832620620727539"/>
    <n v="0.10003131808278867"/>
    <n v="1.3836952732305381"/>
    <n v="0"/>
    <n v="0"/>
  </r>
  <r>
    <s v="TURIS"/>
    <x v="109"/>
    <s v="AVEA"/>
    <n v="1"/>
    <n v="693"/>
    <n v="6.4540654420852661E-7"/>
    <n v="6.6089630126953125E-4"/>
    <n v="6.0019915289893686E-2"/>
    <n v="3.9666940017601325E-5"/>
    <n v="0"/>
    <n v="0"/>
  </r>
  <r>
    <s v="GBROR"/>
    <x v="109"/>
    <s v="EE (ORANGE)"/>
    <n v="1"/>
    <n v="7"/>
    <n v="6.5192580223083496E-9"/>
    <n v="6.67572021484375E-6"/>
    <n v="0"/>
    <n v="0"/>
    <n v="0"/>
    <n v="0"/>
  </r>
  <r>
    <s v="GBRCN"/>
    <x v="109"/>
    <s v="Telefonica UK Ltd"/>
    <n v="1"/>
    <n v="67"/>
    <n v="6.2398612499237061E-8"/>
    <n v="6.389617919921875E-5"/>
    <n v="1.0089910828816955E-2"/>
    <n v="6.4470675042222588E-7"/>
    <n v="0"/>
    <n v="0"/>
  </r>
  <r>
    <s v="TURTC"/>
    <x v="109"/>
    <s v="Turkcell Iletisim Hizmetleri A.S."/>
    <n v="1"/>
    <n v="1611"/>
    <n v="1.5003606677055359E-6"/>
    <n v="1.5363693237304688E-3"/>
    <n v="6.0001383450359783E-2"/>
    <n v="9.2184284914521795E-5"/>
    <n v="0"/>
    <n v="0"/>
  </r>
  <r>
    <s v="TURTS"/>
    <x v="109"/>
    <s v="VODAFONE TELEKOMUNIKASYON A.S"/>
    <n v="1"/>
    <n v="27"/>
    <n v="2.514570951461792E-8"/>
    <n v="2.574920654296875E-5"/>
    <n v="6.0030428697985541E-2"/>
    <n v="1.5457359074073883E-6"/>
    <n v="0"/>
    <n v="0"/>
  </r>
  <r>
    <s v="COLTM"/>
    <x v="110"/>
    <s v="COLOMBIA TELECOMUNICACIONES S.A. ESP"/>
    <n v="8"/>
    <n v="57843151"/>
    <n v="5.3870632313191891E-2"/>
    <n v="55.163527488708496"/>
    <n v="5.4235110858471727E-2"/>
    <n v="2.9918000286944579"/>
    <n v="0"/>
    <n v="0"/>
  </r>
  <r>
    <s v="COLCM"/>
    <x v="110"/>
    <s v="Comunicacion Celular SA Comcel SA"/>
    <n v="5"/>
    <n v="6727281"/>
    <n v="6.2652686610817909E-3"/>
    <n v="6.4156351089477539"/>
    <n v="6.0805942810576268E-2"/>
    <n v="0.39010874152820235"/>
    <n v="0"/>
    <n v="0"/>
  </r>
  <r>
    <s v="ISRMS"/>
    <x v="111"/>
    <s v="Hot Mobile - Israel"/>
    <n v="7"/>
    <n v="6841388"/>
    <n v="6.3715390861034393E-3"/>
    <n v="6.5244560241699219"/>
    <n v="1.3603237372528902E-2"/>
    <n v="8.8753724023409614E-2"/>
    <n v="0"/>
    <n v="0"/>
  </r>
  <r>
    <s v="ISR01"/>
    <x v="111"/>
    <s v="PARTNER COMMUNICATIONS COMPANY LTD."/>
    <n v="7"/>
    <n v="188975326"/>
    <n v="0.17599698714911938"/>
    <n v="180.22091484069824"/>
    <n v="1.3512929896353961E-2"/>
    <n v="2.4353125880991326"/>
    <n v="0"/>
    <n v="0"/>
  </r>
  <r>
    <s v="ISRPL"/>
    <x v="111"/>
    <s v="PELEPHONE COMMUNICATION LTD."/>
    <n v="6"/>
    <n v="9250288"/>
    <n v="8.6150020360946655E-3"/>
    <n v="8.8217620849609375"/>
    <n v="1.8158632160141627E-2"/>
    <n v="0.16019113270508972"/>
    <n v="0.1"/>
    <n v="0.60000000000000009"/>
  </r>
  <r>
    <s v="DNKHU"/>
    <x v="112"/>
    <s v="HI3G DENMARK APS"/>
    <n v="3"/>
    <n v="310354183"/>
    <n v="0.28903985675424337"/>
    <n v="295.97681331634521"/>
    <n v="1.0004782208822598E-2"/>
    <n v="2.961183556091378"/>
    <n v="0.17"/>
    <n v="0.51"/>
  </r>
  <r>
    <s v="NORNC"/>
    <x v="112"/>
    <s v="TS NORGE"/>
    <n v="3"/>
    <n v="131358777"/>
    <n v="0.1223373943939805"/>
    <n v="125.27349185943604"/>
    <n v="1.0107195480267749E-2"/>
    <n v="1.2661636707190504"/>
    <n v="5.5E-2"/>
    <n v="0.16500000000000001"/>
  </r>
  <r>
    <s v="DNKDM"/>
    <x v="112"/>
    <s v="TELENOR A/S"/>
    <n v="1"/>
    <n v="40266889"/>
    <n v="3.7501462735235691E-2"/>
    <n v="38.401497840881348"/>
    <n v="6.0990155924409836E-3"/>
    <n v="0.23421133410462411"/>
    <n v="0"/>
    <n v="0"/>
  </r>
  <r>
    <s v="NORTM"/>
    <x v="112"/>
    <s v="TELENOR NORGE AS"/>
    <n v="1"/>
    <n v="61"/>
    <n v="5.6810677051544189E-8"/>
    <n v="5.817413330078125E-5"/>
    <n v="6.0531621806357737E-3"/>
    <n v="3.5213746358755323E-7"/>
    <n v="0"/>
    <n v="0"/>
  </r>
  <r>
    <s v="DNKIA"/>
    <x v="112"/>
    <s v="TELIA"/>
    <n v="1"/>
    <n v="45366004"/>
    <n v="4.2250383645296097E-2"/>
    <n v="43.264392852783203"/>
    <n v="1.001033644562583E-2"/>
    <n v="0.43309112857208937"/>
    <n v="5.5E-2"/>
    <n v="5.5E-2"/>
  </r>
  <r>
    <s v="ITAOM"/>
    <x v="112"/>
    <s v="VODAFONE ITALIA S.P.A"/>
    <n v="1"/>
    <n v="45502876"/>
    <n v="4.2377855628728867E-2"/>
    <n v="43.394924163818359"/>
    <n v="1.0030261531489941E-2"/>
    <n v="0.43526243850227059"/>
    <n v="0"/>
    <n v="0"/>
  </r>
  <r>
    <s v="ITAWI"/>
    <x v="112"/>
    <s v="WIND TRE S.P.A. (ITAWI)"/>
    <n v="1"/>
    <n v="31062815"/>
    <n v="2.8929500840604305E-2"/>
    <n v="29.623808860778809"/>
    <n v="6.1982702736118438E-3"/>
    <n v="0.18361637385292442"/>
    <n v="0.17"/>
    <n v="0.17"/>
  </r>
  <r>
    <s v="ISRPL"/>
    <x v="113"/>
    <s v="PELEPHONE COMMUNICATION LTD."/>
    <n v="4"/>
    <n v="243045099"/>
    <n v="0.22635338734835386"/>
    <n v="231.78586864471436"/>
    <n v="1.8158632160141627E-2"/>
    <n v="4.2089143286382731"/>
    <n v="0.1"/>
    <n v="0.4"/>
  </r>
  <r>
    <s v="LTE01"/>
    <x v="113"/>
    <s v="CBRS Private LTE 315010"/>
    <n v="3"/>
    <n v="55201"/>
    <n v="5.140993744134903E-5"/>
    <n v="5.2643775939941406E-2"/>
    <n v="0"/>
    <n v="0"/>
    <n v="0"/>
    <n v="0"/>
  </r>
  <r>
    <s v="ISR01"/>
    <x v="113"/>
    <s v="PARTNER COMMUNICATIONS COMPANY LTD."/>
    <n v="2"/>
    <n v="71295377"/>
    <n v="6.6398994065821171E-2"/>
    <n v="67.992569923400879"/>
    <n v="1.3512929896353961E-2"/>
    <n v="0.91877883084786094"/>
    <n v="0"/>
    <n v="0"/>
  </r>
  <r>
    <s v="USACG"/>
    <x v="113"/>
    <s v="ATT USA Primary Network"/>
    <n v="1"/>
    <n v="33763"/>
    <n v="3.1444244086742401E-5"/>
    <n v="3.2198905944824219E-2"/>
    <n v="1.3540748128522176E-2"/>
    <n v="4.3599727541284008E-4"/>
    <n v="0"/>
    <n v="0"/>
  </r>
  <r>
    <s v="ARETC"/>
    <x v="113"/>
    <s v="Emirates Telecom Corp-ETISALAT ARETC"/>
    <n v="1"/>
    <n v="1883392"/>
    <n v="1.7540454864501953E-3"/>
    <n v="1.796142578125"/>
    <n v="5.012103937134417E-2"/>
    <n v="9.0024532874750748E-2"/>
    <n v="0"/>
    <n v="0"/>
  </r>
  <r>
    <s v="USAW6"/>
    <x v="113"/>
    <s v="T-Mobile USA, Inc USAW6"/>
    <n v="1"/>
    <n v="55687"/>
    <n v="5.1862560212612152E-5"/>
    <n v="5.3107261657714844E-2"/>
    <n v="5.0788502726430767E-3"/>
    <n v="2.6972383034961224E-4"/>
    <n v="0.12"/>
    <n v="0.12"/>
  </r>
  <r>
    <s v="KENKC"/>
    <x v="114"/>
    <s v="AIRTEL NETWORKS KENYA LIMITED"/>
    <n v="6"/>
    <n v="533"/>
    <n v="4.9639493227005005E-7"/>
    <n v="5.0830841064453125E-4"/>
    <n v="0.50075396825396834"/>
    <n v="2.5453745372711669E-4"/>
    <n v="0"/>
    <n v="0"/>
  </r>
  <r>
    <s v="KENSA"/>
    <x v="114"/>
    <s v="Safaricom PLC KENSA"/>
    <n v="6"/>
    <n v="1591"/>
    <n v="1.4817342162132263E-6"/>
    <n v="1.5172958374023438E-3"/>
    <n v="0.10116455327211413"/>
    <n v="1.5349655557244643E-4"/>
    <n v="0"/>
    <n v="0"/>
  </r>
  <r>
    <s v="KENTK"/>
    <x v="114"/>
    <s v="TELKOM KENYA LIMITED"/>
    <n v="6"/>
    <n v="580"/>
    <n v="5.4016709327697754E-7"/>
    <n v="5.53131103515625E-4"/>
    <n v="0.20035971223021581"/>
    <n v="1.1082518872597233E-4"/>
    <n v="0"/>
    <n v="0"/>
  </r>
  <r>
    <s v="TZACT"/>
    <x v="114"/>
    <s v="AIRTEL Tanzania"/>
    <n v="3"/>
    <n v="441"/>
    <n v="4.1071325540542603E-7"/>
    <n v="4.2057037353515625E-4"/>
    <n v="0.45026172430036754"/>
    <n v="1.8936674157758911E-4"/>
    <n v="0"/>
    <n v="0"/>
  </r>
  <r>
    <s v="TZAMB"/>
    <x v="114"/>
    <s v="MIC Tanzania Ltd"/>
    <n v="3"/>
    <n v="734"/>
    <n v="6.8359076976776123E-7"/>
    <n v="6.999969482421875E-4"/>
    <n v="9.0763298944062459E-2"/>
    <n v="6.353403227323708E-5"/>
    <n v="0"/>
    <n v="0"/>
  </r>
  <r>
    <s v="CODCT"/>
    <x v="114"/>
    <s v="CELTEL Congo, Dem. Rep."/>
    <n v="2"/>
    <n v="69"/>
    <n v="6.4261257648468018E-8"/>
    <n v="6.580352783203125E-5"/>
    <n v="0.40039331086194663"/>
    <n v="2.6347292375063244E-5"/>
    <n v="0"/>
    <n v="0"/>
  </r>
  <r>
    <s v="ZMB02"/>
    <x v="114"/>
    <s v="MTN Zambia"/>
    <n v="2"/>
    <n v="797"/>
    <n v="7.4226409196853638E-7"/>
    <n v="7.6007843017578125E-4"/>
    <n v="2.0281576074329653E-2"/>
    <n v="1.5415588504067168E-5"/>
    <n v="0"/>
    <n v="0"/>
  </r>
  <r>
    <s v="CODVC"/>
    <x v="114"/>
    <s v="Vodacom Congo"/>
    <n v="2"/>
    <n v="104"/>
    <n v="9.6857547760009766E-8"/>
    <n v="9.918212890625E-5"/>
    <n v="10.00018706404572"/>
    <n v="9.9183984247279639E-4"/>
    <n v="0"/>
    <n v="0"/>
  </r>
  <r>
    <s v="ZMBCZ"/>
    <x v="114"/>
    <s v="ZAMTEL"/>
    <n v="2"/>
    <n v="523"/>
    <n v="4.8708170652389526E-7"/>
    <n v="4.9877166748046875E-4"/>
    <n v="1.0000351703054393"/>
    <n v="4.9878920943235852E-4"/>
    <n v="0"/>
    <n v="0"/>
  </r>
  <r>
    <s v="UGACE"/>
    <x v="114"/>
    <s v="AIRTEL UGANDA LIMITED"/>
    <n v="1"/>
    <n v="24"/>
    <n v="2.2351741790771484E-8"/>
    <n v="2.288818359375E-5"/>
    <n v="0.5000615661836354"/>
    <n v="1.1445500934989214E-5"/>
    <n v="0"/>
    <n v="0"/>
  </r>
  <r>
    <s v="BWABC"/>
    <x v="114"/>
    <s v="BOTSWANA TELECOMMUNICATIONS CORPORATION"/>
    <n v="1"/>
    <n v="2"/>
    <n v="1.862645149230957E-9"/>
    <n v="1.9073486328125E-6"/>
    <n v="0.45039026549941941"/>
    <n v="8.5905125713237649E-7"/>
    <n v="0"/>
    <n v="0"/>
  </r>
  <r>
    <s v="UGAMN"/>
    <x v="114"/>
    <s v="MTN Uganda Ltd UGAMN"/>
    <n v="1"/>
    <n v="27"/>
    <n v="2.514570951461792E-8"/>
    <n v="2.574920654296875E-5"/>
    <n v="5.0060928433269342E-2"/>
    <n v="1.2890291859610293E-6"/>
    <n v="0"/>
    <n v="0"/>
  </r>
  <r>
    <s v="ZWEN1"/>
    <x v="114"/>
    <s v="Net*One Cellular"/>
    <n v="1"/>
    <n v="5"/>
    <n v="4.6566128730773926E-9"/>
    <n v="4.76837158203125E-6"/>
    <n v="1.0002384477734172"/>
    <n v="4.769508589617811E-6"/>
    <n v="0"/>
    <n v="0"/>
  </r>
  <r>
    <s v="CODOR"/>
    <x v="114"/>
    <s v="Oasis sprl"/>
    <n v="1"/>
    <n v="306"/>
    <n v="2.8498470783233643E-7"/>
    <n v="2.918243408203125E-4"/>
    <n v="1.0004764562415673"/>
    <n v="2.9196338234893762E-4"/>
    <n v="0"/>
    <n v="0"/>
  </r>
  <r>
    <s v="GBRCN"/>
    <x v="115"/>
    <s v="Telefonica UK Ltd"/>
    <n v="3"/>
    <n v="2957519"/>
    <n v="2.7544042095541954E-3"/>
    <n v="2.8205099105834961"/>
    <n v="1.0089910828816955E-2"/>
    <n v="2.8458693489581958E-2"/>
    <n v="0"/>
    <n v="0"/>
  </r>
  <r>
    <s v="GBRVF"/>
    <x v="115"/>
    <s v="VODAFONE LTD United Kingdom"/>
    <n v="3"/>
    <n v="9622995"/>
    <n v="8.9621124789118767E-3"/>
    <n v="9.1772031784057617"/>
    <n v="1.0101909042959573E-2"/>
    <n v="9.2707271777014502E-2"/>
    <n v="0"/>
    <n v="0"/>
  </r>
  <r>
    <s v="GBRHU"/>
    <x v="115"/>
    <s v="Hutchison 3G UK Limited GBRHU"/>
    <n v="2"/>
    <n v="445998"/>
    <n v="4.1536800563335419E-4"/>
    <n v="0.42533683776855469"/>
    <n v="6.0306171524147408E-3"/>
    <n v="2.565043629400892E-3"/>
    <n v="0.17"/>
    <n v="0.34"/>
  </r>
  <r>
    <s v="ZAFMM"/>
    <x v="115"/>
    <s v="Mobile Telephone Networks (PTY) LTD"/>
    <n v="1"/>
    <n v="7"/>
    <n v="6.5192580223083496E-9"/>
    <n v="6.67572021484375E-6"/>
    <n v="0"/>
    <n v="0"/>
    <n v="0"/>
    <n v="0"/>
  </r>
  <r>
    <s v="FRAF1"/>
    <x v="115"/>
    <s v="ORANGE  France"/>
    <n v="1"/>
    <n v="53491"/>
    <n v="4.9817375838756561E-5"/>
    <n v="5.1012992858886719E-2"/>
    <n v="6.0307905731580812E-3"/>
    <n v="3.0764867644195453E-4"/>
    <n v="0"/>
    <n v="0"/>
  </r>
  <r>
    <s v="FRAF2"/>
    <x v="115"/>
    <s v="SOCIÉTÉ FRANÇAISE DU RADIOTÉLÉPHONE S.A."/>
    <n v="1"/>
    <n v="2"/>
    <n v="1.862645149230957E-9"/>
    <n v="1.9073486328125E-6"/>
    <n v="1.0044684567575537E-2"/>
    <n v="1.9158715376998018E-8"/>
    <n v="0"/>
    <n v="0"/>
  </r>
  <r>
    <s v="ZAFVC"/>
    <x v="115"/>
    <s v="VODACOM (PTY) LTD."/>
    <n v="1"/>
    <n v="50"/>
    <n v="4.6566128730773926E-8"/>
    <n v="4.76837158203125E-5"/>
    <n v="3.0146430705630198E-2"/>
    <n v="1.4374938347640132E-6"/>
    <n v="0"/>
    <n v="0"/>
  </r>
  <r>
    <s v="ESPTE"/>
    <x v="116"/>
    <s v="TELEFÓNICA MÓVILES ESPAÑA S.A."/>
    <n v="5"/>
    <n v="324047505"/>
    <n v="0.30179275665432215"/>
    <n v="309.03578281402588"/>
    <n v="1.0091008890803341E-2"/>
    <n v="3.1184828319527056"/>
    <n v="0"/>
    <n v="0"/>
  </r>
  <r>
    <s v="ESPAT"/>
    <x v="116"/>
    <s v="Vodafone España, S.A.U. ESPAT"/>
    <n v="2"/>
    <n v="1671563"/>
    <n v="1.5567643567919731E-3"/>
    <n v="1.5941267013549805"/>
    <n v="1.0022329100492002E-2"/>
    <n v="1.5976862428861344E-2"/>
    <n v="0"/>
    <n v="0"/>
  </r>
  <r>
    <s v="ESPRT"/>
    <x v="116"/>
    <s v="Orange Espagne, S.A., sociedad unipersonal"/>
    <n v="1"/>
    <n v="105524003"/>
    <n v="9.8276886157691479E-2"/>
    <n v="100.63553142547607"/>
    <n v="6.2769022311094701E-3"/>
    <n v="0.631679391733458"/>
    <n v="0"/>
    <n v="0"/>
  </r>
  <r>
    <s v="ITAOM"/>
    <x v="116"/>
    <s v="VODAFONE ITALIA S.P.A"/>
    <n v="1"/>
    <n v="3345541932"/>
    <n v="3.1157787255942822"/>
    <n v="3190.5574150085449"/>
    <n v="1.0030261531489941E-2"/>
    <n v="32.002125303770192"/>
    <n v="0"/>
    <n v="0"/>
  </r>
  <r>
    <s v="ESPXF"/>
    <x v="116"/>
    <s v="Xfera Móviles, S.A. ESPXF"/>
    <n v="1"/>
    <n v="1134107522"/>
    <n v="1.0562199372798204"/>
    <n v="1081.5692157745361"/>
    <n v="1.0002069341761196E-2"/>
    <n v="10.817930294091187"/>
    <n v="0"/>
    <n v="0"/>
  </r>
  <r>
    <s v="LTE01"/>
    <x v="117"/>
    <s v="CBRS Private LTE 315010"/>
    <n v="3"/>
    <n v="292796136"/>
    <n v="0.2726876512169838"/>
    <n v="279.23215484619141"/>
    <n v="0"/>
    <n v="0"/>
    <n v="0"/>
    <n v="0"/>
  </r>
  <r>
    <s v="CHLMV"/>
    <x v="117"/>
    <s v="Entel PCS Telecomunicaciones S.A. CHLMV"/>
    <n v="2"/>
    <n v="2"/>
    <n v="1.862645149230957E-9"/>
    <n v="1.9073486328125E-6"/>
    <n v="1.5054058025944197E-2"/>
    <n v="2.8713336994064706E-8"/>
    <n v="0"/>
    <n v="0"/>
  </r>
  <r>
    <s v="USAW6"/>
    <x v="117"/>
    <s v="T-Mobile USA, Inc USAW6"/>
    <n v="2"/>
    <n v="35539455"/>
    <n v="3.3098696731030941E-2"/>
    <n v="33.893065452575684"/>
    <n v="5.0788502726430767E-3"/>
    <n v="0.17213780471452367"/>
    <n v="0.12"/>
    <n v="0.24"/>
  </r>
  <r>
    <s v="ISR01"/>
    <x v="118"/>
    <s v="PARTNER COMMUNICATIONS COMPANY LTD."/>
    <n v="7"/>
    <n v="23193196"/>
    <n v="2.1600347012281418E-2"/>
    <n v="22.118755340576172"/>
    <n v="1.3512929896353961E-2"/>
    <n v="0.2988891903118106"/>
    <n v="0"/>
    <n v="0"/>
  </r>
  <r>
    <s v="NLDPT"/>
    <x v="119"/>
    <s v="KPN B.V."/>
    <n v="6"/>
    <n v="1930311675"/>
    <n v="1.7977428389713168"/>
    <n v="1840.8886671066284"/>
    <n v="4.5416334993920587E-3"/>
    <n v="8.3606416391826599"/>
    <n v="0.11"/>
    <n v="0.66"/>
  </r>
  <r>
    <s v="NLDLT"/>
    <x v="119"/>
    <s v="VODAFONE LIBERTEL B.V."/>
    <n v="4"/>
    <n v="2179776264"/>
    <n v="2.030074842274189"/>
    <n v="2078.7966384887695"/>
    <n v="1.0014996681596862E-2"/>
    <n v="20.819141436179738"/>
    <n v="0"/>
    <n v="0"/>
  </r>
  <r>
    <s v="DEUE2"/>
    <x v="119"/>
    <s v="O2"/>
    <n v="1"/>
    <n v="9"/>
    <n v="8.3819031715393066E-9"/>
    <n v="8.58306884765625E-6"/>
    <n v="6.0739991574448775E-3"/>
    <n v="5.2133552948955441E-8"/>
    <n v="0"/>
    <n v="0"/>
  </r>
  <r>
    <s v="DEUD2"/>
    <x v="119"/>
    <s v="VODAFONE GMBH"/>
    <n v="1"/>
    <n v="464915"/>
    <n v="4.3298583477735519E-4"/>
    <n v="0.44337749481201172"/>
    <n v="1.0029951459719478E-2"/>
    <n v="4.4470547512965022E-3"/>
    <n v="0"/>
    <n v="0"/>
  </r>
  <r>
    <s v="CANBM"/>
    <x v="120"/>
    <s v="Bell Mobility Inc. CANBM"/>
    <n v="4"/>
    <n v="252116246"/>
    <n v="0.23480155132710934"/>
    <n v="240.43678855895996"/>
    <n v="0.1000213823948129"/>
    <n v="24.048819970236508"/>
    <n v="0"/>
    <n v="0"/>
  </r>
  <r>
    <s v="CANRW"/>
    <x v="120"/>
    <s v="ROGERS"/>
    <n v="3"/>
    <n v="43579183"/>
    <n v="4.0586276911199093E-2"/>
    <n v="41.560347557067871"/>
    <n v="0.10004802082289022"/>
    <n v="4.1580305177960808"/>
    <n v="0"/>
    <n v="0"/>
  </r>
  <r>
    <s v="CANTS"/>
    <x v="120"/>
    <s v="TELUS COMMUNICATIONS INC."/>
    <n v="3"/>
    <n v="230793"/>
    <n v="2.1494273096323013E-4"/>
    <n v="0.22010135650634766"/>
    <n v="0.10001281626379642"/>
    <n v="2.2012956527681701E-2"/>
    <n v="0"/>
    <n v="0"/>
  </r>
  <r>
    <s v="USAW6"/>
    <x v="121"/>
    <s v="T-Mobile USA, Inc USAW6"/>
    <n v="4"/>
    <n v="34836"/>
    <n v="3.244355320930481E-5"/>
    <n v="3.3222198486328125E-2"/>
    <n v="5.0788502726430767E-3"/>
    <n v="1.6873057184009E-4"/>
    <n v="0.12"/>
    <n v="0.48"/>
  </r>
  <r>
    <s v="USACG"/>
    <x v="121"/>
    <s v="ATT USA Primary Network"/>
    <n v="3"/>
    <n v="123864"/>
    <n v="1.1535733938217163E-4"/>
    <n v="0.11812591552734375"/>
    <n v="1.3540748128522176E-2"/>
    <n v="1.5995132696068485E-3"/>
    <n v="0"/>
    <n v="0"/>
  </r>
  <r>
    <s v="ISRPL"/>
    <x v="121"/>
    <s v="PELEPHONE COMMUNICATION LTD."/>
    <n v="3"/>
    <n v="585955525"/>
    <n v="0.54571360815316439"/>
    <n v="558.81073474884033"/>
    <n v="1.8158632160141627E-2"/>
    <n v="10.147238579442664"/>
    <n v="0.1"/>
    <n v="0.30000000000000004"/>
  </r>
  <r>
    <s v="ISRMS"/>
    <x v="121"/>
    <s v="Hot Mobile - Israel"/>
    <n v="2"/>
    <n v="163315"/>
    <n v="1.5209894627332687E-4"/>
    <n v="0.15574932098388672"/>
    <n v="1.3603237372528902E-2"/>
    <n v="2.1186949839540076E-3"/>
    <n v="0"/>
    <n v="0"/>
  </r>
  <r>
    <s v="ISR01"/>
    <x v="121"/>
    <s v="PARTNER COMMUNICATIONS COMPANY LTD."/>
    <n v="2"/>
    <n v="88539121"/>
    <n v="8.2458482123911381E-2"/>
    <n v="84.437485694885254"/>
    <n v="1.3512929896353961E-2"/>
    <n v="1.1409978248193748"/>
    <n v="0"/>
    <n v="0"/>
  </r>
  <r>
    <s v="LTE01"/>
    <x v="121"/>
    <s v="CBRS Private LTE 315010"/>
    <n v="1"/>
    <n v="224517170"/>
    <n v="0.20909790880978107"/>
    <n v="214.11625862121582"/>
    <n v="0"/>
    <n v="0"/>
    <n v="0"/>
    <n v="0"/>
  </r>
  <r>
    <s v="LTE99"/>
    <x v="121"/>
    <s v="CBRS Private LTE 42599"/>
    <n v="1"/>
    <n v="79"/>
    <n v="7.3574483394622803E-8"/>
    <n v="7.534027099609375E-5"/>
    <n v="0"/>
    <n v="0"/>
    <n v="0"/>
    <n v="0"/>
  </r>
  <r>
    <s v="LTE74"/>
    <x v="121"/>
    <s v="CBRS Private LTE 99974"/>
    <n v="1"/>
    <n v="2"/>
    <n v="1.862645149230957E-9"/>
    <n v="1.9073486328125E-6"/>
    <n v="0"/>
    <n v="0"/>
    <n v="0"/>
    <n v="0"/>
  </r>
  <r>
    <s v="POLKM"/>
    <x v="122"/>
    <s v="POLKOMTEL SP. Z O.O."/>
    <n v="5"/>
    <n v="5837452"/>
    <n v="5.4365508258342743E-3"/>
    <n v="5.5670280456542969"/>
    <n v="6.0612308783940562E-3"/>
    <n v="3.374304229120554E-2"/>
    <n v="0"/>
    <n v="0"/>
  </r>
  <r>
    <s v="POL03"/>
    <x v="122"/>
    <s v="ORANGE Poland"/>
    <n v="4"/>
    <n v="409622770"/>
    <n v="0.38149093277752399"/>
    <n v="390.64671516418457"/>
    <n v="1.0005654488975016E-2"/>
    <n v="3.9086760591858676"/>
    <n v="0"/>
    <n v="0"/>
  </r>
  <r>
    <s v="POLP4"/>
    <x v="122"/>
    <s v="P4 SP. Z O.O."/>
    <n v="3"/>
    <n v="598194595"/>
    <n v="0.55711213033646345"/>
    <n v="570.48282146453857"/>
    <n v="1.0010121162733351E-2"/>
    <n v="5.7106021641180096"/>
    <n v="0"/>
    <n v="0"/>
  </r>
  <r>
    <s v="ISRMS"/>
    <x v="122"/>
    <s v="Hot Mobile - Israel"/>
    <n v="1"/>
    <n v="1382089"/>
    <n v="1.2871706858277321E-3"/>
    <n v="1.3180627822875977"/>
    <n v="1.3603237372528902E-2"/>
    <n v="1.7929920899354076E-2"/>
    <n v="0"/>
    <n v="0"/>
  </r>
  <r>
    <s v="TURIS"/>
    <x v="123"/>
    <s v="AVEA"/>
    <n v="5"/>
    <n v="1213"/>
    <n v="1.1296942830085754E-6"/>
    <n v="1.1568069458007813E-3"/>
    <n v="6.0019915289893686E-2"/>
    <n v="6.9431454893723526E-5"/>
    <n v="0"/>
    <n v="0"/>
  </r>
  <r>
    <s v="TURTS"/>
    <x v="123"/>
    <s v="VODAFONE TELEKOMUNIKASYON A.S"/>
    <n v="4"/>
    <n v="1861"/>
    <n v="1.7331913113594055E-6"/>
    <n v="1.7747879028320313E-3"/>
    <n v="6.0030428697985541E-2"/>
    <n v="1.0654127865500555E-4"/>
    <n v="0"/>
    <n v="0"/>
  </r>
  <r>
    <s v="TURTC"/>
    <x v="123"/>
    <s v="Turkcell Iletisim Hizmetleri A.S."/>
    <n v="2"/>
    <n v="1494"/>
    <n v="1.3913959264755249E-6"/>
    <n v="1.4247894287109375E-3"/>
    <n v="6.0001383450359783E-2"/>
    <n v="8.548933684810401E-5"/>
    <n v="0"/>
    <n v="0"/>
  </r>
  <r>
    <s v="NLDPT"/>
    <x v="124"/>
    <s v="KPN B.V."/>
    <n v="4"/>
    <n v="304"/>
    <n v="2.8312206268310547E-7"/>
    <n v="2.899169921875E-4"/>
    <n v="4.5416334993920587E-3"/>
    <n v="1.3166967237617358E-6"/>
    <n v="0.11"/>
    <n v="0.44"/>
  </r>
  <r>
    <s v="NLDLT"/>
    <x v="124"/>
    <s v="VODAFONE LIBERTEL B.V."/>
    <n v="1"/>
    <n v="85"/>
    <n v="7.9162418842315674E-8"/>
    <n v="8.106231689453125E-5"/>
    <n v="1.0014996681596862E-2"/>
    <n v="8.1183883470128372E-7"/>
    <n v="0"/>
    <n v="0"/>
  </r>
  <r>
    <s v="NLDLT"/>
    <x v="125"/>
    <s v="VODAFONE LIBERTEL B.V."/>
    <n v="5"/>
    <n v="131361658"/>
    <n v="0.12234007753431797"/>
    <n v="125.2762393951416"/>
    <n v="1.0014996681596862E-2"/>
    <n v="1.2546411218252773"/>
    <n v="0"/>
    <n v="0"/>
  </r>
  <r>
    <s v="NLDPT"/>
    <x v="125"/>
    <s v="KPN B.V."/>
    <n v="4"/>
    <n v="32225331"/>
    <n v="3.0012178234755993E-2"/>
    <n v="30.732470512390137"/>
    <n v="4.5416334993920587E-3"/>
    <n v="0.13957561759814968"/>
    <n v="0.11"/>
    <n v="0.44"/>
  </r>
  <r>
    <s v="GBRCN"/>
    <x v="126"/>
    <s v="Telefonica UK Ltd"/>
    <n v="4"/>
    <n v="239003565"/>
    <n v="0.22258941549807787"/>
    <n v="227.93156147003174"/>
    <n v="1.0089910828816955E-2"/>
    <n v="2.2998091303056305"/>
    <n v="0"/>
    <n v="0"/>
  </r>
  <r>
    <s v="GBRHU"/>
    <x v="126"/>
    <s v="Hutchison 3G UK Limited GBRHU"/>
    <n v="3"/>
    <n v="25018251"/>
    <n v="2.330006193369627E-2"/>
    <n v="23.85926342010498"/>
    <n v="6.0306171524147408E-3"/>
    <n v="0.14388608322526669"/>
    <n v="0.17"/>
    <n v="0.51"/>
  </r>
  <r>
    <s v="GBRVF"/>
    <x v="126"/>
    <s v="VODAFONE LTD United Kingdom"/>
    <n v="3"/>
    <n v="110953638"/>
    <n v="0.10333362780511379"/>
    <n v="105.81363487243652"/>
    <n v="1.0101909042959573E-2"/>
    <n v="1.0689197149862888"/>
    <n v="0"/>
    <n v="0"/>
  </r>
  <r>
    <s v="PRTTL"/>
    <x v="127"/>
    <s v="VODAFONE PORTUGAL - COMUNICAÇÕES PESSOAIS, S.A."/>
    <n v="4"/>
    <n v="168925268"/>
    <n v="0.15732391551136971"/>
    <n v="161.09968948364258"/>
    <n v="6.0555593909815035E-3"/>
    <n v="0.97554873753687599"/>
    <n v="0"/>
    <n v="0"/>
  </r>
  <r>
    <s v="PRTTM"/>
    <x v="127"/>
    <s v="MEO - SERVIÇOS DE COMUNICAÇÕES E MULTIMÉDIA SA"/>
    <n v="2"/>
    <n v="36383277"/>
    <n v="3.3884567208588123E-2"/>
    <n v="34.697796821594238"/>
    <n v="1.0035929888164145E-2"/>
    <n v="0.34822465617528453"/>
    <n v="0"/>
    <n v="0"/>
  </r>
  <r>
    <s v="PRTOP"/>
    <x v="127"/>
    <s v="NOS Comunicações S.A."/>
    <n v="1"/>
    <n v="78919023"/>
    <n v="7.3499067686498165E-2"/>
    <n v="75.263045310974121"/>
    <n v="1.0015420030619742E-2"/>
    <n v="0.75379101157297146"/>
    <n v="0"/>
    <n v="0"/>
  </r>
  <r>
    <s v="USACG"/>
    <x v="128"/>
    <s v="ATT USA Primary Network"/>
    <n v="2"/>
    <n v="4955413"/>
    <n v="4.6150879934430122E-3"/>
    <n v="4.7258501052856445"/>
    <n v="1.3540748128522176E-2"/>
    <n v="6.3991545968822922E-2"/>
    <n v="0"/>
    <n v="0"/>
  </r>
  <r>
    <s v="USAW6"/>
    <x v="128"/>
    <s v="T-Mobile USA, Inc USAW6"/>
    <n v="2"/>
    <n v="64252630"/>
    <n v="5.9839924797415733E-2"/>
    <n v="61.276082992553711"/>
    <n v="5.0788502726430767E-3"/>
    <n v="0.31121205081323122"/>
    <n v="0.12"/>
    <n v="0.24"/>
  </r>
  <r>
    <s v="ISRMS"/>
    <x v="128"/>
    <s v="Hot Mobile - Israel"/>
    <n v="1"/>
    <n v="5"/>
    <n v="4.6566128730773926E-9"/>
    <n v="4.76837158203125E-6"/>
    <n v="1.3603237372528902E-2"/>
    <n v="6.4865290510792272E-8"/>
    <n v="0"/>
    <n v="0"/>
  </r>
  <r>
    <s v="ESPRT"/>
    <x v="129"/>
    <s v="Orange Espagne, S.A., sociedad unipersonal"/>
    <n v="3"/>
    <n v="63076"/>
    <n v="5.8744102716445923E-5"/>
    <n v="6.0153961181640625E-2"/>
    <n v="6.2769022311094701E-3"/>
    <n v="3.7758053315111248E-4"/>
    <n v="0"/>
    <n v="0"/>
  </r>
  <r>
    <s v="ESPTE"/>
    <x v="129"/>
    <s v="TELEFÓNICA MÓVILES ESPAÑA S.A."/>
    <n v="3"/>
    <n v="629116"/>
    <n v="5.8590993285179138E-4"/>
    <n v="0.59997177124023438"/>
    <n v="1.0091008890803341E-2"/>
    <n v="6.0543204778162329E-3"/>
    <n v="0"/>
    <n v="0"/>
  </r>
  <r>
    <s v="ESPAT"/>
    <x v="129"/>
    <s v="Vodafone España, S.A.U. ESPAT"/>
    <n v="3"/>
    <n v="521759954"/>
    <n v="0.48592682369053364"/>
    <n v="497.58906745910645"/>
    <n v="1.0022329100492002E-2"/>
    <n v="4.9870013908820807"/>
    <n v="0"/>
    <n v="0"/>
  </r>
  <r>
    <s v="ESPXF"/>
    <x v="129"/>
    <s v="Xfera Móviles, S.A. ESPXF"/>
    <n v="2"/>
    <n v="1402"/>
    <n v="1.3057142496109009E-6"/>
    <n v="1.3370513916015625E-3"/>
    <n v="1.0002069341761196E-2"/>
    <n v="1.3373280732297132E-5"/>
    <n v="0"/>
    <n v="0"/>
  </r>
  <r>
    <s v="FIN2G"/>
    <x v="129"/>
    <s v="DNA PLC"/>
    <n v="1"/>
    <n v="21"/>
    <n v="1.9557774066925049E-8"/>
    <n v="2.002716064453125E-5"/>
    <n v="1.0233472449041372E-2"/>
    <n v="2.0494739668833619E-7"/>
    <n v="0"/>
    <n v="0"/>
  </r>
  <r>
    <s v="FINTF"/>
    <x v="129"/>
    <s v="TELIASON"/>
    <n v="1"/>
    <n v="137437451"/>
    <n v="0.12799860071390867"/>
    <n v="131.07056713104248"/>
    <n v="1.0014250702208446E-2"/>
    <n v="1.3125735189309016"/>
    <n v="5.5E-2"/>
    <n v="5.5E-2"/>
  </r>
  <r>
    <s v="CZEET"/>
    <x v="130"/>
    <s v="O2 CZECH REPUBLIC A.S."/>
    <n v="3"/>
    <n v="243516390"/>
    <n v="0.22679231129586697"/>
    <n v="232.23532676696777"/>
    <n v="6.1443942641325588E-3"/>
    <n v="1.4269454097159073"/>
    <n v="0"/>
    <n v="0"/>
  </r>
  <r>
    <s v="CZECM"/>
    <x v="130"/>
    <s v="VODAFONE CZECH REPUBLIC A.S."/>
    <n v="3"/>
    <n v="39812673"/>
    <n v="3.7078441120684147E-2"/>
    <n v="37.968323707580566"/>
    <n v="1.0098132772783612E-2"/>
    <n v="0.38340917395917629"/>
    <n v="0"/>
    <n v="0"/>
  </r>
  <r>
    <s v="TURIS"/>
    <x v="130"/>
    <s v="AVEA"/>
    <n v="1"/>
    <n v="1"/>
    <n v="9.3132257461547852E-10"/>
    <n v="9.5367431640625E-7"/>
    <n v="6.0019915289893686E-2"/>
    <n v="5.7239451684850393E-8"/>
    <n v="0"/>
    <n v="0"/>
  </r>
  <r>
    <s v="FRAF3"/>
    <x v="130"/>
    <s v="BOUYGUES TÉLÉCOM"/>
    <n v="1"/>
    <n v="2"/>
    <n v="1.862645149230957E-9"/>
    <n v="1.9073486328125E-6"/>
    <n v="1.0031703784883949E-2"/>
    <n v="1.9133956498878382E-8"/>
    <n v="0"/>
    <n v="0"/>
  </r>
  <r>
    <s v="ISRMS"/>
    <x v="130"/>
    <s v="Hot Mobile - Israel"/>
    <n v="1"/>
    <n v="1"/>
    <n v="9.3132257461547852E-10"/>
    <n v="9.5367431640625E-7"/>
    <n v="1.3603237372528902E-2"/>
    <n v="1.2973058102158453E-8"/>
    <n v="0"/>
    <n v="0"/>
  </r>
  <r>
    <s v="PSEJE"/>
    <x v="130"/>
    <s v="Jawwal PSEJE"/>
    <n v="1"/>
    <n v="11"/>
    <n v="1.0244548320770264E-8"/>
    <n v="1.049041748046875E-5"/>
    <n v="5.4180568666750653E-2"/>
    <n v="5.683767846434185E-7"/>
    <n v="0"/>
    <n v="0"/>
  </r>
  <r>
    <s v="LTUOM"/>
    <x v="130"/>
    <s v="OMNITEL"/>
    <n v="1"/>
    <n v="3"/>
    <n v="2.7939677238464355E-9"/>
    <n v="2.86102294921875E-6"/>
    <n v="0"/>
    <n v="0"/>
    <n v="0"/>
    <n v="0"/>
  </r>
  <r>
    <s v="ROMMR"/>
    <x v="130"/>
    <s v="Orange Romania"/>
    <n v="1"/>
    <n v="11"/>
    <n v="1.0244548320770264E-8"/>
    <n v="1.049041748046875E-5"/>
    <n v="6.4505610535919907E-3"/>
    <n v="6.7669078435432335E-8"/>
    <n v="0"/>
    <n v="0"/>
  </r>
  <r>
    <s v="ISR01"/>
    <x v="130"/>
    <s v="PARTNER COMMUNICATIONS COMPANY LTD."/>
    <n v="1"/>
    <n v="1442"/>
    <n v="1.34296715259552E-6"/>
    <n v="1.3751983642578125E-3"/>
    <n v="1.3512929896353961E-2"/>
    <n v="1.8582959089796459E-5"/>
    <n v="0"/>
    <n v="0"/>
  </r>
  <r>
    <s v="LTU03"/>
    <x v="130"/>
    <s v="UAB TELE2"/>
    <n v="1"/>
    <n v="11952032"/>
    <n v="1.1131197214126587E-2"/>
    <n v="11.398345947265625"/>
    <n v="6.0045647823911948E-3"/>
    <n v="6.8442106652462573E-2"/>
    <n v="0"/>
    <n v="0"/>
  </r>
  <r>
    <s v="DEUD2"/>
    <x v="130"/>
    <s v="VODAFONE GMBH"/>
    <n v="1"/>
    <n v="1"/>
    <n v="9.3132257461547852E-10"/>
    <n v="9.5367431640625E-7"/>
    <n v="1.0029951459719478E-2"/>
    <n v="9.5653071019358428E-9"/>
    <n v="0"/>
    <n v="0"/>
  </r>
  <r>
    <s v="LTE01"/>
    <x v="131"/>
    <s v="CBRS Private LTE 315010"/>
    <n v="4"/>
    <n v="92391379450"/>
    <n v="86.046177381649613"/>
    <n v="88111.285638809204"/>
    <n v="0"/>
    <n v="0"/>
    <n v="0"/>
    <n v="0"/>
  </r>
  <r>
    <s v="HUNVR"/>
    <x v="131"/>
    <s v="VODAFONE HUNGARY MOBILE TELECOMMUNICATIONS COMPANY LIMITED"/>
    <n v="3"/>
    <n v="152080637"/>
    <n v="0.141636130400002"/>
    <n v="145.03539752960205"/>
    <n v="1.0198464733727578E-2"/>
    <n v="1.4791383868478063"/>
    <n v="0"/>
    <n v="0"/>
  </r>
  <r>
    <s v="ISR01"/>
    <x v="132"/>
    <s v="PARTNER COMMUNICATIONS COMPANY LTD."/>
    <n v="3"/>
    <n v="159729230"/>
    <n v="0.14875943772494793"/>
    <n v="152.32966423034668"/>
    <n v="1.3512929896353961E-2"/>
    <n v="2.0584200738798124"/>
    <n v="0"/>
    <n v="0"/>
  </r>
  <r>
    <s v="ISRPL"/>
    <x v="132"/>
    <s v="PELEPHONE COMMUNICATION LTD."/>
    <n v="2"/>
    <n v="132705290"/>
    <n v="0.12359143234789371"/>
    <n v="126.55762672424316"/>
    <n v="1.8158632160141627E-2"/>
    <n v="2.2981133907460412"/>
    <n v="0.1"/>
    <n v="0.2"/>
  </r>
  <r>
    <s v="GRCPF"/>
    <x v="132"/>
    <s v="VODAFONE Greece"/>
    <n v="2"/>
    <n v="2278327074"/>
    <n v="2.1218574363738298"/>
    <n v="2172.7820148468018"/>
    <n v="5.0920537561091016E-3"/>
    <n v="11.063922819906958"/>
    <n v="0"/>
    <n v="0"/>
  </r>
  <r>
    <s v="GRCSH"/>
    <x v="132"/>
    <s v="WIND HELLAS TELECOMMUNICATIONS S.A."/>
    <n v="2"/>
    <n v="2032247"/>
    <n v="1.8926775082945824E-3"/>
    <n v="1.9381017684936523"/>
    <n v="5.0781742986989722E-3"/>
    <n v="9.842018589027491E-3"/>
    <n v="0"/>
    <n v="0"/>
  </r>
  <r>
    <s v="MNEMT"/>
    <x v="132"/>
    <s v="MTEL D.O.O. PODGORICA"/>
    <n v="1"/>
    <n v="12"/>
    <n v="1.1175870895385742E-8"/>
    <n v="1.1444091796875E-5"/>
    <n v="2.0059934072520227E-2"/>
    <n v="2.2956772696518205E-7"/>
    <n v="0"/>
    <n v="0"/>
  </r>
  <r>
    <s v="MNEPM"/>
    <x v="132"/>
    <s v="TELENOR D.O.O. PODGORICA"/>
    <n v="1"/>
    <n v="22422"/>
    <n v="2.0882114768028259E-5"/>
    <n v="2.1383285522460938E-2"/>
    <n v="6.0927152317880795E-3"/>
    <n v="1.3028226940837127E-4"/>
    <n v="0"/>
    <n v="0"/>
  </r>
  <r>
    <s v="HUNH1"/>
    <x v="132"/>
    <s v="TELENOR Hungary"/>
    <n v="1"/>
    <n v="1298891827"/>
    <n v="1.2096872804686427"/>
    <n v="1238.7197751998901"/>
    <n v="6.0843356869945495E-3"/>
    <n v="7.5367869344345575"/>
    <n v="0"/>
    <n v="0"/>
  </r>
  <r>
    <s v="HUNVR"/>
    <x v="132"/>
    <s v="VODAFONE HUNGARY MOBILE TELECOMMUNICATIONS COMPANY LIMITED"/>
    <n v="1"/>
    <n v="4"/>
    <n v="3.7252902984619141E-9"/>
    <n v="3.814697265625E-6"/>
    <n v="1.0198464733727578E-2"/>
    <n v="3.8904055533323585E-8"/>
    <n v="0"/>
    <n v="0"/>
  </r>
  <r>
    <s v="MEXTL"/>
    <x v="133"/>
    <s v="RADIOMÓVIL DIPSA, S.A. DE C.V."/>
    <n v="3"/>
    <n v="14654361"/>
    <n v="1.3647937215864658E-2"/>
    <n v="13.97548770904541"/>
    <n v="2.0154664612387234E-2"/>
    <n v="0.28167126757035027"/>
    <n v="0"/>
    <n v="0"/>
  </r>
  <r>
    <s v="MEXIU"/>
    <x v="133"/>
    <s v="AT&amp;T Comercializacion Movil, S. de R.L. de C.V. MEXIU"/>
    <n v="1"/>
    <n v="2753"/>
    <n v="2.5639310479164124E-6"/>
    <n v="2.6254653930664063E-3"/>
    <n v="1.0003618742096052"/>
    <n v="2.626415481280368E-3"/>
    <n v="0"/>
    <n v="0"/>
  </r>
  <r>
    <s v="MEXIU"/>
    <x v="133"/>
    <s v="AT&amp;amp;T Comercializacion Movil, S. de R.L. de C.V. MEXIU"/>
    <n v="1"/>
    <n v="30"/>
    <n v="2.7939677238464355E-8"/>
    <n v="2.86102294921875E-5"/>
    <n v="1.0003618742096052"/>
    <n v="2.8620582796371608E-5"/>
    <n v="0"/>
    <n v="0"/>
  </r>
  <r>
    <s v="ESPTE"/>
    <x v="134"/>
    <s v="TELEFÓNICA MÓVILES ESPAÑA S.A."/>
    <n v="3"/>
    <n v="486844"/>
    <n v="4.5340880751609802E-4"/>
    <n v="0.46429061889648438"/>
    <n v="1.0091008890803341E-2"/>
    <n v="4.6851607632010092E-3"/>
    <n v="0"/>
    <n v="0"/>
  </r>
  <r>
    <s v="ESPAT"/>
    <x v="134"/>
    <s v="Vodafone España, S.A.U. ESPAT"/>
    <n v="3"/>
    <n v="531904"/>
    <n v="4.9537420272827148E-4"/>
    <n v="0.50726318359375"/>
    <n v="1.0022329100492002E-2"/>
    <n v="5.083958566539858E-3"/>
    <n v="0"/>
    <n v="0"/>
  </r>
  <r>
    <s v="FRAF3"/>
    <x v="134"/>
    <s v="BOUYGUES TÉLÉCOM"/>
    <n v="2"/>
    <n v="194277"/>
    <n v="1.8093455582857132E-4"/>
    <n v="0.18527698516845703"/>
    <n v="1.0031703784883949E-2"/>
    <n v="1.8586438333662977E-3"/>
    <n v="0"/>
    <n v="0"/>
  </r>
  <r>
    <s v="DEUE2"/>
    <x v="134"/>
    <s v="O2"/>
    <n v="2"/>
    <n v="85733"/>
    <n v="7.984507828950882E-5"/>
    <n v="8.1761360168457031E-2"/>
    <n v="6.0739991574448775E-3"/>
    <n v="4.9661843277475515E-4"/>
    <n v="0"/>
    <n v="0"/>
  </r>
  <r>
    <s v="FRAF1"/>
    <x v="134"/>
    <s v="ORANGE  France"/>
    <n v="2"/>
    <n v="75797"/>
    <n v="7.0591457188129425E-5"/>
    <n v="7.2285652160644531E-2"/>
    <n v="6.0307905731580812E-3"/>
    <n v="4.359396296249991E-4"/>
    <n v="0"/>
    <n v="0"/>
  </r>
  <r>
    <s v="LUXVM"/>
    <x v="134"/>
    <s v="Orange Communications Luxembourg S.A."/>
    <n v="2"/>
    <n v="14706"/>
    <n v="1.3696029782295227E-5"/>
    <n v="1.4024734497070313E-2"/>
    <n v="0"/>
    <n v="0"/>
    <n v="0"/>
    <n v="0"/>
  </r>
  <r>
    <s v="ESPRT"/>
    <x v="134"/>
    <s v="Orange Espagne, S.A., sociedad unipersonal"/>
    <n v="2"/>
    <n v="79676"/>
    <n v="7.4204057455062866E-5"/>
    <n v="7.5984954833984375E-2"/>
    <n v="6.2769022311094701E-3"/>
    <n v="4.7695013252818885E-4"/>
    <n v="0"/>
    <n v="0"/>
  </r>
  <r>
    <s v="FRAF2"/>
    <x v="134"/>
    <s v="SOCIÉTÉ FRANÇAISE DU RADIOTÉLÉPHONE S.A."/>
    <n v="2"/>
    <n v="99304"/>
    <n v="9.2484056949615479E-5"/>
    <n v="9.470367431640625E-2"/>
    <n v="1.0044684567575537E-2"/>
    <n v="9.5126853589870563E-4"/>
    <n v="0"/>
    <n v="0"/>
  </r>
  <r>
    <s v="LUXTG"/>
    <x v="134"/>
    <s v="TANGO SA"/>
    <n v="2"/>
    <n v="43976"/>
    <n v="4.0955841541290283E-5"/>
    <n v="4.193878173828125E-2"/>
    <n v="1.0144257183161259E-2"/>
    <n v="4.2543778790159182E-4"/>
    <n v="0"/>
    <n v="0"/>
  </r>
  <r>
    <s v="DNKDM"/>
    <x v="134"/>
    <s v="TELENOR A/S"/>
    <n v="2"/>
    <n v="76124"/>
    <n v="7.0895999670028687E-5"/>
    <n v="7.2597503662109375E-2"/>
    <n v="6.0990155924409836E-3"/>
    <n v="4.4277330680749649E-4"/>
    <n v="0"/>
    <n v="0"/>
  </r>
  <r>
    <s v="DNKIA"/>
    <x v="134"/>
    <s v="TELIA"/>
    <n v="2"/>
    <n v="24705"/>
    <n v="2.3008324205875397E-5"/>
    <n v="2.3560523986816406E-2"/>
    <n v="1.001033644562583E-2"/>
    <n v="2.3584877194326984E-4"/>
    <n v="5.5E-2"/>
    <n v="0.11"/>
  </r>
  <r>
    <s v="DEUD2"/>
    <x v="134"/>
    <s v="VODAFONE GMBH"/>
    <n v="2"/>
    <n v="114509"/>
    <n v="1.0664481669664383E-4"/>
    <n v="0.10920429229736328"/>
    <n v="1.0029951459719478E-2"/>
    <n v="1.0953137509355714E-3"/>
    <n v="0"/>
    <n v="0"/>
  </r>
  <r>
    <s v="NLDPT"/>
    <x v="134"/>
    <s v="KPN B.V."/>
    <n v="1"/>
    <n v="57501"/>
    <n v="5.355197936296463E-5"/>
    <n v="5.4837226867675781E-2"/>
    <n v="4.5416334993920587E-3"/>
    <n v="2.4905058655599861E-4"/>
    <n v="0.11"/>
    <n v="0.11"/>
  </r>
  <r>
    <s v="BELMO"/>
    <x v="134"/>
    <s v="MOBISTAR"/>
    <n v="1"/>
    <n v="7709"/>
    <n v="7.1795657277107239E-6"/>
    <n v="7.3518753051757813E-3"/>
    <n v="6.7712003911286935E-3"/>
    <n v="4.9781020941935635E-5"/>
    <n v="0"/>
    <n v="0"/>
  </r>
  <r>
    <s v="BELTB"/>
    <x v="134"/>
    <s v="PROXIMUS PLC"/>
    <n v="1"/>
    <n v="32060"/>
    <n v="2.9858201742172241E-5"/>
    <n v="3.0574798583984375E-2"/>
    <n v="1.005844651432317E-2"/>
    <n v="3.0753497624321061E-4"/>
    <n v="0"/>
    <n v="0"/>
  </r>
  <r>
    <s v="DNKTD"/>
    <x v="134"/>
    <s v="TDC Denmark"/>
    <n v="1"/>
    <n v="44552"/>
    <n v="4.1492283344268799E-5"/>
    <n v="4.248809814453125E-2"/>
    <n v="1.0004667040336753E-2"/>
    <n v="4.2507927511318497E-4"/>
    <n v="0.05"/>
    <n v="0.05"/>
  </r>
  <r>
    <s v="BELKO"/>
    <x v="134"/>
    <s v="TELENET GROUP BVBA/SPRL"/>
    <n v="1"/>
    <n v="11002"/>
    <n v="1.0246410965919495E-5"/>
    <n v="1.0492324829101563E-2"/>
    <n v="1.0009762076334031E-2"/>
    <n v="1.0502567516691877E-4"/>
    <n v="0"/>
    <n v="0"/>
  </r>
  <r>
    <s v="NLDLT"/>
    <x v="134"/>
    <s v="VODAFONE LIBERTEL B.V."/>
    <n v="1"/>
    <n v="53561"/>
    <n v="4.9882568418979645E-5"/>
    <n v="5.1079750061035156E-2"/>
    <n v="1.0014996681596862E-2"/>
    <n v="5.1156352735806426E-4"/>
    <n v="0"/>
    <n v="0"/>
  </r>
  <r>
    <s v="ESTEM"/>
    <x v="135"/>
    <s v="AS Eesti Telekom  EMT EE"/>
    <n v="4"/>
    <n v="72788"/>
    <n v="6.778910756111145E-5"/>
    <n v="6.9416046142578125E-2"/>
    <n v="1.0223463687150838E-2"/>
    <n v="7.0967242704423445E-4"/>
    <n v="5.5E-2"/>
    <n v="0.22"/>
  </r>
  <r>
    <s v="LVALM"/>
    <x v="135"/>
    <s v="LATVIJAS MOBILAIS TELEFONS"/>
    <n v="1"/>
    <n v="7987"/>
    <n v="7.4384734034538269E-6"/>
    <n v="7.6169967651367188E-3"/>
    <n v="29.999751316559394"/>
    <n v="0.22850800873313892"/>
    <n v="5.5E-2"/>
    <n v="5.5E-2"/>
  </r>
  <r>
    <s v="MCOK8"/>
    <x v="136"/>
    <s v="MONACOTEL"/>
    <n v="2"/>
    <n v="273"/>
    <n v="2.5425106287002563E-7"/>
    <n v="2.6035308837890625E-4"/>
    <n v="0"/>
    <n v="0"/>
    <n v="0"/>
    <n v="0"/>
  </r>
  <r>
    <s v="FRAF3"/>
    <x v="136"/>
    <s v="BOUYGUES TÉLÉCOM"/>
    <n v="1"/>
    <n v="16"/>
    <n v="1.4901161193847656E-8"/>
    <n v="1.52587890625E-5"/>
    <n v="1.0031703784883949E-2"/>
    <n v="1.5307165199102705E-7"/>
    <n v="0"/>
    <n v="0"/>
  </r>
  <r>
    <s v="ISRMS"/>
    <x v="136"/>
    <s v="Hot Mobile - Israel"/>
    <n v="1"/>
    <n v="340"/>
    <n v="3.166496753692627E-7"/>
    <n v="3.24249267578125E-4"/>
    <n v="1.3603237372528902E-2"/>
    <n v="4.4108397547338738E-6"/>
    <n v="0"/>
    <n v="0"/>
  </r>
  <r>
    <s v="UKRKS"/>
    <x v="136"/>
    <s v="KYIVSTAR, PRIVATE JOINT STOCK COMPANY"/>
    <n v="1"/>
    <n v="2"/>
    <n v="1.862645149230957E-9"/>
    <n v="1.9073486328125E-6"/>
    <n v="2.0277382645803699E-2"/>
    <n v="3.8676038066489599E-8"/>
    <n v="4.4999999999999998E-2"/>
    <n v="4.4999999999999998E-2"/>
  </r>
  <r>
    <s v="DEUE2"/>
    <x v="136"/>
    <s v="O2"/>
    <n v="1"/>
    <n v="105"/>
    <n v="9.7788870334625244E-8"/>
    <n v="1.0013580322265625E-4"/>
    <n v="6.0739991574448775E-3"/>
    <n v="6.0822478440448012E-7"/>
    <n v="0"/>
    <n v="0"/>
  </r>
  <r>
    <s v="FRAF1"/>
    <x v="136"/>
    <s v="ORANGE  France"/>
    <n v="1"/>
    <n v="1"/>
    <n v="9.3132257461547852E-10"/>
    <n v="9.5367431640625E-7"/>
    <n v="6.0307905731580812E-3"/>
    <n v="5.7514100772457897E-9"/>
    <n v="0"/>
    <n v="0"/>
  </r>
  <r>
    <s v="POL03"/>
    <x v="136"/>
    <s v="ORANGE Poland"/>
    <n v="1"/>
    <n v="12"/>
    <n v="1.1175870895385742E-8"/>
    <n v="1.1444091796875E-5"/>
    <n v="1.0005654488975016E-2"/>
    <n v="1.145056284596445E-7"/>
    <n v="0"/>
    <n v="0"/>
  </r>
  <r>
    <s v="POLP4"/>
    <x v="136"/>
    <s v="P4 SP. Z O.O."/>
    <n v="1"/>
    <n v="76"/>
    <n v="7.0780515670776367E-8"/>
    <n v="7.2479248046875E-5"/>
    <n v="1.0010121162733351E-2"/>
    <n v="7.2552605473302331E-7"/>
    <n v="0"/>
    <n v="0"/>
  </r>
  <r>
    <s v="ISR01"/>
    <x v="136"/>
    <s v="PARTNER COMMUNICATIONS COMPANY LTD."/>
    <n v="1"/>
    <n v="1377"/>
    <n v="1.2824311852455139E-6"/>
    <n v="1.3132095336914063E-3"/>
    <n v="1.3512929896353961E-2"/>
    <n v="1.7745308367995649E-5"/>
    <n v="0"/>
    <n v="0"/>
  </r>
  <r>
    <s v="ISRPL"/>
    <x v="136"/>
    <s v="PELEPHONE COMMUNICATION LTD."/>
    <n v="1"/>
    <n v="38"/>
    <n v="3.5390257835388184E-8"/>
    <n v="3.62396240234375E-5"/>
    <n v="1.8158632160141627E-2"/>
    <n v="6.580620022634333E-7"/>
    <n v="0.1"/>
    <n v="0.1"/>
  </r>
  <r>
    <s v="POLKM"/>
    <x v="136"/>
    <s v="POLKOMTEL SP. Z O.O."/>
    <n v="1"/>
    <n v="17"/>
    <n v="1.5832483768463135E-8"/>
    <n v="1.621246337890625E-5"/>
    <n v="6.0612308783940562E-3"/>
    <n v="9.8267483647059395E-8"/>
    <n v="0"/>
    <n v="0"/>
  </r>
  <r>
    <s v="CHEOR"/>
    <x v="136"/>
    <s v="SALT MOBILE SA"/>
    <n v="1"/>
    <n v="12"/>
    <n v="1.1175870895385742E-8"/>
    <n v="1.1444091796875E-5"/>
    <n v="0"/>
    <n v="0"/>
    <n v="0"/>
    <n v="0"/>
  </r>
  <r>
    <s v="DNKHU"/>
    <x v="137"/>
    <s v="HI3G DENMARK APS"/>
    <n v="3"/>
    <n v="1046851618"/>
    <n v="0.97495654411613941"/>
    <n v="998.35550117492676"/>
    <n v="1.0004782208822598E-2"/>
    <n v="9.9883293562350755"/>
    <n v="0.17"/>
    <n v="0.51"/>
  </r>
  <r>
    <s v="DNKTD"/>
    <x v="137"/>
    <s v="TDC Denmark"/>
    <n v="3"/>
    <n v="1374826648"/>
    <n v="1.2804070934653282"/>
    <n v="1311.1368637084961"/>
    <n v="1.0004667040336753E-2"/>
    <n v="13.117487765714893"/>
    <n v="0.05"/>
    <n v="0.15000000000000002"/>
  </r>
  <r>
    <s v="DNKIA"/>
    <x v="137"/>
    <s v="TELIA"/>
    <n v="1"/>
    <n v="3"/>
    <n v="2.7939677238464355E-9"/>
    <n v="2.86102294921875E-6"/>
    <n v="1.001033644562583E-2"/>
    <n v="2.863980230033635E-8"/>
    <n v="5.5E-2"/>
    <n v="5.5E-2"/>
  </r>
  <r>
    <s v="ISRPL"/>
    <x v="138"/>
    <s v="PELEPHONE COMMUNICATION LTD."/>
    <n v="2"/>
    <n v="1560475"/>
    <n v="1.4533055946230888E-3"/>
    <n v="1.488184928894043"/>
    <n v="1.8158632160141627E-2"/>
    <n v="2.7023402710053449E-2"/>
    <n v="0.1"/>
    <n v="0.2"/>
  </r>
  <r>
    <s v="USAW6"/>
    <x v="138"/>
    <s v="T-Mobile USA, Inc USAW6"/>
    <n v="1"/>
    <n v="298297"/>
    <n v="2.7781073004007339E-4"/>
    <n v="0.28447818756103516"/>
    <n v="5.0788502726430767E-3"/>
    <n v="1.4448221204553717E-3"/>
    <n v="0.12"/>
    <n v="0.12"/>
  </r>
  <r>
    <s v="ISR01"/>
    <x v="139"/>
    <s v="PARTNER COMMUNICATIONS COMPANY LTD."/>
    <n v="2"/>
    <n v="857406"/>
    <n v="7.9852156341075897E-4"/>
    <n v="0.81768608093261719"/>
    <n v="1.3512929896353961E-2"/>
    <n v="1.1049334688866867E-2"/>
    <n v="0"/>
    <n v="0"/>
  </r>
  <r>
    <s v="ISRPL"/>
    <x v="139"/>
    <s v="PELEPHONE COMMUNICATION LTD."/>
    <n v="1"/>
    <n v="33141660"/>
    <n v="3.086557611823082E-2"/>
    <n v="31.606349945068359"/>
    <n v="1.8158632160141627E-2"/>
    <n v="0.57392808257720884"/>
    <n v="0.1"/>
    <n v="0.1"/>
  </r>
  <r>
    <s v="FRAF3"/>
    <x v="140"/>
    <s v="BOUYGUES TÉLÉCOM"/>
    <n v="2"/>
    <n v="31875"/>
    <n v="2.9685907065868378E-5"/>
    <n v="3.0398368835449219E-2"/>
    <n v="1.0031703784883949E-2"/>
    <n v="3.0494743170087423E-4"/>
    <n v="0"/>
    <n v="0"/>
  </r>
  <r>
    <s v="FRAFM"/>
    <x v="140"/>
    <s v="FREE MOBILE"/>
    <n v="2"/>
    <n v="666262"/>
    <n v="6.2050484120845795E-4"/>
    <n v="0.63539695739746094"/>
    <n v="1.0056274620146315E-2"/>
    <n v="6.3897262963942755E-3"/>
    <n v="0"/>
    <n v="0"/>
  </r>
  <r>
    <s v="FRAF1"/>
    <x v="140"/>
    <s v="ORANGE  France"/>
    <n v="1"/>
    <n v="199719"/>
    <n v="1.8600281327962875E-4"/>
    <n v="0.19046688079833984"/>
    <n v="6.0307905731580812E-3"/>
    <n v="1.1486658692174518E-3"/>
    <n v="0"/>
    <n v="0"/>
  </r>
  <r>
    <s v="FRAF2"/>
    <x v="140"/>
    <s v="SOCIÉTÉ FRANÇAISE DU RADIOTÉLÉPHONE S.A."/>
    <n v="1"/>
    <n v="254996"/>
    <n v="2.3748353123664856E-4"/>
    <n v="0.24318313598632813"/>
    <n v="1.0044684567575537E-2"/>
    <n v="2.4426978931364933E-3"/>
    <n v="0"/>
    <n v="0"/>
  </r>
  <r>
    <s v="TGOTC"/>
    <x v="140"/>
    <s v="TogoCell"/>
    <n v="1"/>
    <n v="17681"/>
    <n v="1.6466714441776276E-5"/>
    <n v="1.6861915588378906E-2"/>
    <n v="0"/>
    <n v="0"/>
    <n v="0"/>
    <n v="0"/>
  </r>
  <r>
    <s v="GHAGT"/>
    <x v="140"/>
    <s v="VODAFONE GHANA"/>
    <n v="1"/>
    <n v="5"/>
    <n v="4.6566128730773926E-9"/>
    <n v="4.76837158203125E-6"/>
    <n v="0"/>
    <n v="0"/>
    <n v="0"/>
    <n v="0"/>
  </r>
  <r>
    <s v="ARETC"/>
    <x v="141"/>
    <s v="Emirates Telecom Corp-ETISALAT ARETC"/>
    <n v="2"/>
    <n v="430913283"/>
    <n v="0.40131926815956831"/>
    <n v="410.95093059539795"/>
    <n v="5.012103937134417E-2"/>
    <n v="20.597287772062465"/>
    <n v="0"/>
    <n v="0"/>
  </r>
  <r>
    <s v="USACG"/>
    <x v="141"/>
    <s v="ATT USA Primary Network"/>
    <n v="1"/>
    <n v="1625"/>
    <n v="1.5133991837501526E-6"/>
    <n v="1.5497207641601563E-3"/>
    <n v="1.3540748128522176E-2"/>
    <n v="2.0984378537033591E-5"/>
    <n v="0"/>
    <n v="0"/>
  </r>
  <r>
    <s v="USAW6"/>
    <x v="141"/>
    <s v="T-Mobile USA, Inc USAW6"/>
    <n v="1"/>
    <n v="2383"/>
    <n v="2.2193416953086853E-6"/>
    <n v="2.2726058959960938E-3"/>
    <n v="5.0788502726430767E-3"/>
    <n v="1.1542225074490025E-5"/>
    <n v="0.12"/>
    <n v="0.12"/>
  </r>
  <r>
    <s v="LTE01"/>
    <x v="142"/>
    <s v="CBRS Private LTE"/>
    <n v="1"/>
    <n v="2"/>
    <n v="1.862645149230957E-9"/>
    <n v="1.9073486328125E-6"/>
    <n v="0"/>
    <n v="0"/>
    <n v="0"/>
    <n v="0"/>
  </r>
  <r>
    <s v="ISRMS"/>
    <x v="143"/>
    <s v="Hot Mobile - Israel"/>
    <n v="2"/>
    <n v="3"/>
    <n v="2.7939677238464355E-9"/>
    <n v="2.86102294921875E-6"/>
    <n v="1.3603237372528902E-2"/>
    <n v="3.8919174306475362E-8"/>
    <n v="0"/>
    <n v="0"/>
  </r>
  <r>
    <s v="ISR01"/>
    <x v="143"/>
    <s v="PARTNER COMMUNICATIONS COMPANY LTD."/>
    <n v="2"/>
    <n v="10"/>
    <n v="9.3132257461547852E-9"/>
    <n v="9.5367431640625E-6"/>
    <n v="1.3512929896353961E-2"/>
    <n v="1.2886934181550943E-7"/>
    <n v="0"/>
    <n v="0"/>
  </r>
  <r>
    <s v="LTU03"/>
    <x v="143"/>
    <s v="UAB TELE2"/>
    <n v="1"/>
    <n v="1"/>
    <n v="9.3132257461547852E-10"/>
    <n v="9.5367431640625E-7"/>
    <n v="6.0045647823911948E-3"/>
    <n v="5.726399214163966E-9"/>
    <n v="0"/>
    <n v="0"/>
  </r>
  <r>
    <s v="USAW6"/>
    <x v="144"/>
    <s v="T-Mobile USA, Inc USAW6"/>
    <n v="3"/>
    <n v="176637"/>
    <n v="1.6450602561235428E-4"/>
    <n v="0.16845417022705078"/>
    <n v="5.0788502726430767E-3"/>
    <n v="8.555535083855201E-4"/>
    <n v="0.12"/>
    <n v="0.36"/>
  </r>
  <r>
    <s v="USACG"/>
    <x v="144"/>
    <s v="ATT USA Primary Network"/>
    <n v="2"/>
    <n v="599210"/>
    <n v="5.5805779993534088E-4"/>
    <n v="0.57145118713378906"/>
    <n v="1.3540748128522176E-2"/>
    <n v="7.73787659272363E-3"/>
    <n v="0"/>
    <n v="0"/>
  </r>
  <r>
    <s v="CRICR"/>
    <x v="145"/>
    <s v="Instituto Costarricense de Electricidad - ICE CRICR"/>
    <n v="3"/>
    <n v="28960378"/>
    <n v="2.6971453800797462E-2"/>
    <n v="27.618768692016602"/>
    <n v="5.4136416620768978E-2"/>
    <n v="1.4951811684636613"/>
    <n v="0"/>
    <n v="0"/>
  </r>
  <r>
    <s v="CRICL"/>
    <x v="145"/>
    <s v="CLARO CR Telecomunicaciones, S.A"/>
    <n v="1"/>
    <n v="2"/>
    <n v="1.862645149230957E-9"/>
    <n v="1.9073486328125E-6"/>
    <n v="5.4114198212874318E-2"/>
    <n v="1.0321464197707046E-7"/>
    <n v="0"/>
    <n v="0"/>
  </r>
  <r>
    <s v="ISRPL"/>
    <x v="145"/>
    <s v="PELEPHONE COMMUNICATION LTD."/>
    <n v="1"/>
    <n v="820537"/>
    <n v="7.6418463140726089E-4"/>
    <n v="0.78252506256103516"/>
    <n v="1.8158632160141627E-2"/>
    <n v="1.4209584767137651E-2"/>
    <n v="0.1"/>
    <n v="0.1"/>
  </r>
  <r>
    <s v="ISRMS"/>
    <x v="146"/>
    <s v="Hot Mobile - Israel"/>
    <n v="3"/>
    <n v="339"/>
    <n v="3.1571835279464722E-7"/>
    <n v="3.2329559326171875E-4"/>
    <n v="1.3603237372528902E-2"/>
    <n v="4.3978666966317156E-6"/>
    <n v="0"/>
    <n v="0"/>
  </r>
  <r>
    <s v="ISR01"/>
    <x v="146"/>
    <s v="PARTNER COMMUNICATIONS COMPANY LTD."/>
    <n v="2"/>
    <n v="14"/>
    <n v="1.3038516044616699E-8"/>
    <n v="1.33514404296875E-5"/>
    <n v="1.3512929896353961E-2"/>
    <n v="1.8041707854171321E-7"/>
    <n v="0"/>
    <n v="0"/>
  </r>
  <r>
    <s v="JORFL"/>
    <x v="146"/>
    <s v="Zain JO"/>
    <n v="1"/>
    <n v="4"/>
    <n v="3.7252902984619141E-9"/>
    <n v="3.814697265625E-6"/>
    <n v="4.0103884554751203E-2"/>
    <n v="1.5298417875195008E-7"/>
    <n v="0"/>
    <n v="0"/>
  </r>
  <r>
    <s v="USAW6"/>
    <x v="147"/>
    <s v="T-Mobile USA, Inc USAW6"/>
    <n v="3"/>
    <n v="229054231"/>
    <n v="0.21332337614148855"/>
    <n v="218.44313716888428"/>
    <n v="5.0788502726430767E-3"/>
    <n v="1.1094399867671969"/>
    <n v="0.12"/>
    <n v="0.36"/>
  </r>
  <r>
    <s v="USACG"/>
    <x v="147"/>
    <s v="ATT USA Primary Network"/>
    <n v="2"/>
    <n v="138579463"/>
    <n v="0.12906218226999044"/>
    <n v="132.15967464447021"/>
    <n v="1.3540748128522176E-2"/>
    <n v="1.7895408671082096"/>
    <n v="0"/>
    <n v="0"/>
  </r>
  <r>
    <s v="ISRPL"/>
    <x v="147"/>
    <s v="PELEPHONE COMMUNICATION LTD."/>
    <n v="1"/>
    <n v="2"/>
    <n v="1.862645149230957E-9"/>
    <n v="1.9073486328125E-6"/>
    <n v="1.8158632160141627E-2"/>
    <n v="3.4634842224391225E-8"/>
    <n v="0.1"/>
    <n v="0.1"/>
  </r>
  <r>
    <s v="MEXTL"/>
    <x v="148"/>
    <s v="RADIOMÓVIL DIPSA, S.A. DE C.V."/>
    <n v="3"/>
    <n v="11058092"/>
    <n v="1.0298650711774826E-2"/>
    <n v="10.545818328857422"/>
    <n v="2.0154664612387234E-2"/>
    <n v="0.21254743148128735"/>
    <n v="0"/>
    <n v="0"/>
  </r>
  <r>
    <s v="MEXIU"/>
    <x v="148"/>
    <s v="AT&amp;amp;T Comercializacion Movil, S. de R.L. de C.V. MEXIU"/>
    <n v="1"/>
    <n v="6"/>
    <n v="5.5879354476928711E-9"/>
    <n v="5.7220458984375E-6"/>
    <n v="1.0003618742096052"/>
    <n v="5.7241165592743222E-6"/>
    <n v="0"/>
    <n v="0"/>
  </r>
  <r>
    <s v="MEXMS"/>
    <x v="148"/>
    <s v="TELEFONICA"/>
    <n v="1"/>
    <n v="369191"/>
    <n v="3.4383591264486313E-4"/>
    <n v="0.35208797454833984"/>
    <n v="5.0319361277438669E-2"/>
    <n v="1.7716841992739544E-2"/>
    <n v="0"/>
    <n v="0"/>
  </r>
  <r>
    <s v="MEXTL"/>
    <x v="149"/>
    <s v="RADIOMÓVIL DIPSA, S.A. DE C.V."/>
    <n v="3"/>
    <n v="2213883"/>
    <n v="2.0618392154574394E-3"/>
    <n v="2.111323356628418"/>
    <n v="2.0154664612387234E-2"/>
    <n v="4.2553014141145408E-2"/>
    <n v="0"/>
    <n v="0"/>
  </r>
  <r>
    <s v="TURTC"/>
    <x v="150"/>
    <s v="Turkcell Iletisim Hizmetleri A.S."/>
    <n v="2"/>
    <n v="79610406"/>
    <n v="7.4142968282103539E-2"/>
    <n v="75.922399520874023"/>
    <n v="6.0001383450359783E-2"/>
    <n v="4.5554490061233741"/>
    <n v="0"/>
    <n v="0"/>
  </r>
  <r>
    <s v="TURIS"/>
    <x v="150"/>
    <s v="AVEA"/>
    <n v="1"/>
    <n v="5208529"/>
    <n v="4.8508206382393837E-3"/>
    <n v="4.9672403335571289"/>
    <n v="6.0019915289893686E-2"/>
    <n v="0.29813334404464215"/>
    <n v="0"/>
    <n v="0"/>
  </r>
  <r>
    <s v="TURTS"/>
    <x v="150"/>
    <s v="VODAFONE TELEKOMUNIKASYON A.S"/>
    <n v="1"/>
    <n v="9192328"/>
    <n v="8.5610225796699524E-3"/>
    <n v="8.7664871215820313"/>
    <n v="6.0030428697985541E-2"/>
    <n v="0.52625598008393859"/>
    <n v="0"/>
    <n v="0"/>
  </r>
  <r>
    <s v="COLTM"/>
    <x v="151"/>
    <s v="COLOMBIA TELECOMUNICACIONES S.A. ESP"/>
    <n v="3"/>
    <n v="48092215"/>
    <n v="4.4789365492761135E-2"/>
    <n v="45.864310264587402"/>
    <n v="5.4235110858471727E-2"/>
    <n v="2.4874559516472403"/>
    <n v="0"/>
    <n v="0"/>
  </r>
  <r>
    <s v="COLCM"/>
    <x v="151"/>
    <s v="Comunicacion Celular SA Comcel SA"/>
    <n v="2"/>
    <n v="30"/>
    <n v="2.7939677238464355E-8"/>
    <n v="2.86102294921875E-5"/>
    <n v="6.0805942810576268E-2"/>
    <n v="1.7396719782994156E-6"/>
    <n v="0"/>
    <n v="0"/>
  </r>
  <r>
    <s v="COLTM"/>
    <x v="152"/>
    <s v="COLOMBIA TELECOMUNICACIONES S.A. ESP"/>
    <n v="2"/>
    <n v="2849"/>
    <n v="2.6533380150794983E-6"/>
    <n v="2.7170181274414063E-3"/>
    <n v="5.4235110858471727E-2"/>
    <n v="1.4735777934626193E-4"/>
    <n v="0"/>
    <n v="0"/>
  </r>
  <r>
    <s v="COLCM"/>
    <x v="152"/>
    <s v="Comunicacion Celular SA Comcel SA"/>
    <n v="2"/>
    <n v="8648"/>
    <n v="8.0540776252746582E-6"/>
    <n v="8.24737548828125E-3"/>
    <n v="6.0805942810576268E-2"/>
    <n v="5.0148944227777824E-4"/>
    <n v="0"/>
    <n v="0"/>
  </r>
  <r>
    <s v="ECUOT"/>
    <x v="153"/>
    <s v="OTECEL SOCIEDAD ANÓNIMA"/>
    <n v="2"/>
    <n v="3827491"/>
    <n v="3.5646287724375725E-3"/>
    <n v="3.6501798629760742"/>
    <n v="7.0137221269296751E-2"/>
    <n v="0.2560134727222842"/>
    <n v="0"/>
    <n v="0"/>
  </r>
  <r>
    <s v="USACG"/>
    <x v="153"/>
    <s v="ATT USA Primary Network"/>
    <n v="1"/>
    <n v="1696810"/>
    <n v="1.5802774578332901E-3"/>
    <n v="1.6182041168212891"/>
    <n v="1.3540748128522176E-2"/>
    <n v="2.1911694366414748E-2"/>
    <n v="0"/>
    <n v="0"/>
  </r>
  <r>
    <s v="USAW6"/>
    <x v="153"/>
    <s v="T-Mobile USA, Inc USAW6"/>
    <n v="1"/>
    <n v="12160710"/>
    <n v="1.1325543746352196E-2"/>
    <n v="11.597356796264648"/>
    <n v="5.0788502726430767E-3"/>
    <n v="5.8901238726647751E-2"/>
    <n v="0.12"/>
    <n v="0.12"/>
  </r>
  <r>
    <s v="ISRMS"/>
    <x v="154"/>
    <s v="Hot Mobile - Israel"/>
    <n v="1"/>
    <n v="21092386"/>
    <n v="1.9643815234303474E-2"/>
    <n v="20.115266799926758"/>
    <n v="1.3603237372528902E-2"/>
    <n v="0.27363274909115354"/>
    <n v="0"/>
    <n v="0"/>
  </r>
  <r>
    <s v="UKRAS"/>
    <x v="154"/>
    <s v="LIFECELL LLC"/>
    <n v="1"/>
    <n v="8117781"/>
    <n v="7.5602727010846138E-3"/>
    <n v="7.7417192459106445"/>
    <n v="2.0012534184138561E-2"/>
    <n v="0.15493142105279017"/>
    <n v="0"/>
    <n v="0"/>
  </r>
  <r>
    <s v="UKRUM"/>
    <x v="154"/>
    <s v="PRJSC VF UKRAINE"/>
    <n v="1"/>
    <n v="3"/>
    <n v="2.7939677238464355E-9"/>
    <n v="2.86102294921875E-6"/>
    <n v="0"/>
    <n v="0"/>
    <n v="0"/>
    <n v="0"/>
  </r>
  <r>
    <s v="IRLME"/>
    <x v="155"/>
    <s v="Meteor Mobile Communications Limited IRLME"/>
    <n v="1"/>
    <n v="53"/>
    <n v="4.9360096454620361E-8"/>
    <n v="5.054473876953125E-5"/>
    <n v="1.0061349693251533E-2"/>
    <n v="5.0854829191430211E-7"/>
    <n v="0"/>
    <n v="0"/>
  </r>
  <r>
    <s v="IRLEC"/>
    <x v="155"/>
    <s v="VODAFONE IRELAND LIMITED"/>
    <n v="1"/>
    <n v="20"/>
    <n v="1.862645149230957E-8"/>
    <n v="1.9073486328125E-5"/>
    <n v="1.0019764705882353E-2"/>
    <n v="1.9111184512867647E-7"/>
    <n v="0"/>
    <n v="0"/>
  </r>
  <r>
    <s v="ESPRT"/>
    <x v="156"/>
    <s v="Orange Espagne, S.A., sociedad unipersonal"/>
    <n v="2"/>
    <n v="2744654"/>
    <n v="2.5561582297086716E-3"/>
    <n v="2.6175060272216797"/>
    <n v="6.2769022311094701E-3"/>
    <n v="1.6429829422210246E-2"/>
    <n v="0"/>
    <n v="0"/>
  </r>
  <r>
    <s v="USAW6"/>
    <x v="157"/>
    <s v="T-Mobile USA, Inc USAW6"/>
    <n v="2"/>
    <n v="544388"/>
    <n v="5.0700083374977112E-4"/>
    <n v="0.51916885375976563"/>
    <n v="5.0788502726430767E-3"/>
    <n v="2.6367808744655794E-3"/>
    <n v="0.12"/>
    <n v="0.24"/>
  </r>
  <r>
    <s v="ISRPL"/>
    <x v="158"/>
    <s v="PELEPHONE COMMUNICATION LTD."/>
    <n v="2"/>
    <n v="66"/>
    <n v="6.1467289924621582E-8"/>
    <n v="6.29425048828125E-5"/>
    <n v="1.8158632160141627E-2"/>
    <n v="1.1429497934049103E-6"/>
    <n v="0.1"/>
    <n v="0.2"/>
  </r>
  <r>
    <s v="COLTM"/>
    <x v="159"/>
    <s v="COLOMBIA TELECOMUNICACIONES S.A. ESP"/>
    <n v="2"/>
    <n v="25941300"/>
    <n v="2.4159718304872513E-2"/>
    <n v="24.739551544189453"/>
    <n v="5.4235110858471727E-2"/>
    <n v="1.3417523205879904"/>
    <n v="0"/>
    <n v="0"/>
  </r>
  <r>
    <s v="COLCM"/>
    <x v="159"/>
    <s v="Comunicacion Celular SA Comcel SA"/>
    <n v="2"/>
    <n v="113997"/>
    <n v="1.061679795384407E-4"/>
    <n v="0.10871601104736328"/>
    <n v="6.0805942810576268E-2"/>
    <n v="6.6105795503399491E-3"/>
    <n v="0"/>
    <n v="0"/>
  </r>
  <r>
    <s v="CRICR"/>
    <x v="160"/>
    <s v="Instituto Costarricense de Electricidad - ICE CRICR"/>
    <n v="2"/>
    <n v="309038937"/>
    <n v="0.28781493846327066"/>
    <n v="294.72249698638916"/>
    <n v="5.4136416620768978E-2"/>
    <n v="15.955219884368493"/>
    <n v="0"/>
    <n v="0"/>
  </r>
  <r>
    <s v="CRITC"/>
    <x v="160"/>
    <s v="TELEFÓNICA DE COSTA RICA TC, S.A."/>
    <n v="1"/>
    <n v="32996961"/>
    <n v="3.0730814673006535E-2"/>
    <n v="31.468354225158691"/>
    <n v="5.4125829099161908E-2"/>
    <n v="1.7032507628228288"/>
    <n v="0"/>
    <n v="0"/>
  </r>
  <r>
    <s v="GBRVF"/>
    <x v="161"/>
    <s v="VODAFONE LTD United Kingdom"/>
    <n v="2"/>
    <n v="1718818"/>
    <n v="1.6007740050554276E-3"/>
    <n v="1.6391925811767578"/>
    <n v="1.0101909042959573E-2"/>
    <n v="1.6558974358941735E-2"/>
    <n v="0"/>
    <n v="0"/>
  </r>
  <r>
    <s v="GBRCN"/>
    <x v="161"/>
    <s v="Telefonica UK Ltd"/>
    <n v="1"/>
    <n v="4476818"/>
    <n v="4.1693616658449173E-3"/>
    <n v="4.2694263458251953"/>
    <n v="1.0089910828816955E-2"/>
    <n v="4.3078131119578041E-2"/>
    <n v="0"/>
    <n v="0"/>
  </r>
  <r>
    <s v="ESPTE"/>
    <x v="162"/>
    <s v="TELEFÓNICA MÓVILES ESPAÑA S.A."/>
    <n v="2"/>
    <n v="36004693"/>
    <n v="3.3531983382999897E-2"/>
    <n v="34.336750984191895"/>
    <n v="1.0091008890803341E-2"/>
    <n v="0.34649245946278079"/>
    <n v="0"/>
    <n v="0"/>
  </r>
  <r>
    <s v="ESPRT"/>
    <x v="162"/>
    <s v="Orange Espagne, S.A., sociedad unipersonal"/>
    <n v="1"/>
    <n v="20346518"/>
    <n v="1.8949171528220177E-2"/>
    <n v="19.403951644897461"/>
    <n v="6.2769022311094701E-3"/>
    <n v="0.12179670737219714"/>
    <n v="0"/>
    <n v="0"/>
  </r>
  <r>
    <s v="ESPAT"/>
    <x v="162"/>
    <s v="Vodafone España, S.A.U. ESPAT"/>
    <n v="1"/>
    <n v="29265"/>
    <n v="2.7255155146121979E-5"/>
    <n v="2.7909278869628906E-2"/>
    <n v="1.0022329100492002E-2"/>
    <n v="2.797159777888283E-4"/>
    <n v="0"/>
    <n v="0"/>
  </r>
  <r>
    <s v="ESPXF"/>
    <x v="162"/>
    <s v="Xfera Móviles, S.A. ESPXF"/>
    <n v="1"/>
    <n v="86741"/>
    <n v="8.0783851444721222E-5"/>
    <n v="8.2722663879394531E-2"/>
    <n v="1.0002069341761196E-2"/>
    <n v="8.273978202569083E-4"/>
    <n v="0"/>
    <n v="0"/>
  </r>
  <r>
    <s v="LTE01"/>
    <x v="163"/>
    <s v="CBRS Private LTE 315010"/>
    <n v="2"/>
    <n v="1952"/>
    <n v="1.8179416656494141E-6"/>
    <n v="1.861572265625E-3"/>
    <n v="0"/>
    <n v="0"/>
    <n v="0"/>
    <n v="0"/>
  </r>
  <r>
    <s v="NLDPT"/>
    <x v="164"/>
    <s v="KPN B.V."/>
    <n v="1"/>
    <n v="319327"/>
    <n v="2.9739644378423691E-4"/>
    <n v="0.30453395843505859"/>
    <n v="4.5416334993920587E-3"/>
    <n v="1.3830816273311308E-3"/>
    <n v="0.11"/>
    <n v="0.11"/>
  </r>
  <r>
    <s v="ISR01"/>
    <x v="164"/>
    <s v="PARTNER COMMUNICATIONS COMPANY LTD."/>
    <n v="1"/>
    <n v="504762"/>
    <n v="4.7009624540805817E-4"/>
    <n v="0.48137855529785156"/>
    <n v="1.3512929896353961E-2"/>
    <n v="6.5048346713480172E-3"/>
    <n v="0"/>
    <n v="0"/>
  </r>
  <r>
    <s v="NLDLT"/>
    <x v="164"/>
    <s v="VODAFONE LIBERTEL B.V."/>
    <n v="1"/>
    <n v="235184"/>
    <n v="2.190321683883667E-4"/>
    <n v="0.2242889404296875"/>
    <n v="1.0014996681596862E-2"/>
    <n v="2.2462529941221967E-3"/>
    <n v="0"/>
    <n v="0"/>
  </r>
  <r>
    <s v="USACG"/>
    <x v="165"/>
    <s v="ATT USA Primary Network"/>
    <n v="2"/>
    <n v="618071697"/>
    <n v="0.57562412414699793"/>
    <n v="589.43910312652588"/>
    <n v="1.3540748128522176E-2"/>
    <n v="7.981446432538295"/>
    <n v="0"/>
    <n v="0"/>
  </r>
  <r>
    <s v="USAW6"/>
    <x v="165"/>
    <s v="T-Mobile USA, Inc USAW6"/>
    <n v="2"/>
    <n v="24787177"/>
    <n v="2.3084857501089573E-2"/>
    <n v="23.638894081115723"/>
    <n v="5.0788502726430767E-3"/>
    <n v="0.12005840364885539"/>
    <n v="0.12"/>
    <n v="0.24"/>
  </r>
  <r>
    <s v="NLDPT"/>
    <x v="166"/>
    <s v="KPN B.V."/>
    <n v="2"/>
    <n v="11137053"/>
    <n v="1.0372188873589039E-2"/>
    <n v="10.621121406555176"/>
    <n v="4.5416334993920587E-3"/>
    <n v="4.8237240781121085E-2"/>
    <n v="0.11"/>
    <n v="0.22"/>
  </r>
  <r>
    <s v="NLDLT"/>
    <x v="166"/>
    <s v="VODAFONE LIBERTEL B.V."/>
    <n v="2"/>
    <n v="20857277"/>
    <n v="1.9424852915108204E-2"/>
    <n v="19.891049385070801"/>
    <n v="1.0014996681596862E-2"/>
    <n v="0.19920879358496338"/>
    <n v="0"/>
    <n v="0"/>
  </r>
  <r>
    <s v="MEXIU"/>
    <x v="167"/>
    <s v="AT&amp;amp;T Comercializacion Movil, S. de R.L. de C.V. MEXIU"/>
    <n v="1"/>
    <n v="2"/>
    <n v="1.862645149230957E-9"/>
    <n v="1.9073486328125E-6"/>
    <n v="1.0003618742096052"/>
    <n v="1.9080388530914406E-6"/>
    <n v="0"/>
    <n v="0"/>
  </r>
  <r>
    <s v="ISRPL"/>
    <x v="167"/>
    <s v="PELEPHONE COMMUNICATION LTD."/>
    <n v="1"/>
    <n v="491278"/>
    <n v="4.5753829181194305E-4"/>
    <n v="0.46851921081542969"/>
    <n v="1.8158632160141627E-2"/>
    <n v="8.5076680091572369E-3"/>
    <n v="0.1"/>
    <n v="0.1"/>
  </r>
  <r>
    <s v="MEXTL"/>
    <x v="167"/>
    <s v="RADIOMÓVIL DIPSA, S.A. DE C.V."/>
    <n v="1"/>
    <n v="191896"/>
    <n v="1.7871707677841187E-4"/>
    <n v="0.18300628662109375"/>
    <n v="2.0154664612387234E-2"/>
    <n v="3.6884303288065535E-3"/>
    <n v="0"/>
    <n v="0"/>
  </r>
  <r>
    <s v="USACG"/>
    <x v="168"/>
    <s v="ATT USA Primary Network"/>
    <n v="1"/>
    <n v="258976497"/>
    <n v="0.24119065795093775"/>
    <n v="246.97923374176025"/>
    <n v="1.3540748128522176E-2"/>
    <n v="3.344283597072581"/>
    <n v="0"/>
    <n v="0"/>
  </r>
  <r>
    <s v="ISRMS"/>
    <x v="168"/>
    <s v="Hot Mobile - Israel"/>
    <n v="1"/>
    <n v="352838248"/>
    <n v="0.32860622555017471"/>
    <n v="336.49277496337891"/>
    <n v="1.3603237372528902E-2"/>
    <n v="4.5773910919677938"/>
    <n v="0"/>
    <n v="0"/>
  </r>
  <r>
    <s v="ISR01"/>
    <x v="168"/>
    <s v="PARTNER COMMUNICATIONS COMPANY LTD."/>
    <n v="1"/>
    <n v="323150"/>
    <n v="3.0095688998699188E-4"/>
    <n v="0.30817985534667969"/>
    <n v="1.3512929896353961E-2"/>
    <n v="4.1644127807681872E-3"/>
    <n v="0"/>
    <n v="0"/>
  </r>
  <r>
    <s v="USAW6"/>
    <x v="168"/>
    <s v="T-Mobile USA, Inc USAW6"/>
    <n v="1"/>
    <n v="115024621"/>
    <n v="0.10712502617388964"/>
    <n v="109.69602680206299"/>
    <n v="5.0788502726430767E-3"/>
    <n v="0.55712969563151982"/>
    <n v="0.12"/>
    <n v="0.12"/>
  </r>
  <r>
    <s v="CHLSM"/>
    <x v="169"/>
    <s v="CLARO CHILE SA"/>
    <n v="1"/>
    <n v="31263"/>
    <n v="2.9115937650203705E-5"/>
    <n v="2.9814720153808594E-2"/>
    <n v="2.0140564892436954E-2"/>
    <n v="6.0048530600762982E-4"/>
    <n v="0"/>
    <n v="0"/>
  </r>
  <r>
    <s v="CHLMV"/>
    <x v="169"/>
    <s v="Entel PCS Telecomunicaciones S.A. CHLMV"/>
    <n v="1"/>
    <n v="28"/>
    <n v="2.6077032089233398E-8"/>
    <n v="2.6702880859375E-5"/>
    <n v="1.5054058025944197E-2"/>
    <n v="4.0198671791690588E-7"/>
    <n v="0"/>
    <n v="0"/>
  </r>
  <r>
    <s v="CHLTM"/>
    <x v="169"/>
    <s v="TELEFÓNICA MÓVIL DE CHILE S.A."/>
    <n v="1"/>
    <n v="65945"/>
    <n v="6.1416067183017731E-5"/>
    <n v="6.2890052795410156E-2"/>
    <n v="1.5013584475236687E-2"/>
    <n v="9.4420512029598557E-4"/>
    <n v="0"/>
    <n v="0"/>
  </r>
  <r>
    <s v="ARETC"/>
    <x v="170"/>
    <s v="Emirates Telecom Corp-ETISALAT ARETC"/>
    <n v="2"/>
    <n v="773"/>
    <n v="7.1991235017776489E-7"/>
    <n v="7.3719024658203125E-4"/>
    <n v="5.012103937134417E-2"/>
    <n v="3.6948741373108906E-5"/>
    <n v="0"/>
    <n v="0"/>
  </r>
  <r>
    <s v="GBRCN"/>
    <x v="171"/>
    <s v="Telefonica UK Ltd"/>
    <n v="2"/>
    <n v="89665"/>
    <n v="8.3507038652896881E-5"/>
    <n v="8.5511207580566406E-2"/>
    <n v="1.0089910828816955E-2"/>
    <n v="8.6280045935237151E-4"/>
    <n v="0"/>
    <n v="0"/>
  </r>
  <r>
    <s v="POL03"/>
    <x v="172"/>
    <s v="ORANGE Poland"/>
    <n v="2"/>
    <n v="29563"/>
    <n v="2.7532689273357391E-5"/>
    <n v="2.8193473815917969E-2"/>
    <n v="1.0005654488975016E-2"/>
    <n v="2.8209415784603918E-4"/>
    <n v="0"/>
    <n v="0"/>
  </r>
  <r>
    <s v="ISRPL"/>
    <x v="172"/>
    <s v="PELEPHONE COMMUNICATION LTD."/>
    <n v="1"/>
    <n v="1"/>
    <n v="9.3132257461547852E-10"/>
    <n v="9.5367431640625E-7"/>
    <n v="1.8158632160141627E-2"/>
    <n v="1.7317421112195613E-8"/>
    <n v="0.1"/>
    <n v="0.1"/>
  </r>
  <r>
    <s v="CMRMT"/>
    <x v="173"/>
    <s v="MTN CAMEROON"/>
    <n v="2"/>
    <n v="14457038"/>
    <n v="1.3464165851473808E-2"/>
    <n v="13.78730583190918"/>
    <n v="2.0117577073508693E-2"/>
    <n v="0.27736718770946883"/>
    <n v="0"/>
    <n v="0"/>
  </r>
  <r>
    <s v="LTUMT"/>
    <x v="174"/>
    <s v="Bite Lithuania"/>
    <n v="1"/>
    <n v="93173412"/>
    <n v="8.6774501949548721E-2"/>
    <n v="88.857089996337891"/>
    <n v="1.0001134172621072E-2"/>
    <n v="0.88867167924204093"/>
    <n v="0"/>
    <n v="0"/>
  </r>
  <r>
    <s v="LTU03"/>
    <x v="174"/>
    <s v="UAB TELE2"/>
    <n v="1"/>
    <n v="25679542"/>
    <n v="2.3915937170386314E-2"/>
    <n v="24.489919662475586"/>
    <n v="6.0045647823911948E-3"/>
    <n v="0.14705130912889056"/>
    <n v="0"/>
    <n v="0"/>
  </r>
  <r>
    <s v="TZACT"/>
    <x v="175"/>
    <s v="AIRTEL Tanzania"/>
    <n v="1"/>
    <n v="24643807"/>
    <n v="2.2951333783566952E-2"/>
    <n v="23.502165794372559"/>
    <n v="0.45026172430036754"/>
    <n v="10.582125695367305"/>
    <n v="0"/>
    <n v="0"/>
  </r>
  <r>
    <s v="TZAMB"/>
    <x v="175"/>
    <s v="MIC Tanzania Ltd"/>
    <n v="1"/>
    <n v="17"/>
    <n v="1.5832483768463135E-8"/>
    <n v="1.621246337890625E-5"/>
    <n v="9.0763298944062459E-2"/>
    <n v="1.471496660279333E-6"/>
    <n v="0"/>
    <n v="0"/>
  </r>
  <r>
    <s v="ISR01"/>
    <x v="175"/>
    <s v="PARTNER COMMUNICATIONS COMPANY LTD."/>
    <n v="1"/>
    <n v="27675"/>
    <n v="2.5774352252483368E-5"/>
    <n v="2.6392936706542969E-2"/>
    <n v="1.3512929896353961E-2"/>
    <n v="3.5664590347442234E-4"/>
    <n v="0"/>
    <n v="0"/>
  </r>
  <r>
    <s v="USACG"/>
    <x v="176"/>
    <s v="ATT USA Primary Network"/>
    <n v="2"/>
    <n v="2149840"/>
    <n v="2.0021945238113403E-3"/>
    <n v="2.0502471923828125"/>
    <n v="1.3540748128522176E-2"/>
    <n v="2.7761880833265414E-2"/>
    <n v="0"/>
    <n v="0"/>
  </r>
  <r>
    <s v="USAW6"/>
    <x v="176"/>
    <s v="T-Mobile USA, Inc USAW6"/>
    <n v="2"/>
    <n v="1566421729"/>
    <n v="1.4588439175859094"/>
    <n v="1493.8561716079712"/>
    <n v="5.0788502726430767E-3"/>
    <n v="7.5870718244606872"/>
    <n v="0.12"/>
    <n v="0.24"/>
  </r>
  <r>
    <s v="ISR01"/>
    <x v="177"/>
    <s v="PARTNER COMMUNICATIONS COMPANY LTD."/>
    <n v="2"/>
    <n v="516999903"/>
    <n v="0.48149368073791265"/>
    <n v="493.04952907562256"/>
    <n v="1.3512929896353961E-2"/>
    <n v="6.6625437218292216"/>
    <n v="0"/>
    <n v="0"/>
  </r>
  <r>
    <s v="ITASI"/>
    <x v="177"/>
    <s v="TIM Italy"/>
    <n v="2"/>
    <n v="2"/>
    <n v="1.862645149230957E-9"/>
    <n v="1.9073486328125E-6"/>
    <n v="1.003746322999596E-2"/>
    <n v="1.9144941768638534E-8"/>
    <n v="0.05"/>
    <n v="0.1"/>
  </r>
  <r>
    <s v="USACG"/>
    <x v="178"/>
    <s v="ATT USA Primary Network"/>
    <n v="1"/>
    <n v="273043097"/>
    <n v="0.25429120007902384"/>
    <n v="260.39418888092041"/>
    <n v="1.3540748128522176E-2"/>
    <n v="3.525932125767373"/>
    <n v="0"/>
    <n v="0"/>
  </r>
  <r>
    <s v="USAW6"/>
    <x v="178"/>
    <s v="T-Mobile USA, Inc USAW6"/>
    <n v="1"/>
    <n v="1061138536"/>
    <n v="0.98826227337121964"/>
    <n v="1011.9805679321289"/>
    <n v="5.0788502726430767E-3"/>
    <n v="5.1396977833515889"/>
    <n v="0.12"/>
    <n v="0.12"/>
  </r>
  <r>
    <s v="NLDPT"/>
    <x v="179"/>
    <s v="KPN B.V."/>
    <n v="2"/>
    <n v="9"/>
    <n v="8.3819031715393066E-9"/>
    <n v="8.58306884765625E-6"/>
    <n v="4.5416334993920587E-3"/>
    <n v="3.898115300610402E-8"/>
    <n v="0.11"/>
    <n v="0.22"/>
  </r>
  <r>
    <s v="NLDLT"/>
    <x v="179"/>
    <s v="VODAFONE LIBERTEL B.V."/>
    <n v="1"/>
    <n v="21253"/>
    <n v="1.9793398678302765E-5"/>
    <n v="2.0268440246582031E-2"/>
    <n v="1.0014996681596862E-2"/>
    <n v="2.0298836181066333E-4"/>
    <n v="0"/>
    <n v="0"/>
  </r>
  <r>
    <s v="ISR01"/>
    <x v="180"/>
    <s v="PARTNER COMMUNICATIONS COMPANY LTD."/>
    <n v="1"/>
    <n v="249290"/>
    <n v="2.3216940462589264E-4"/>
    <n v="0.23774147033691406"/>
    <n v="1.3512929896353961E-2"/>
    <n v="3.2125838221188346E-3"/>
    <n v="0"/>
    <n v="0"/>
  </r>
  <r>
    <s v="ISRPL"/>
    <x v="181"/>
    <s v="PELEPHONE COMMUNICATION LTD."/>
    <n v="1"/>
    <n v="532255"/>
    <n v="4.9570109695196152E-4"/>
    <n v="0.50759792327880859"/>
    <n v="1.8158632160141627E-2"/>
    <n v="9.2172839740716755E-3"/>
    <n v="0.1"/>
    <n v="0.1"/>
  </r>
  <r>
    <s v="USACG"/>
    <x v="182"/>
    <s v="ATT USA Primary Network"/>
    <n v="1"/>
    <n v="48625333"/>
    <n v="4.528587032109499E-2"/>
    <n v="46.37273120880127"/>
    <n v="1.3540748128522176E-2"/>
    <n v="0.62792147333003767"/>
    <n v="0"/>
    <n v="0"/>
  </r>
  <r>
    <s v="LTE01"/>
    <x v="182"/>
    <s v="CBRS Private LTE 314390"/>
    <n v="1"/>
    <n v="41"/>
    <n v="3.8184225559234619E-8"/>
    <n v="3.910064697265625E-5"/>
    <n v="0"/>
    <n v="0"/>
    <n v="0"/>
    <n v="0"/>
  </r>
  <r>
    <s v="GBRHU"/>
    <x v="183"/>
    <s v="Hutchison 3G UK Limited GBRHU"/>
    <n v="1"/>
    <n v="92"/>
    <n v="8.5681676864624023E-8"/>
    <n v="8.7738037109375E-5"/>
    <n v="6.0306171524147408E-3"/>
    <n v="5.2911451151099789E-7"/>
    <n v="0.17"/>
    <n v="0.17"/>
  </r>
  <r>
    <s v="GBRCN"/>
    <x v="183"/>
    <s v="Telefonica UK Ltd"/>
    <n v="1"/>
    <n v="1197"/>
    <n v="1.1147931218147278E-6"/>
    <n v="1.1415481567382813E-3"/>
    <n v="1.0089910828816955E-2"/>
    <n v="1.1518119108289618E-5"/>
    <n v="0"/>
    <n v="0"/>
  </r>
  <r>
    <s v="GBRVF"/>
    <x v="183"/>
    <s v="VODAFONE LTD United Kingdom"/>
    <n v="1"/>
    <n v="1235"/>
    <n v="1.150183379650116E-6"/>
    <n v="1.1777877807617188E-3"/>
    <n v="1.0101909042959573E-2"/>
    <n v="1.1897905033164093E-5"/>
    <n v="0"/>
    <n v="0"/>
  </r>
  <r>
    <s v="ISR01"/>
    <x v="184"/>
    <s v="PARTNER COMMUNICATIONS COMPANY LTD."/>
    <n v="1"/>
    <n v="882046"/>
    <n v="8.2146935164928436E-4"/>
    <n v="0.84118461608886719"/>
    <n v="1.3512929896353961E-2"/>
    <n v="1.1366868747100283E-2"/>
    <n v="0"/>
    <n v="0"/>
  </r>
  <r>
    <s v="ISR01"/>
    <x v="185"/>
    <s v="PARTNER COMMUNICATIONS COMPANY LTD."/>
    <n v="1"/>
    <n v="8"/>
    <n v="7.4505805969238281E-9"/>
    <n v="7.62939453125E-6"/>
    <n v="1.3512929896353961E-2"/>
    <n v="1.0309547345240754E-7"/>
    <n v="0"/>
    <n v="0"/>
  </r>
  <r>
    <s v="LTE01"/>
    <x v="186"/>
    <s v="CBRS Private LTE 315010"/>
    <n v="1"/>
    <n v="791515062"/>
    <n v="0.7371558453887701"/>
    <n v="754.84758567810059"/>
    <n v="0"/>
    <n v="0"/>
    <n v="0"/>
    <n v="0"/>
  </r>
  <r>
    <s v="CANBM"/>
    <x v="187"/>
    <s v="Bell Mobility Inc. CANBM"/>
    <n v="1"/>
    <n v="37221"/>
    <n v="3.4664757549762726E-5"/>
    <n v="3.5496711730957031E-2"/>
    <n v="0.1000213823948129"/>
    <n v="3.5504301778004942E-3"/>
    <n v="0"/>
    <n v="0"/>
  </r>
  <r>
    <s v="CANRW"/>
    <x v="187"/>
    <s v="ROGERS"/>
    <n v="1"/>
    <n v="12361688"/>
    <n v="1.1512719094753265E-2"/>
    <n v="11.789024353027344"/>
    <n v="0.10004802082289022"/>
    <n v="1.1794685539532395"/>
    <n v="0"/>
    <n v="0"/>
  </r>
  <r>
    <s v="CANTS"/>
    <x v="187"/>
    <s v="TELUS COMMUNICATIONS INC."/>
    <n v="1"/>
    <n v="21708"/>
    <n v="2.0217150449752808E-5"/>
    <n v="2.0702362060546875E-2"/>
    <n v="0.10001281626379642"/>
    <n v="2.0705015329880645E-3"/>
    <n v="0"/>
    <n v="0"/>
  </r>
  <r>
    <s v="GEOMA"/>
    <x v="188"/>
    <s v="Magticom"/>
    <n v="1"/>
    <n v="1556548"/>
    <n v="1.4496482908725739E-3"/>
    <n v="1.4844398498535156"/>
    <n v="0.25007338225483655"/>
    <n v="0.37121889400673042"/>
    <n v="0"/>
    <n v="0"/>
  </r>
  <r>
    <s v="ISRPL"/>
    <x v="189"/>
    <s v="PELEPHONE COMMUNICATION LTD."/>
    <n v="1"/>
    <n v="829407"/>
    <n v="7.7244546264410019E-4"/>
    <n v="0.79098415374755859"/>
    <n v="1.8158632160141627E-2"/>
    <n v="1.4363190292402826E-2"/>
    <n v="0.1"/>
    <n v="0.1"/>
  </r>
  <r>
    <s v="MEXTL"/>
    <x v="190"/>
    <s v="RADIOMÓVIL DIPSA, S.A. DE C.V."/>
    <n v="1"/>
    <n v="159864"/>
    <n v="1.4888495206832886E-4"/>
    <n v="0.15245819091796875"/>
    <n v="2.0154664612387234E-2"/>
    <n v="3.0727437053629614E-3"/>
    <n v="0"/>
    <n v="0"/>
  </r>
  <r>
    <s v="ARETC"/>
    <x v="191"/>
    <s v="Emirates Telecom Corp-ETISALAT ARETC"/>
    <n v="1"/>
    <n v="1"/>
    <n v="9.3132257461547852E-10"/>
    <n v="9.5367431640625E-7"/>
    <n v="5.012103937134417E-2"/>
    <n v="4.7799147960037393E-8"/>
    <n v="0"/>
    <n v="0"/>
  </r>
  <r>
    <s v="KAZKT"/>
    <x v="191"/>
    <s v="KAR-TEL LLP"/>
    <n v="1"/>
    <n v="23"/>
    <n v="2.1420419216156006E-8"/>
    <n v="2.193450927734375E-5"/>
    <n v="0"/>
    <n v="0"/>
    <n v="0"/>
    <n v="0"/>
  </r>
  <r>
    <s v="CANBM"/>
    <x v="192"/>
    <s v="Bell Mobility Inc. CANBM"/>
    <n v="1"/>
    <n v="197338"/>
    <n v="1.837853342294693E-4"/>
    <n v="0.18819618225097656"/>
    <n v="0.1000213823948129"/>
    <n v="1.8823642310168826E-2"/>
    <n v="0"/>
    <n v="0"/>
  </r>
  <r>
    <s v="CANRW"/>
    <x v="192"/>
    <s v="ROGERS"/>
    <n v="1"/>
    <n v="75417"/>
    <n v="7.0237554609775543E-5"/>
    <n v="7.1923255920410156E-2"/>
    <n v="0.10004802082289022"/>
    <n v="7.1957794059752571E-3"/>
    <n v="0"/>
    <n v="0"/>
  </r>
  <r>
    <s v="ISRMS"/>
    <x v="193"/>
    <s v="Hot Mobile - Israel"/>
    <n v="1"/>
    <n v="115851"/>
    <n v="1.078946515917778E-4"/>
    <n v="0.11048412322998047"/>
    <n v="1.3603237372528902E-2"/>
    <n v="1.5029417541931589E-3"/>
    <n v="0"/>
    <n v="0"/>
  </r>
  <r>
    <s v="USAW6"/>
    <x v="194"/>
    <s v="T-Mobile USA, Inc USAW6"/>
    <n v="1"/>
    <n v="1089"/>
    <n v="1.0142102837562561E-6"/>
    <n v="1.0385513305664063E-3"/>
    <n v="5.0788502726430767E-3"/>
    <n v="5.2746467084010226E-6"/>
    <n v="0.12"/>
    <n v="0.12"/>
  </r>
  <r>
    <s v="ISRPL"/>
    <x v="195"/>
    <s v="PELEPHONE COMMUNICATION LTD."/>
    <n v="1"/>
    <n v="5"/>
    <n v="4.6566128730773926E-9"/>
    <n v="4.76837158203125E-6"/>
    <n v="1.8158632160141627E-2"/>
    <n v="8.6587105560978066E-8"/>
    <n v="0.1"/>
    <n v="0.1"/>
  </r>
  <r>
    <s v="ISR01"/>
    <x v="196"/>
    <s v="PARTNER COMMUNICATIONS COMPANY LTD."/>
    <n v="1"/>
    <n v="64743"/>
    <n v="6.0296617448329926E-5"/>
    <n v="6.1743736267089844E-2"/>
    <n v="1.3512929896353961E-2"/>
    <n v="8.3433877971615265E-4"/>
    <n v="0"/>
    <n v="0"/>
  </r>
  <r>
    <s v="POL03"/>
    <x v="197"/>
    <s v="ORANGE Poland"/>
    <n v="1"/>
    <n v="2148949455"/>
    <n v="2.0013651391491294"/>
    <n v="2049.3979024887085"/>
    <n v="1.0005654488975016E-2"/>
    <n v="20.505567322732126"/>
    <n v="0"/>
    <n v="0"/>
  </r>
  <r>
    <s v="NORTM"/>
    <x v="197"/>
    <s v="TELENOR NORGE AS"/>
    <n v="1"/>
    <n v="530660463"/>
    <n v="0.49421606864780188"/>
    <n v="506.07725429534912"/>
    <n v="6.0531621806357737E-3"/>
    <n v="3.0633676961806002"/>
    <n v="0"/>
    <n v="0"/>
  </r>
  <r>
    <s v="ISRMS"/>
    <x v="198"/>
    <s v="Hot Mobile - Israel"/>
    <n v="1"/>
    <n v="2603479"/>
    <n v="2.4246787652373314E-3"/>
    <n v="2.4828710556030273"/>
    <n v="1.3603237372528902E-2"/>
    <n v="3.3775084334749385E-2"/>
    <n v="0"/>
    <n v="0"/>
  </r>
  <r>
    <s v="SWEIQ"/>
    <x v="199"/>
    <s v="TELE2 AB  Sweden"/>
    <n v="1"/>
    <n v="5"/>
    <n v="4.6566128730773926E-9"/>
    <n v="4.76837158203125E-6"/>
    <n v="0"/>
    <n v="0"/>
    <n v="0"/>
    <n v="0"/>
  </r>
  <r>
    <s v="SWEEP"/>
    <x v="199"/>
    <s v="TELENOR SVERIGE AB"/>
    <n v="1"/>
    <n v="2"/>
    <n v="1.862645149230957E-9"/>
    <n v="1.9073486328125E-6"/>
    <n v="0"/>
    <n v="0"/>
    <n v="0"/>
    <n v="0"/>
  </r>
  <r>
    <s v="ZMBCZ"/>
    <x v="200"/>
    <s v="ZAMTEL"/>
    <n v="1"/>
    <n v="2"/>
    <n v="1.862645149230957E-9"/>
    <n v="1.9073486328125E-6"/>
    <n v="1.0000351703054393"/>
    <n v="1.9074157148464953E-6"/>
    <n v="0"/>
    <n v="0"/>
  </r>
  <r>
    <s v="JPNJP"/>
    <x v="201"/>
    <s v="SoftBank - Japan"/>
    <n v="1"/>
    <n v="47721692"/>
    <n v="4.4444289058446884E-2"/>
    <n v="45.510951995849609"/>
    <n v="6.0902616238663887E-2"/>
    <n v="2.7717360440594829"/>
    <n v="0"/>
    <n v="0"/>
  </r>
  <r>
    <s v="BELKO"/>
    <x v="202"/>
    <s v="TELENET GROUP BVBA/SPRL"/>
    <n v="1"/>
    <n v="514238315"/>
    <n v="0.47892175149172544"/>
    <n v="490.41587352752686"/>
    <n v="1.0009762076334031E-2"/>
    <n v="4.9089462124680647"/>
    <n v="0"/>
    <n v="0"/>
  </r>
  <r>
    <s v="CMRMT"/>
    <x v="203"/>
    <s v="MTN CAMEROON"/>
    <n v="1"/>
    <n v="15"/>
    <n v="1.3969838619232178E-8"/>
    <n v="1.430511474609375E-5"/>
    <n v="2.0117577073508693E-2"/>
    <n v="2.8778424844992675E-7"/>
    <n v="0"/>
    <n v="0"/>
  </r>
  <r>
    <s v="ISRPL"/>
    <x v="204"/>
    <s v="PELEPHONE COMMUNICATION LTD."/>
    <n v="1"/>
    <n v="472756"/>
    <n v="4.4028833508491516E-4"/>
    <n v="0.45085525512695313"/>
    <n v="1.8158632160141627E-2"/>
    <n v="8.1869147353171492E-3"/>
    <n v="0.1"/>
    <n v="0.1"/>
  </r>
  <r>
    <s v="TCDCT"/>
    <x v="205"/>
    <s v="AIRTEL Chad"/>
    <n v="1"/>
    <n v="2"/>
    <n v="1.862645149230957E-9"/>
    <n v="1.9073486328125E-6"/>
    <n v="0"/>
    <n v="0"/>
    <n v="0"/>
    <n v="0"/>
  </r>
  <r>
    <s v="ISRMS"/>
    <x v="206"/>
    <s v="Hot Mobile - Israel"/>
    <n v="1"/>
    <n v="3"/>
    <n v="2.7939677238464355E-9"/>
    <n v="2.86102294921875E-6"/>
    <n v="1.3603237372528902E-2"/>
    <n v="3.8919174306475362E-8"/>
    <n v="0"/>
    <n v="0"/>
  </r>
  <r>
    <s v="ISR01"/>
    <x v="206"/>
    <s v="PARTNER COMMUNICATIONS COMPANY LTD."/>
    <n v="1"/>
    <n v="11703"/>
    <n v="1.0899268090724945E-5"/>
    <n v="1.1160850524902344E-2"/>
    <n v="1.3512929896353961E-2"/>
    <n v="1.5081579072669069E-4"/>
    <n v="0"/>
    <n v="0"/>
  </r>
  <r>
    <s v="ISRPL"/>
    <x v="206"/>
    <s v="PELEPHONE COMMUNICATION LTD."/>
    <n v="1"/>
    <n v="2674"/>
    <n v="2.4903565645217896E-6"/>
    <n v="2.5501251220703125E-3"/>
    <n v="1.8158632160141627E-2"/>
    <n v="4.6306784054011068E-5"/>
    <n v="0.1"/>
    <n v="0.1"/>
  </r>
  <r>
    <s v="NLDPT"/>
    <x v="207"/>
    <s v="KPN B.V."/>
    <n v="1"/>
    <n v="10387348"/>
    <n v="9.6739716827869415E-3"/>
    <n v="9.9061470031738281"/>
    <n v="4.5416334993920587E-3"/>
    <n v="4.4990089079516508E-2"/>
    <n v="0.11"/>
    <n v="0.11"/>
  </r>
  <r>
    <s v="NLDLT"/>
    <x v="207"/>
    <s v="VODAFONE LIBERTEL B.V."/>
    <n v="1"/>
    <n v="5244641"/>
    <n v="4.8844525590538979E-3"/>
    <n v="5.0016794204711914"/>
    <n v="1.0014996681596862E-2"/>
    <n v="5.0091802798430299E-2"/>
    <n v="0"/>
    <n v="0"/>
  </r>
  <r>
    <s v="PHLGT"/>
    <x v="208"/>
    <s v="GLOBE TELECOM, INC."/>
    <n v="1"/>
    <n v="68120395"/>
    <n v="6.344206165522337E-2"/>
    <n v="64.96467113494873"/>
    <n v="0.10001860738419351"/>
    <n v="6.4976759360896859"/>
    <n v="0"/>
    <n v="0"/>
  </r>
  <r>
    <s v="ISRPL"/>
    <x v="208"/>
    <s v="PELEPHONE COMMUNICATION LTD."/>
    <n v="1"/>
    <n v="1231488"/>
    <n v="1.1469125747680664E-3"/>
    <n v="1.1744384765625"/>
    <n v="1.8158632160141627E-2"/>
    <n v="2.1326196290615551E-2"/>
    <n v="0.1"/>
    <n v="0.1"/>
  </r>
  <r>
    <s v="PHLSR"/>
    <x v="208"/>
    <s v="Smart Communications, Inc."/>
    <n v="1"/>
    <n v="5288620"/>
    <n v="4.925411194562912E-3"/>
    <n v="5.0436210632324219"/>
    <n v="6.0193000813858956E-2"/>
    <n v="0.30359068676394535"/>
    <n v="0"/>
    <n v="0"/>
  </r>
  <r>
    <s v="ISRPL"/>
    <x v="209"/>
    <s v="PELEPHONE COMMUNICATION LTD."/>
    <n v="1"/>
    <n v="2588301"/>
    <n v="2.4105431511998177E-3"/>
    <n v="2.4683961868286133"/>
    <n v="1.8158632160141627E-2"/>
    <n v="4.4822698382117013E-2"/>
    <n v="0.1"/>
    <n v="0.1"/>
  </r>
  <r>
    <s v="LTE01"/>
    <x v="210"/>
    <s v="CBRS Private LTE"/>
    <n v="1"/>
    <n v="6805"/>
    <n v="6.3376501202583313E-6"/>
    <n v="6.4897537231445313E-3"/>
    <n v="0"/>
    <n v="0"/>
    <n v="0"/>
    <n v="0"/>
  </r>
  <r>
    <s v="MEXTL"/>
    <x v="211"/>
    <s v="RADIOMÓVIL DIPSA, S.A. DE C.V."/>
    <n v="1"/>
    <n v="11"/>
    <n v="1.0244548320770264E-8"/>
    <n v="1.049041748046875E-5"/>
    <n v="2.0154664612387234E-2"/>
    <n v="2.1143084596277196E-7"/>
    <n v="0"/>
    <n v="0"/>
  </r>
  <r>
    <s v="MEXMS"/>
    <x v="211"/>
    <s v="TELEFONICA"/>
    <n v="1"/>
    <n v="1"/>
    <n v="9.3132257461547852E-10"/>
    <n v="9.5367431640625E-7"/>
    <n v="5.0319361277438669E-2"/>
    <n v="4.798828246826045E-8"/>
    <n v="0"/>
    <n v="0"/>
  </r>
  <r>
    <s v="USACG"/>
    <x v="212"/>
    <s v="ATT USA Primary Network"/>
    <n v="1"/>
    <n v="85586556"/>
    <n v="7.970869168639183E-2"/>
    <n v="81.621700286865234"/>
    <n v="1.3540748128522176E-2"/>
    <n v="1.1052188854061684"/>
    <n v="0"/>
    <n v="0"/>
  </r>
  <r>
    <s v="USAW6"/>
    <x v="212"/>
    <s v="T-Mobile USA, Inc USAW6"/>
    <n v="1"/>
    <n v="231290499"/>
    <n v="0.21540606301277876"/>
    <n v="220.57580852508545"/>
    <n v="5.0788502726430767E-3"/>
    <n v="1.1202715052660974"/>
    <n v="0.12"/>
    <n v="0.12"/>
  </r>
  <r>
    <s v="ISRPL"/>
    <x v="213"/>
    <s v="PELEPHONE COMMUNICATION LTD."/>
    <n v="1"/>
    <n v="13846181"/>
    <n v="1.2895260937511921E-2"/>
    <n v="13.204747200012207"/>
    <n v="1.8158632160141627E-2"/>
    <n v="0.23978014717268176"/>
    <n v="0.1"/>
    <n v="0.1"/>
  </r>
  <r>
    <s v="ISRPL"/>
    <x v="214"/>
    <s v="PELEPHONE COMMUNICATION LTD."/>
    <n v="1"/>
    <n v="1"/>
    <n v="9.3132257461547852E-10"/>
    <n v="9.5367431640625E-7"/>
    <n v="1.8158632160141627E-2"/>
    <n v="1.7317421112195613E-8"/>
    <n v="0.1"/>
    <n v="0.1"/>
  </r>
  <r>
    <s v="AUSTA"/>
    <x v="214"/>
    <s v="Telstra Corporation Limited AUSTA"/>
    <n v="1"/>
    <n v="43425"/>
    <n v="4.0442682802677155E-5"/>
    <n v="4.1413307189941406E-2"/>
    <n v="5.1030373719502713E-3"/>
    <n v="2.1133365428632788E-4"/>
    <n v="0.5"/>
    <n v="0.5"/>
  </r>
  <r>
    <s v="ESPTE"/>
    <x v="215"/>
    <s v="TELEFÓNICA MÓVILES ESPAÑA S.A."/>
    <n v="1"/>
    <n v="4659256"/>
    <n v="4.339270293712616E-3"/>
    <n v="4.4434127807617188"/>
    <n v="1.0091008890803341E-2"/>
    <n v="4.4838517876175703E-2"/>
    <n v="0"/>
    <n v="0"/>
  </r>
  <r>
    <s v="NORTM"/>
    <x v="216"/>
    <s v="TELENOR NORGE AS"/>
    <n v="1"/>
    <n v="625"/>
    <n v="5.8207660913467407E-7"/>
    <n v="5.9604644775390625E-4"/>
    <n v="6.0531621806357737E-3"/>
    <n v="3.6079658154462417E-6"/>
    <n v="0"/>
    <n v="0"/>
  </r>
  <r>
    <s v="NLDPT"/>
    <x v="217"/>
    <s v="KPN B.V."/>
    <n v="1"/>
    <n v="20980615"/>
    <n v="1.9539720378816128E-2"/>
    <n v="20.008673667907715"/>
    <n v="4.5416334993920587E-3"/>
    <n v="9.0872062608573459E-2"/>
    <n v="0.11"/>
    <n v="0.11"/>
  </r>
  <r>
    <s v="ISR01"/>
    <x v="218"/>
    <s v="PARTNER COMMUNICATIONS COMPANY LTD."/>
    <n v="1"/>
    <n v="419"/>
    <n v="3.902241587638855E-7"/>
    <n v="3.9958953857421875E-4"/>
    <n v="1.3512929896353961E-2"/>
    <n v="5.3996254220698447E-6"/>
    <n v="0"/>
    <n v="0"/>
  </r>
  <r>
    <s v="LTE01"/>
    <x v="219"/>
    <s v="CBRS Private LTE 315010"/>
    <n v="1"/>
    <n v="1"/>
    <n v="9.3132257461547852E-10"/>
    <n v="9.5367431640625E-7"/>
    <n v="0"/>
    <n v="0"/>
    <n v="0"/>
    <n v="0"/>
  </r>
  <r>
    <s v="ITASI"/>
    <x v="220"/>
    <s v="TIM Italy"/>
    <n v="1"/>
    <n v="3283180"/>
    <n v="3.0576996505260468E-3"/>
    <n v="3.1310844421386719"/>
    <n v="1.003746322999596E-2"/>
    <n v="3.1428144957979333E-2"/>
    <n v="0.05"/>
    <n v="0.05"/>
  </r>
  <r>
    <s v="ITAOM"/>
    <x v="220"/>
    <s v="VODAFONE ITALIA S.P.A"/>
    <n v="1"/>
    <n v="2153637"/>
    <n v="2.0057307556271553E-3"/>
    <n v="2.053868293762207"/>
    <n v="1.0030261531489941E-2"/>
    <n v="2.0600836137669946E-2"/>
    <n v="0"/>
    <n v="0"/>
  </r>
  <r>
    <s v="ITAWI"/>
    <x v="220"/>
    <s v="WIND TRE S.P.A. (ITAWI)"/>
    <n v="1"/>
    <n v="4472807"/>
    <n v="4.1656261309981346E-3"/>
    <n v="4.2656011581420898"/>
    <n v="6.1982702736118438E-3"/>
    <n v="2.643934885759637E-2"/>
    <n v="0.17"/>
    <n v="0.17"/>
  </r>
  <r>
    <s v="ITAFM"/>
    <x v="221"/>
    <s v="ILIAD Italy"/>
    <n v="1"/>
    <n v="44787457"/>
    <n v="4.1711569763720036E-2"/>
    <n v="42.712647438049316"/>
    <n v="6.0150234236534275E-2"/>
    <n v="2.5691757482611721"/>
    <n v="0"/>
    <n v="0"/>
  </r>
  <r>
    <s v="ITASI"/>
    <x v="221"/>
    <s v="TIM Italy"/>
    <n v="1"/>
    <n v="42855843"/>
    <n v="3.9912614040076733E-2"/>
    <n v="40.870516777038574"/>
    <n v="1.003746322999596E-2"/>
    <n v="0.41023630934045768"/>
    <n v="0.05"/>
    <n v="0.05"/>
  </r>
  <r>
    <s v="ITAOM"/>
    <x v="221"/>
    <s v="VODAFONE ITALIA S.P.A"/>
    <n v="1"/>
    <n v="110530915"/>
    <n v="0.10293993633240461"/>
    <n v="105.41049480438232"/>
    <n v="1.0030261531489941E-2"/>
    <n v="1.0572948310517163"/>
    <n v="0"/>
    <n v="0"/>
  </r>
  <r>
    <s v="ITAWI"/>
    <x v="221"/>
    <s v="WIND TRE S.P.A. (ITAWI)"/>
    <n v="1"/>
    <n v="8954448"/>
    <n v="8.3394795656204224E-3"/>
    <n v="8.5396270751953125"/>
    <n v="6.1982702736118438E-3"/>
    <n v="5.293091664791396E-2"/>
    <n v="0.17"/>
    <n v="0.17"/>
  </r>
  <r>
    <s v="USAW6"/>
    <x v="222"/>
    <s v="T-Mobile USA, Inc USAW6"/>
    <n v="1"/>
    <n v="2404053"/>
    <n v="2.238948829472065E-3"/>
    <n v="2.2926836013793945"/>
    <n v="5.0788502726430767E-3"/>
    <n v="1.1644196733950049E-2"/>
    <n v="0.12"/>
    <n v="0.12"/>
  </r>
  <r>
    <s v="USACG"/>
    <x v="223"/>
    <s v="ATT USA Primary Network"/>
    <n v="1"/>
    <n v="183"/>
    <n v="1.7043203115463257E-7"/>
    <n v="1.7452239990234375E-4"/>
    <n v="1.3540748128522176E-2"/>
    <n v="2.3631638598628597E-6"/>
    <n v="0"/>
    <n v="0"/>
  </r>
  <r>
    <s v="ISR01"/>
    <x v="224"/>
    <s v="PARTNER COMMUNICATIONS COMPANY LTD."/>
    <n v="1"/>
    <n v="2"/>
    <n v="1.862645149230957E-9"/>
    <n v="1.9073486328125E-6"/>
    <n v="1.3512929896353961E-2"/>
    <n v="2.5773868363101886E-8"/>
    <n v="0"/>
    <n v="0"/>
  </r>
  <r>
    <s v="MEXTL"/>
    <x v="225"/>
    <s v="RADIOMÓVIL DIPSA, S.A. DE C.V."/>
    <n v="1"/>
    <n v="1"/>
    <n v="9.3132257461547852E-10"/>
    <n v="9.5367431640625E-7"/>
    <n v="2.0154664612387234E-2"/>
    <n v="1.9220985996615633E-8"/>
    <n v="0"/>
    <n v="0"/>
  </r>
  <r>
    <s v="CANBM"/>
    <x v="226"/>
    <s v="Bell Mobility Inc. CANBM"/>
    <n v="1"/>
    <n v="10"/>
    <n v="9.3132257461547852E-9"/>
    <n v="9.5367431640625E-6"/>
    <n v="0.1000213823948129"/>
    <n v="9.5387823481381307E-7"/>
    <n v="0"/>
    <n v="0"/>
  </r>
  <r>
    <s v="CHNCT"/>
    <x v="227"/>
    <s v="CHINA MOBILE"/>
    <n v="1"/>
    <n v="1647905"/>
    <n v="1.5347311273217201E-3"/>
    <n v="1.5715646743774414"/>
    <n v="3.0099366936453362E-2"/>
    <n v="4.7303101798454456E-2"/>
    <n v="0"/>
    <n v="0"/>
  </r>
  <r>
    <s v="CHNCU"/>
    <x v="227"/>
    <s v="CHINA UNICOM"/>
    <n v="1"/>
    <n v="2"/>
    <n v="1.862645149230957E-9"/>
    <n v="1.9073486328125E-6"/>
    <n v="5.0005419266152054E-2"/>
    <n v="9.5377768070510967E-8"/>
    <n v="0"/>
    <n v="0"/>
  </r>
  <r>
    <s v="HRVVI"/>
    <x v="228"/>
    <s v="VIPNET D.O.O."/>
    <n v="1"/>
    <n v="18"/>
    <n v="1.6763806343078613E-8"/>
    <n v="1.71661376953125E-5"/>
    <n v="1.0043566835206913E-2"/>
    <n v="1.7240925124523584E-7"/>
    <n v="0"/>
    <n v="0"/>
  </r>
  <r>
    <s v="LTUMT"/>
    <x v="229"/>
    <s v="Bite Lithuania"/>
    <n v="1"/>
    <n v="2453462"/>
    <n v="2.2849645465612411E-3"/>
    <n v="2.3398036956787109"/>
    <n v="1.0001134172621072E-2"/>
    <n v="2.3400690698077431E-2"/>
    <n v="0"/>
    <n v="0"/>
  </r>
  <r>
    <s v="ISR01"/>
    <x v="230"/>
    <s v="PARTNER COMMUNICATIONS COMPANY LTD."/>
    <n v="1"/>
    <n v="544370"/>
    <n v="5.0698406994342804E-4"/>
    <n v="0.51915168762207031"/>
    <n v="1.3512929896353961E-2"/>
    <n v="7.0152603604108866E-3"/>
    <n v="0"/>
    <n v="0"/>
  </r>
  <r>
    <s v="ISRMS"/>
    <x v="231"/>
    <s v="Hot Mobile - Israel"/>
    <n v="1"/>
    <n v="9869"/>
    <n v="9.1912224888801575E-6"/>
    <n v="9.4118118286132813E-3"/>
    <n v="1.3603237372528902E-2"/>
    <n v="1.2803111041020178E-4"/>
    <n v="0"/>
    <n v="0"/>
  </r>
  <r>
    <s v="ISR01"/>
    <x v="231"/>
    <s v="PARTNER COMMUNICATIONS COMPANY LTD."/>
    <n v="1"/>
    <n v="1"/>
    <n v="9.3132257461547852E-10"/>
    <n v="9.5367431640625E-7"/>
    <n v="1.3512929896353961E-2"/>
    <n v="1.2886934181550943E-8"/>
    <n v="0"/>
    <n v="0"/>
  </r>
  <r>
    <s v="TZACT"/>
    <x v="232"/>
    <s v="AIRTEL Tanzania"/>
    <n v="1"/>
    <n v="434"/>
    <n v="4.0419399738311768E-7"/>
    <n v="4.138946533203125E-4"/>
    <n v="0.45026172430036754"/>
    <n v="1.8636092028270675E-4"/>
    <n v="0"/>
    <n v="0"/>
  </r>
  <r>
    <s v="GBRCN"/>
    <x v="233"/>
    <s v="Telefonica UK Ltd"/>
    <n v="1"/>
    <n v="16"/>
    <n v="1.4901161193847656E-8"/>
    <n v="1.52587890625E-5"/>
    <n v="1.0089910828816955E-2"/>
    <n v="1.5395982099635246E-7"/>
    <n v="0"/>
    <n v="0"/>
  </r>
  <r>
    <s v="GBRVF"/>
    <x v="233"/>
    <s v="VODAFONE LTD United Kingdom"/>
    <n v="1"/>
    <n v="63"/>
    <n v="5.8673322200775146E-8"/>
    <n v="6.008148193359375E-5"/>
    <n v="1.0101909042959573E-2"/>
    <n v="6.0693766565938286E-7"/>
    <n v="0"/>
    <n v="0"/>
  </r>
  <r>
    <s v="USACG"/>
    <x v="234"/>
    <s v="ATT USA Primary Network"/>
    <n v="1"/>
    <n v="115710585"/>
    <n v="0.10776387993246317"/>
    <n v="110.35021305084229"/>
    <n v="1.3540748128522176E-2"/>
    <n v="1.4942244408502161"/>
    <n v="0"/>
    <n v="0"/>
  </r>
  <r>
    <s v="CRICR"/>
    <x v="235"/>
    <s v="Instituto Costarricense de Electricidad - ICE CRICR"/>
    <n v="1"/>
    <n v="18"/>
    <n v="1.6763806343078613E-8"/>
    <n v="1.71661376953125E-5"/>
    <n v="5.4136416620768978E-2"/>
    <n v="9.2931318204292446E-7"/>
    <n v="0"/>
    <n v="0"/>
  </r>
  <r>
    <s v="ISRMS"/>
    <x v="236"/>
    <s v="Hot Mobile - Israel"/>
    <n v="1"/>
    <n v="2"/>
    <n v="1.862645149230957E-9"/>
    <n v="1.9073486328125E-6"/>
    <n v="1.3603237372528902E-2"/>
    <n v="2.5946116204316907E-8"/>
    <n v="0"/>
    <n v="0"/>
  </r>
  <r>
    <s v="KENKC"/>
    <x v="237"/>
    <s v="AIRTEL NETWORKS KENYA LIMITED"/>
    <n v="1"/>
    <n v="103"/>
    <n v="9.5926225185394287E-8"/>
    <n v="9.822845458984375E-5"/>
    <n v="0.50075396825396834"/>
    <n v="4.9188288431318987E-5"/>
    <n v="0"/>
    <n v="0"/>
  </r>
  <r>
    <s v="UGACE"/>
    <x v="237"/>
    <s v="AIRTEL UGANDA LIMITED"/>
    <n v="1"/>
    <n v="112"/>
    <n v="1.0430812835693359E-7"/>
    <n v="1.068115234375E-4"/>
    <n v="0.5000615661836354"/>
    <n v="5.3412337696616326E-5"/>
    <n v="0"/>
    <n v="0"/>
  </r>
  <r>
    <s v="CODCT"/>
    <x v="237"/>
    <s v="CELTEL Congo, Dem. Rep."/>
    <n v="1"/>
    <n v="41"/>
    <n v="3.8184225559234619E-8"/>
    <n v="3.910064697265625E-5"/>
    <n v="0.40039331086194663"/>
    <n v="1.5655637498225987E-5"/>
    <n v="0"/>
    <n v="0"/>
  </r>
  <r>
    <s v="UGAMN"/>
    <x v="237"/>
    <s v="MTN Uganda Ltd UGAMN"/>
    <n v="1"/>
    <n v="111"/>
    <n v="1.0337680578231812E-7"/>
    <n v="1.0585784912109375E-4"/>
    <n v="5.0060928433269342E-2"/>
    <n v="5.2993422089508979E-6"/>
    <n v="0"/>
    <n v="0"/>
  </r>
  <r>
    <s v="CODOR"/>
    <x v="237"/>
    <s v="Oasis sprl"/>
    <n v="1"/>
    <n v="4"/>
    <n v="3.7252902984619141E-9"/>
    <n v="3.814697265625E-6"/>
    <n v="1.0004764562415673"/>
    <n v="3.8165148019468969E-6"/>
    <n v="0"/>
    <n v="0"/>
  </r>
  <r>
    <s v="KENSA"/>
    <x v="237"/>
    <s v="Safaricom PLC KENSA"/>
    <n v="1"/>
    <n v="729"/>
    <n v="6.7893415689468384E-7"/>
    <n v="6.9522857666015625E-4"/>
    <n v="0.10116455327211413"/>
    <n v="7.0332488379832455E-5"/>
    <n v="0"/>
    <n v="0"/>
  </r>
  <r>
    <s v="KENTK"/>
    <x v="237"/>
    <s v="TELKOM KENYA LIMITED"/>
    <n v="1"/>
    <n v="42"/>
    <n v="3.9115548133850098E-8"/>
    <n v="4.00543212890625E-5"/>
    <n v="0.20035971223021581"/>
    <n v="8.02527228705317E-6"/>
    <n v="0"/>
    <n v="0"/>
  </r>
  <r>
    <s v="CODVC"/>
    <x v="237"/>
    <s v="Vodacom Congo"/>
    <n v="1"/>
    <n v="64"/>
    <n v="5.9604644775390625E-8"/>
    <n v="6.103515625E-5"/>
    <n v="10.00018706404572"/>
    <n v="6.1036297998325929E-4"/>
    <n v="0"/>
    <n v="0"/>
  </r>
  <r>
    <s v="ISRPL"/>
    <x v="238"/>
    <s v="PELEPHONE COMMUNICATION LTD."/>
    <n v="1"/>
    <n v="628475"/>
    <n v="5.8531295508146286E-4"/>
    <n v="0.59936046600341797"/>
    <n v="1.8158632160141627E-2"/>
    <n v="1.0883566233487138E-2"/>
    <n v="0.1"/>
    <n v="0.1"/>
  </r>
  <r>
    <s v="CANBM"/>
    <x v="239"/>
    <s v="Bell Mobility Inc. CANBM"/>
    <n v="1"/>
    <n v="39469750"/>
    <n v="3.6759069189429283E-2"/>
    <n v="37.641286849975586"/>
    <n v="0.1000213823948129"/>
    <n v="3.7649335458542503"/>
    <n v="0"/>
    <n v="0"/>
  </r>
  <r>
    <s v="CANRW"/>
    <x v="239"/>
    <s v="ROGERS"/>
    <n v="1"/>
    <n v="89646004"/>
    <n v="8.3489347249269485E-2"/>
    <n v="85.493091583251953"/>
    <n v="0.10004802082289022"/>
    <n v="8.5534146069344512"/>
    <n v="0"/>
    <n v="0"/>
  </r>
  <r>
    <s v="CANTS"/>
    <x v="239"/>
    <s v="TELUS COMMUNICATIONS INC."/>
    <n v="1"/>
    <n v="34121759"/>
    <n v="3.1778364442288876E-2"/>
    <n v="32.541045188903809"/>
    <n v="0.10001281626379642"/>
    <n v="3.254521573509733"/>
    <n v="0"/>
    <n v="0"/>
  </r>
  <r>
    <s v="GBRCN"/>
    <x v="240"/>
    <s v="Telefonica UK Ltd"/>
    <n v="1"/>
    <n v="427"/>
    <n v="3.9767473936080933E-7"/>
    <n v="4.0721893310546875E-4"/>
    <n v="1.0089910828816955E-2"/>
    <n v="4.1088027228401566E-6"/>
    <n v="0"/>
    <n v="0"/>
  </r>
  <r>
    <s v="GBRVF"/>
    <x v="240"/>
    <s v="VODAFONE LTD United Kingdom"/>
    <n v="1"/>
    <n v="3279831"/>
    <n v="3.0545806512236595E-3"/>
    <n v="3.1278905868530273"/>
    <n v="1.0101909042959573E-2"/>
    <n v="3.1597666204718725E-2"/>
    <n v="0"/>
    <n v="0"/>
  </r>
  <r>
    <s v="USACG"/>
    <x v="241"/>
    <s v="ATT USA Primary Network"/>
    <n v="1"/>
    <n v="168861668"/>
    <n v="0.15726468339562416"/>
    <n v="161.03903579711914"/>
    <n v="1.3540748128522176E-2"/>
    <n v="2.1805890225888565"/>
    <n v="0"/>
    <n v="0"/>
  </r>
  <r>
    <s v="USAW6"/>
    <x v="241"/>
    <s v="T-Mobile USA, Inc USAW6"/>
    <n v="1"/>
    <n v="947"/>
    <n v="8.8196247816085815E-7"/>
    <n v="9.0312957763671875E-4"/>
    <n v="5.0788502726430767E-3"/>
    <n v="4.5868599016122754E-6"/>
    <n v="0.12"/>
    <n v="0.12"/>
  </r>
  <r>
    <s v="NLDPT"/>
    <x v="242"/>
    <s v="KPN B.V."/>
    <n v="1"/>
    <n v="16759050"/>
    <n v="1.5608081594109535E-2"/>
    <n v="15.982675552368164"/>
    <n v="4.5416334993920587E-3"/>
    <n v="7.2587454698549728E-2"/>
    <n v="0.11"/>
    <n v="0.11"/>
  </r>
  <r>
    <s v="ISRPL"/>
    <x v="243"/>
    <s v="PELEPHONE COMMUNICATION LTD."/>
    <n v="1"/>
    <n v="590101"/>
    <n v="5.4957438260316849E-4"/>
    <n v="0.56276416778564453"/>
    <n v="1.8158632160141627E-2"/>
    <n v="1.0219027515727744E-2"/>
    <n v="0.1"/>
    <n v="0.1"/>
  </r>
  <r>
    <s v="CHNCT"/>
    <x v="244"/>
    <s v="CHINA MOBILE"/>
    <n v="1"/>
    <n v="4"/>
    <n v="3.7252902984619141E-9"/>
    <n v="3.814697265625E-6"/>
    <n v="3.0099366936453362E-2"/>
    <n v="1.1481997274953217E-7"/>
    <n v="0"/>
    <n v="0"/>
  </r>
  <r>
    <s v="CHNCU"/>
    <x v="244"/>
    <s v="CHINA UNICOM"/>
    <n v="1"/>
    <n v="77409509"/>
    <n v="7.2093223221600056E-2"/>
    <n v="73.823460578918457"/>
    <n v="5.0005419266152054E-2"/>
    <n v="3.6915730979270656"/>
    <n v="0"/>
    <n v="0"/>
  </r>
  <r>
    <s v="ISR01"/>
    <x v="245"/>
    <s v="PARTNER COMMUNICATIONS COMPANY LTD."/>
    <n v="1"/>
    <n v="447670"/>
    <n v="4.1692517697811127E-4"/>
    <n v="0.42693138122558594"/>
    <n v="1.3512929896353961E-2"/>
    <n v="5.769093825054911E-3"/>
    <n v="0"/>
    <n v="0"/>
  </r>
  <r>
    <s v="USAW6"/>
    <x v="245"/>
    <s v="T-Mobile USA, Inc USAW6"/>
    <n v="1"/>
    <n v="17457773"/>
    <n v="1.6258818097412586E-2"/>
    <n v="16.649029731750488"/>
    <n v="5.0788502726430767E-3"/>
    <n v="8.4557929192343659E-2"/>
    <n v="0.12"/>
    <n v="0.12"/>
  </r>
  <r>
    <s v="CANTS"/>
    <x v="246"/>
    <s v="TELUS COMMUNICATIONS INC."/>
    <n v="1"/>
    <n v="16982"/>
    <n v="1.5815719962120056E-5"/>
    <n v="1.6195297241210938E-2"/>
    <n v="0.10001281626379642"/>
    <n v="1.6197372873227986E-3"/>
    <n v="0"/>
    <n v="0"/>
  </r>
  <r>
    <s v="MEXTL"/>
    <x v="247"/>
    <s v="RADIOMÓVIL DIPSA, S.A. DE C.V."/>
    <n v="1"/>
    <n v="1"/>
    <n v="9.3132257461547852E-10"/>
    <n v="9.5367431640625E-7"/>
    <n v="2.0154664612387234E-2"/>
    <n v="1.9220985996615633E-8"/>
    <n v="0"/>
    <n v="0"/>
  </r>
  <r>
    <s v="USAW6"/>
    <x v="248"/>
    <s v="T-Mobile USA, Inc USAW6"/>
    <n v="1"/>
    <n v="45780"/>
    <n v="4.2635947465896606E-5"/>
    <n v="4.3659210205078125E-2"/>
    <n v="5.0788502726430767E-3"/>
    <n v="2.2173859165344244E-4"/>
    <n v="0.12"/>
    <n v="0.12"/>
  </r>
  <r>
    <s v="ESPTE"/>
    <x v="249"/>
    <s v="TELEFÓNICA MÓVILES ESPAÑA S.A."/>
    <n v="1"/>
    <n v="2"/>
    <n v="1.862645149230957E-9"/>
    <n v="1.9073486328125E-6"/>
    <n v="1.0091008890803341E-2"/>
    <n v="1.9247072011572535E-8"/>
    <n v="0"/>
    <n v="0"/>
  </r>
  <r>
    <s v="ESPAT"/>
    <x v="249"/>
    <s v="Vodafone España, S.A.U. ESPAT"/>
    <n v="1"/>
    <n v="2"/>
    <n v="1.862645149230957E-9"/>
    <n v="1.9073486328125E-6"/>
    <n v="1.0022329100492002E-2"/>
    <n v="1.9116075707420353E-8"/>
    <n v="0"/>
    <n v="0"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  <r>
    <m/>
    <x v="25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B05C8-D4DB-43FC-BA0A-A27E0E3CE923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P254" firstHeaderRow="0" firstDataRow="1" firstDataCol="1"/>
  <pivotFields count="11">
    <pivotField showAll="0"/>
    <pivotField axis="axisRow" showAll="0" sortType="descending">
      <items count="308">
        <item x="250"/>
        <item x="118"/>
        <item x="89"/>
        <item x="40"/>
        <item x="56"/>
        <item x="53"/>
        <item x="27"/>
        <item x="242"/>
        <item x="240"/>
        <item x="239"/>
        <item x="12"/>
        <item x="177"/>
        <item x="176"/>
        <item x="25"/>
        <item x="2"/>
        <item x="174"/>
        <item x="153"/>
        <item x="30"/>
        <item x="73"/>
        <item x="26"/>
        <item x="6"/>
        <item x="5"/>
        <item x="173"/>
        <item x="0"/>
        <item m="1" x="301"/>
        <item x="117"/>
        <item x="237"/>
        <item x="232"/>
        <item x="74"/>
        <item x="78"/>
        <item x="88"/>
        <item x="137"/>
        <item x="38"/>
        <item x="16"/>
        <item x="15"/>
        <item x="116"/>
        <item x="81"/>
        <item x="77"/>
        <item x="152"/>
        <item x="28"/>
        <item x="20"/>
        <item m="1" x="285"/>
        <item x="80"/>
        <item x="98"/>
        <item x="136"/>
        <item x="122"/>
        <item x="101"/>
        <item x="106"/>
        <item x="121"/>
        <item x="39"/>
        <item x="48"/>
        <item x="102"/>
        <item x="150"/>
        <item x="221"/>
        <item x="149"/>
        <item x="32"/>
        <item m="1" x="304"/>
        <item x="148"/>
        <item x="120"/>
        <item x="24"/>
        <item x="135"/>
        <item x="215"/>
        <item x="19"/>
        <item x="114"/>
        <item x="29"/>
        <item x="23"/>
        <item x="110"/>
        <item x="11"/>
        <item x="90"/>
        <item x="113"/>
        <item x="93"/>
        <item x="37"/>
        <item x="61"/>
        <item x="100"/>
        <item x="209"/>
        <item x="72"/>
        <item x="210"/>
        <item x="1"/>
        <item m="1" x="262"/>
        <item x="22"/>
        <item x="10"/>
        <item x="64"/>
        <item x="14"/>
        <item x="132"/>
        <item x="166"/>
        <item x="71"/>
        <item x="60"/>
        <item x="119"/>
        <item x="207"/>
        <item x="8"/>
        <item x="131"/>
        <item x="51"/>
        <item x="205"/>
        <item x="165"/>
        <item x="63"/>
        <item x="33"/>
        <item x="31"/>
        <item x="3"/>
        <item x="67"/>
        <item x="50"/>
        <item x="96"/>
        <item x="70"/>
        <item x="124"/>
        <item x="36"/>
        <item x="162"/>
        <item x="144"/>
        <item x="203"/>
        <item x="129"/>
        <item x="143"/>
        <item x="123"/>
        <item m="1" x="255"/>
        <item x="139"/>
        <item x="76"/>
        <item x="200"/>
        <item x="160"/>
        <item x="44"/>
        <item x="47"/>
        <item x="141"/>
        <item x="140"/>
        <item x="9"/>
        <item x="194"/>
        <item x="99"/>
        <item x="248"/>
        <item x="247"/>
        <item x="195"/>
        <item x="66"/>
        <item x="62"/>
        <item x="41"/>
        <item x="112"/>
        <item x="58"/>
        <item x="191"/>
        <item x="13"/>
        <item x="57"/>
        <item x="190"/>
        <item x="7"/>
        <item m="1" x="303"/>
        <item x="75"/>
        <item x="21"/>
        <item x="92"/>
        <item x="156"/>
        <item x="42"/>
        <item x="84"/>
        <item x="55"/>
        <item m="1" x="283"/>
        <item x="45"/>
        <item x="18"/>
        <item x="46"/>
        <item x="4"/>
        <item x="34"/>
        <item x="104"/>
        <item x="49"/>
        <item x="91"/>
        <item x="155"/>
        <item x="183"/>
        <item x="68"/>
        <item x="69"/>
        <item x="103"/>
        <item x="87"/>
        <item x="43"/>
        <item x="182"/>
        <item x="127"/>
        <item x="109"/>
        <item x="179"/>
        <item x="130"/>
        <item m="1" x="302"/>
        <item x="115"/>
        <item x="220"/>
        <item x="82"/>
        <item x="86"/>
        <item x="223"/>
        <item x="134"/>
        <item x="111"/>
        <item x="54"/>
        <item x="83"/>
        <item x="35"/>
        <item x="231"/>
        <item x="234"/>
        <item m="1" x="284"/>
        <item x="79"/>
        <item m="1" x="305"/>
        <item x="65"/>
        <item m="1" x="298"/>
        <item x="206"/>
        <item x="170"/>
        <item x="151"/>
        <item x="164"/>
        <item x="188"/>
        <item x="59"/>
        <item m="1" x="289"/>
        <item x="125"/>
        <item x="126"/>
        <item x="235"/>
        <item x="157"/>
        <item x="201"/>
        <item x="133"/>
        <item x="227"/>
        <item x="228"/>
        <item m="1" x="271"/>
        <item x="94"/>
        <item x="163"/>
        <item x="146"/>
        <item x="17"/>
        <item x="105"/>
        <item m="1" x="293"/>
        <item x="171"/>
        <item x="169"/>
        <item x="186"/>
        <item x="95"/>
        <item m="1" x="300"/>
        <item x="159"/>
        <item x="168"/>
        <item m="1" x="287"/>
        <item x="214"/>
        <item x="178"/>
        <item m="1" x="278"/>
        <item x="244"/>
        <item m="1" x="258"/>
        <item m="1" x="281"/>
        <item x="187"/>
        <item x="192"/>
        <item x="193"/>
        <item x="197"/>
        <item x="161"/>
        <item m="1" x="294"/>
        <item m="1" x="286"/>
        <item m="1" x="264"/>
        <item m="1" x="254"/>
        <item m="1" x="260"/>
        <item x="172"/>
        <item x="226"/>
        <item x="241"/>
        <item m="1" x="257"/>
        <item m="1" x="256"/>
        <item x="52"/>
        <item x="246"/>
        <item m="1" x="252"/>
        <item x="158"/>
        <item m="1" x="296"/>
        <item m="1" x="269"/>
        <item m="1" x="291"/>
        <item x="97"/>
        <item m="1" x="263"/>
        <item m="1" x="274"/>
        <item m="1" x="295"/>
        <item m="1" x="276"/>
        <item m="1" x="268"/>
        <item x="85"/>
        <item m="1" x="282"/>
        <item m="1" x="261"/>
        <item m="1" x="306"/>
        <item m="1" x="259"/>
        <item x="107"/>
        <item x="108"/>
        <item m="1" x="272"/>
        <item m="1" x="292"/>
        <item m="1" x="270"/>
        <item m="1" x="251"/>
        <item m="1" x="267"/>
        <item x="199"/>
        <item m="1" x="299"/>
        <item x="128"/>
        <item m="1" x="273"/>
        <item x="229"/>
        <item x="138"/>
        <item m="1" x="288"/>
        <item x="142"/>
        <item m="1" x="280"/>
        <item x="145"/>
        <item x="147"/>
        <item m="1" x="277"/>
        <item x="154"/>
        <item x="167"/>
        <item m="1" x="253"/>
        <item m="1" x="266"/>
        <item x="175"/>
        <item x="180"/>
        <item x="181"/>
        <item x="184"/>
        <item x="185"/>
        <item x="189"/>
        <item x="196"/>
        <item x="198"/>
        <item x="202"/>
        <item x="204"/>
        <item x="208"/>
        <item x="211"/>
        <item x="212"/>
        <item m="1" x="297"/>
        <item x="213"/>
        <item x="216"/>
        <item x="217"/>
        <item x="218"/>
        <item x="219"/>
        <item x="222"/>
        <item x="224"/>
        <item x="225"/>
        <item m="1" x="275"/>
        <item m="1" x="290"/>
        <item m="1" x="265"/>
        <item x="230"/>
        <item x="233"/>
        <item x="236"/>
        <item x="238"/>
        <item m="1" x="279"/>
        <item x="243"/>
        <item x="245"/>
        <item x="24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</pivotFields>
  <rowFields count="1">
    <field x="1"/>
  </rowFields>
  <rowItems count="252">
    <i>
      <x v="23"/>
    </i>
    <i>
      <x v="21"/>
    </i>
    <i>
      <x v="137"/>
    </i>
    <i>
      <x v="50"/>
    </i>
    <i>
      <x v="82"/>
    </i>
    <i>
      <x v="62"/>
    </i>
    <i>
      <x v="14"/>
    </i>
    <i>
      <x v="147"/>
    </i>
    <i>
      <x v="13"/>
    </i>
    <i>
      <x v="64"/>
    </i>
    <i>
      <x v="40"/>
    </i>
    <i>
      <x v="94"/>
    </i>
    <i>
      <x v="68"/>
    </i>
    <i>
      <x v="20"/>
    </i>
    <i>
      <x v="89"/>
    </i>
    <i>
      <x v="79"/>
    </i>
    <i>
      <x v="34"/>
    </i>
    <i>
      <x v="65"/>
    </i>
    <i>
      <x v="28"/>
    </i>
    <i>
      <x v="145"/>
    </i>
    <i>
      <x v="3"/>
    </i>
    <i>
      <x v="233"/>
    </i>
    <i>
      <x v="95"/>
    </i>
    <i>
      <x v="148"/>
    </i>
    <i>
      <x v="33"/>
    </i>
    <i>
      <x v="99"/>
    </i>
    <i>
      <x v="131"/>
    </i>
    <i>
      <x v="4"/>
    </i>
    <i>
      <x v="59"/>
    </i>
    <i>
      <x v="151"/>
    </i>
    <i>
      <x v="251"/>
    </i>
    <i>
      <x v="39"/>
    </i>
    <i>
      <x v="103"/>
    </i>
    <i>
      <x v="17"/>
    </i>
    <i>
      <x v="19"/>
    </i>
    <i>
      <x v="5"/>
    </i>
    <i>
      <x v="129"/>
    </i>
    <i>
      <x v="80"/>
    </i>
    <i>
      <x v="97"/>
    </i>
    <i>
      <x v="81"/>
    </i>
    <i>
      <x v="70"/>
    </i>
    <i>
      <x v="134"/>
    </i>
    <i>
      <x v="35"/>
    </i>
    <i>
      <x v="127"/>
    </i>
    <i>
      <x v="101"/>
    </i>
    <i>
      <x v="157"/>
    </i>
    <i>
      <x v="98"/>
    </i>
    <i>
      <x v="150"/>
    </i>
    <i>
      <x v="116"/>
    </i>
    <i>
      <x v="87"/>
    </i>
    <i>
      <x v="58"/>
    </i>
    <i>
      <x v="144"/>
    </i>
    <i>
      <x v="221"/>
    </i>
    <i>
      <x v="31"/>
    </i>
    <i>
      <x v="83"/>
    </i>
    <i>
      <x v="167"/>
    </i>
    <i>
      <x v="2"/>
    </i>
    <i>
      <x v="117"/>
    </i>
    <i>
      <x v="155"/>
    </i>
    <i>
      <x v="32"/>
    </i>
    <i>
      <x v="112"/>
    </i>
    <i>
      <x v="114"/>
    </i>
    <i>
      <x v="85"/>
    </i>
    <i>
      <x v="178"/>
    </i>
    <i>
      <x v="9"/>
    </i>
    <i>
      <x v="146"/>
    </i>
    <i>
      <x v="48"/>
    </i>
    <i>
      <x v="274"/>
    </i>
    <i>
      <x v="73"/>
    </i>
    <i>
      <x v="45"/>
    </i>
    <i>
      <x v="213"/>
    </i>
    <i>
      <x v="210"/>
    </i>
    <i>
      <x v="46"/>
    </i>
    <i>
      <x v="93"/>
    </i>
    <i>
      <x v="158"/>
    </i>
    <i>
      <x v="12"/>
    </i>
    <i>
      <x v="119"/>
    </i>
    <i>
      <x v="30"/>
    </i>
    <i>
      <x v="51"/>
    </i>
    <i>
      <x v="284"/>
    </i>
    <i>
      <x v="72"/>
    </i>
    <i>
      <x v="11"/>
    </i>
    <i>
      <x v="126"/>
    </i>
    <i>
      <x v="107"/>
    </i>
    <i>
      <x v="128"/>
    </i>
    <i>
      <x v="52"/>
    </i>
    <i>
      <x v="202"/>
    </i>
    <i>
      <x v="154"/>
    </i>
    <i>
      <x v="69"/>
    </i>
    <i>
      <x v="142"/>
    </i>
    <i>
      <x v="115"/>
    </i>
    <i>
      <x v="282"/>
    </i>
    <i>
      <x v="173"/>
    </i>
    <i>
      <x v="53"/>
    </i>
    <i>
      <x v="29"/>
    </i>
    <i>
      <x v="136"/>
    </i>
    <i>
      <x v="215"/>
    </i>
    <i>
      <x v="190"/>
    </i>
    <i>
      <x v="140"/>
    </i>
    <i>
      <x v="66"/>
    </i>
    <i>
      <x v="71"/>
    </i>
    <i>
      <x v="91"/>
    </i>
    <i>
      <x v="268"/>
    </i>
    <i>
      <x v="193"/>
    </i>
    <i>
      <x v="171"/>
    </i>
    <i>
      <x v="174"/>
    </i>
    <i>
      <x v="184"/>
    </i>
    <i>
      <x v="18"/>
    </i>
    <i>
      <x v="286"/>
    </i>
    <i>
      <x v="141"/>
    </i>
    <i>
      <x v="198"/>
    </i>
    <i>
      <x v="230"/>
    </i>
    <i>
      <x v="160"/>
    </i>
    <i>
      <x v="161"/>
    </i>
    <i>
      <x v="163"/>
    </i>
    <i>
      <x v="37"/>
    </i>
    <i>
      <x v="138"/>
    </i>
    <i>
      <x v="267"/>
    </i>
    <i>
      <x v="67"/>
    </i>
    <i>
      <x v="176"/>
    </i>
    <i>
      <x v="90"/>
    </i>
    <i>
      <x v="189"/>
    </i>
    <i>
      <x v="209"/>
    </i>
    <i>
      <x v="47"/>
    </i>
    <i>
      <x v="218"/>
    </i>
    <i>
      <x v="201"/>
    </i>
    <i>
      <x v="15"/>
    </i>
    <i>
      <x v="156"/>
    </i>
    <i>
      <x v="75"/>
    </i>
    <i>
      <x v="36"/>
    </i>
    <i>
      <x v="6"/>
    </i>
    <i>
      <x v="159"/>
    </i>
    <i>
      <x v="121"/>
    </i>
    <i>
      <x v="111"/>
    </i>
    <i>
      <x v="55"/>
    </i>
    <i>
      <x v="104"/>
    </i>
    <i>
      <x v="42"/>
    </i>
    <i>
      <x v="270"/>
    </i>
    <i>
      <x v="260"/>
    </i>
    <i>
      <x v="186"/>
    </i>
    <i>
      <x v="246"/>
    </i>
    <i>
      <x v="132"/>
    </i>
    <i>
      <x v="125"/>
    </i>
    <i>
      <x v="16"/>
    </i>
    <i>
      <x v="1"/>
    </i>
    <i>
      <x v="194"/>
    </i>
    <i>
      <x v="240"/>
    </i>
    <i>
      <x v="22"/>
    </i>
    <i>
      <x v="84"/>
    </i>
    <i>
      <x v="172"/>
    </i>
    <i>
      <x v="288"/>
    </i>
    <i>
      <x v="57"/>
    </i>
    <i>
      <x v="60"/>
    </i>
    <i>
      <x v="25"/>
    </i>
    <i>
      <x v="43"/>
    </i>
    <i>
      <x v="168"/>
    </i>
    <i>
      <x v="165"/>
    </i>
    <i>
      <x v="180"/>
    </i>
    <i>
      <x v="88"/>
    </i>
    <i>
      <x v="290"/>
    </i>
    <i>
      <x v="305"/>
    </i>
    <i>
      <x v="100"/>
    </i>
    <i>
      <x v="77"/>
    </i>
    <i>
      <x v="166"/>
    </i>
    <i>
      <x v="7"/>
    </i>
    <i>
      <x v="207"/>
    </i>
    <i>
      <x v="86"/>
    </i>
    <i>
      <x v="222"/>
    </i>
    <i>
      <x v="195"/>
    </i>
    <i>
      <x v="61"/>
    </i>
    <i>
      <x v="74"/>
    </i>
    <i>
      <x v="54"/>
    </i>
    <i>
      <x v="187"/>
    </i>
    <i>
      <x v="96"/>
    </i>
    <i>
      <x v="281"/>
    </i>
    <i>
      <x v="8"/>
    </i>
    <i>
      <x v="263"/>
    </i>
    <i>
      <x v="219"/>
    </i>
    <i>
      <x v="262"/>
    </i>
    <i>
      <x v="170"/>
    </i>
    <i>
      <x v="139"/>
    </i>
    <i>
      <x v="279"/>
    </i>
    <i>
      <x v="271"/>
    </i>
    <i>
      <x v="293"/>
    </i>
    <i>
      <x v="149"/>
    </i>
    <i>
      <x v="277"/>
    </i>
    <i>
      <x v="302"/>
    </i>
    <i>
      <x v="118"/>
    </i>
    <i>
      <x v="304"/>
    </i>
    <i>
      <x v="185"/>
    </i>
    <i>
      <x v="276"/>
    </i>
    <i>
      <x v="105"/>
    </i>
    <i>
      <x v="283"/>
    </i>
    <i>
      <x v="299"/>
    </i>
    <i>
      <x v="275"/>
    </i>
    <i>
      <x v="133"/>
    </i>
    <i>
      <x v="192"/>
    </i>
    <i>
      <x v="63"/>
    </i>
    <i>
      <x v="234"/>
    </i>
    <i>
      <x v="205"/>
    </i>
    <i>
      <x v="220"/>
    </i>
    <i>
      <x v="204"/>
    </i>
    <i>
      <x v="280"/>
    </i>
    <i>
      <x v="26"/>
    </i>
    <i>
      <x v="38"/>
    </i>
    <i>
      <x v="228"/>
    </i>
    <i>
      <x v="109"/>
    </i>
    <i>
      <x v="122"/>
    </i>
    <i>
      <x v="212"/>
    </i>
    <i>
      <x v="162"/>
    </i>
    <i>
      <x v="182"/>
    </i>
    <i>
      <x v="27"/>
    </i>
    <i>
      <x v="10"/>
    </i>
    <i>
      <x v="175"/>
    </i>
    <i>
      <x v="183"/>
    </i>
    <i>
      <x v="44"/>
    </i>
    <i>
      <x v="153"/>
    </i>
    <i>
      <x v="252"/>
    </i>
    <i>
      <x v="291"/>
    </i>
    <i>
      <x v="120"/>
    </i>
    <i>
      <x v="200"/>
    </i>
    <i>
      <x v="289"/>
    </i>
    <i>
      <x v="169"/>
    </i>
    <i>
      <x v="102"/>
    </i>
    <i>
      <x v="113"/>
    </i>
    <i>
      <x v="236"/>
    </i>
    <i>
      <x v="229"/>
    </i>
    <i>
      <x v="191"/>
    </i>
    <i>
      <x v="300"/>
    </i>
    <i>
      <x v="152"/>
    </i>
    <i>
      <x v="106"/>
    </i>
    <i>
      <x v="285"/>
    </i>
    <i>
      <x v="108"/>
    </i>
    <i>
      <x v="196"/>
    </i>
    <i>
      <x v="278"/>
    </i>
    <i>
      <x v="124"/>
    </i>
    <i>
      <x v="130"/>
    </i>
    <i>
      <x v="306"/>
    </i>
    <i>
      <x v="301"/>
    </i>
    <i>
      <x v="294"/>
    </i>
    <i>
      <x v="123"/>
    </i>
    <i>
      <x v="295"/>
    </i>
    <i>
      <x v="265"/>
    </i>
    <i>
      <x v="76"/>
    </i>
    <i>
      <x v="49"/>
    </i>
    <i>
      <x v="92"/>
    </i>
    <i>
      <x v="292"/>
    </i>
    <i>
      <x v="258"/>
    </i>
    <i>
      <x v="206"/>
    </i>
    <i>
      <x v="199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ctive sim cost" fld="10" baseField="0" baseItem="0"/>
    <dataField name="Sum of Total Charge" fld="8" baseField="1" baseItem="164" numFmtId="165"/>
    <dataField name="Sum of MB" fld="6" baseField="0" baseItem="0" numFmtId="165"/>
  </dataFields>
  <formats count="4">
    <format dxfId="18">
      <pivotArea outline="0" collapsedLevelsAreSubtotals="1" fieldPosition="0"/>
    </format>
    <format dxfId="17">
      <pivotArea dataOnly="0" labelOnly="1" outline="0" axis="axisValues" fieldPosition="0"/>
    </format>
    <format dxfId="1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54C26-BB3B-411A-B510-AAFB4B14416F}">
  <dimension ref="A1:P1673"/>
  <sheetViews>
    <sheetView tabSelected="1" workbookViewId="0">
      <selection activeCell="M5" sqref="M5"/>
    </sheetView>
  </sheetViews>
  <sheetFormatPr defaultRowHeight="15" x14ac:dyDescent="0.25"/>
  <cols>
    <col min="2" max="2" width="22.85546875" customWidth="1"/>
    <col min="3" max="3" width="26" customWidth="1"/>
    <col min="4" max="5" width="21.85546875" customWidth="1"/>
    <col min="6" max="6" width="9.42578125" customWidth="1"/>
    <col min="7" max="7" width="9.140625" style="22"/>
    <col min="10" max="10" width="8.7109375" customWidth="1"/>
    <col min="11" max="11" width="7.28515625" customWidth="1"/>
    <col min="13" max="13" width="39.5703125" bestFit="1" customWidth="1"/>
    <col min="14" max="14" width="21" style="10" bestFit="1" customWidth="1"/>
    <col min="15" max="15" width="18.85546875" bestFit="1" customWidth="1"/>
    <col min="16" max="16" width="12" bestFit="1" customWidth="1"/>
  </cols>
  <sheetData>
    <row r="1" spans="1:16" x14ac:dyDescent="0.25">
      <c r="A1" s="11" t="s">
        <v>1020</v>
      </c>
      <c r="B1" s="11" t="s">
        <v>583</v>
      </c>
      <c r="C1" s="11" t="s">
        <v>582</v>
      </c>
      <c r="D1" s="11" t="s">
        <v>584</v>
      </c>
      <c r="E1" s="11" t="s">
        <v>585</v>
      </c>
      <c r="F1" s="11" t="s">
        <v>1018</v>
      </c>
      <c r="G1" s="27" t="s">
        <v>1017</v>
      </c>
      <c r="H1" s="11" t="s">
        <v>1022</v>
      </c>
      <c r="I1" s="11" t="s">
        <v>1023</v>
      </c>
      <c r="J1" s="11" t="s">
        <v>1394</v>
      </c>
      <c r="K1" s="11" t="s">
        <v>1395</v>
      </c>
    </row>
    <row r="2" spans="1:16" x14ac:dyDescent="0.25">
      <c r="A2" t="str">
        <f>_xlfn.XLOOKUP(C2,'Usage by partner TELE2 vs Ki'!B:B,'Usage by partner TELE2 vs Ki'!A:A,,0)</f>
        <v>ISRMS</v>
      </c>
      <c r="B2" t="s">
        <v>587</v>
      </c>
      <c r="C2" t="s">
        <v>645</v>
      </c>
      <c r="D2">
        <v>43921</v>
      </c>
      <c r="E2">
        <v>49846533906</v>
      </c>
      <c r="F2">
        <f>G2/1024</f>
        <v>46.423202292993665</v>
      </c>
      <c r="G2">
        <f>E2/1024/1024</f>
        <v>47537.359148025513</v>
      </c>
      <c r="H2">
        <f>_xlfn.XLOOKUP(A2,'Tele2 - data 6.23'!A:A,'Tele2 - data 6.23'!K:K,0,0)</f>
        <v>1.3603237372528902E-2</v>
      </c>
      <c r="I2">
        <f>H2*G2</f>
        <v>646.66198055374934</v>
      </c>
      <c r="J2">
        <f>_xlfn.XLOOKUP(A2,'Tele2 - data 6.23'!R:R,'Tele2 - data 6.23'!U:U,0,0)</f>
        <v>0</v>
      </c>
      <c r="K2">
        <f>J2*D2</f>
        <v>0</v>
      </c>
      <c r="M2" s="17" t="s">
        <v>1024</v>
      </c>
      <c r="N2" t="s">
        <v>1396</v>
      </c>
      <c r="O2" t="s">
        <v>1027</v>
      </c>
      <c r="P2" s="12" t="s">
        <v>1032</v>
      </c>
    </row>
    <row r="3" spans="1:16" x14ac:dyDescent="0.25">
      <c r="A3" t="str">
        <f>_xlfn.XLOOKUP(C3,'Usage by partner TELE2 vs Ki'!B:B,'Usage by partner TELE2 vs Ki'!A:A,,0)</f>
        <v>ISR01</v>
      </c>
      <c r="B3" t="s">
        <v>587</v>
      </c>
      <c r="C3" t="s">
        <v>586</v>
      </c>
      <c r="D3">
        <v>43384</v>
      </c>
      <c r="E3">
        <v>537126964967</v>
      </c>
      <c r="F3">
        <f t="shared" ref="F3:F66" si="0">G3/1024</f>
        <v>500.23846790846437</v>
      </c>
      <c r="G3">
        <f t="shared" ref="G3:G66" si="1">E3/1024/1024</f>
        <v>512244.19113826752</v>
      </c>
      <c r="H3">
        <f>_xlfn.XLOOKUP(A3,'Tele2 - data 6.23'!A:A,'Tele2 - data 6.23'!K:K,0,0)</f>
        <v>1.3512929896353961E-2</v>
      </c>
      <c r="I3">
        <f t="shared" ref="I3:I66" si="2">H3*G3</f>
        <v>6921.9198446659484</v>
      </c>
      <c r="J3">
        <f>_xlfn.XLOOKUP(A3,'Tele2 - data 6.23'!R:R,'Tele2 - data 6.23'!U:U,0,0)</f>
        <v>0</v>
      </c>
      <c r="K3">
        <f t="shared" ref="K3:K66" si="3">J3*D3</f>
        <v>0</v>
      </c>
      <c r="M3" s="18" t="s">
        <v>587</v>
      </c>
      <c r="N3" s="12">
        <v>4024.7200000000003</v>
      </c>
      <c r="O3" s="12">
        <v>8936.6109741792188</v>
      </c>
      <c r="P3" s="12">
        <v>614884.55414485931</v>
      </c>
    </row>
    <row r="4" spans="1:16" x14ac:dyDescent="0.25">
      <c r="A4" t="str">
        <f>_xlfn.XLOOKUP(C4,'Usage by partner TELE2 vs Ki'!B:B,'Usage by partner TELE2 vs Ki'!A:A,,0)</f>
        <v>ISRPL</v>
      </c>
      <c r="B4" t="s">
        <v>587</v>
      </c>
      <c r="C4" t="s">
        <v>644</v>
      </c>
      <c r="D4">
        <v>40246</v>
      </c>
      <c r="E4">
        <v>35408187874</v>
      </c>
      <c r="F4">
        <f t="shared" si="0"/>
        <v>32.976444693282247</v>
      </c>
      <c r="G4">
        <f t="shared" si="1"/>
        <v>33767.879365921021</v>
      </c>
      <c r="H4">
        <f>_xlfn.XLOOKUP(A4,'Tele2 - data 6.23'!A:A,'Tele2 - data 6.23'!K:K,0,0)</f>
        <v>1.8158632160141627E-2</v>
      </c>
      <c r="I4">
        <f t="shared" si="2"/>
        <v>613.17850023379629</v>
      </c>
      <c r="J4">
        <f>_xlfn.XLOOKUP(A4,'Tele2 - data 6.23'!R:R,'Tele2 - data 6.23'!U:U,0,0)</f>
        <v>0.1</v>
      </c>
      <c r="K4">
        <f t="shared" si="3"/>
        <v>4024.6000000000004</v>
      </c>
      <c r="M4" s="18" t="s">
        <v>683</v>
      </c>
      <c r="N4" s="12">
        <v>0</v>
      </c>
      <c r="O4" s="12">
        <v>5926.4817182681345</v>
      </c>
      <c r="P4" s="12">
        <v>18154.244400024414</v>
      </c>
    </row>
    <row r="5" spans="1:16" x14ac:dyDescent="0.25">
      <c r="A5" t="str">
        <f>_xlfn.XLOOKUP(C5,'Usage by partner TELE2 vs Ki'!B:B,'Usage by partner TELE2 vs Ki'!A:A,,0)</f>
        <v>PSEWM</v>
      </c>
      <c r="B5" t="s">
        <v>587</v>
      </c>
      <c r="C5" t="s">
        <v>668</v>
      </c>
      <c r="D5">
        <v>13660</v>
      </c>
      <c r="E5">
        <v>3885705193</v>
      </c>
      <c r="F5">
        <f t="shared" si="0"/>
        <v>3.6188449645414948</v>
      </c>
      <c r="G5">
        <f t="shared" si="1"/>
        <v>3705.6972436904907</v>
      </c>
      <c r="H5">
        <f>_xlfn.XLOOKUP(A5,'Tele2 - data 6.23'!A:A,'Tele2 - data 6.23'!K:K,0,0)</f>
        <v>9.0085845390414532E-2</v>
      </c>
      <c r="I5">
        <f t="shared" si="2"/>
        <v>333.83086895878682</v>
      </c>
      <c r="J5">
        <f>_xlfn.XLOOKUP(A5,'Tele2 - data 6.23'!R:R,'Tele2 - data 6.23'!U:U,0,0)</f>
        <v>0</v>
      </c>
      <c r="K5">
        <f t="shared" si="3"/>
        <v>0</v>
      </c>
      <c r="M5" s="18" t="s">
        <v>728</v>
      </c>
      <c r="N5" s="12">
        <v>0</v>
      </c>
      <c r="O5" s="12">
        <v>2572.8108803153154</v>
      </c>
      <c r="P5" s="12">
        <v>8577.5960330963135</v>
      </c>
    </row>
    <row r="6" spans="1:16" x14ac:dyDescent="0.25">
      <c r="A6" t="str">
        <f>_xlfn.XLOOKUP(C6,'Usage by partner TELE2 vs Ki'!B:B,'Usage by partner TELE2 vs Ki'!A:A,,0)</f>
        <v>PSEJE</v>
      </c>
      <c r="B6" t="s">
        <v>587</v>
      </c>
      <c r="C6" t="s">
        <v>669</v>
      </c>
      <c r="D6">
        <v>10410</v>
      </c>
      <c r="E6">
        <v>4495558825</v>
      </c>
      <c r="F6">
        <f t="shared" si="0"/>
        <v>4.1868154192343354</v>
      </c>
      <c r="G6">
        <f t="shared" si="1"/>
        <v>4287.2989892959595</v>
      </c>
      <c r="H6">
        <f>_xlfn.XLOOKUP(A6,'Tele2 - data 6.23'!A:A,'Tele2 - data 6.23'!K:K,0,0)</f>
        <v>5.4180568666750653E-2</v>
      </c>
      <c r="I6">
        <f t="shared" si="2"/>
        <v>232.2882972844404</v>
      </c>
      <c r="J6">
        <f>_xlfn.XLOOKUP(A6,'Tele2 - data 6.23'!R:R,'Tele2 - data 6.23'!U:U,0,0)</f>
        <v>0</v>
      </c>
      <c r="K6">
        <f t="shared" si="3"/>
        <v>0</v>
      </c>
      <c r="M6" s="18" t="s">
        <v>624</v>
      </c>
      <c r="N6" s="12">
        <v>13.559999999999999</v>
      </c>
      <c r="O6" s="12">
        <v>2297.6228358274052</v>
      </c>
      <c r="P6" s="12">
        <v>204006.33242988586</v>
      </c>
    </row>
    <row r="7" spans="1:16" x14ac:dyDescent="0.25">
      <c r="A7" t="str">
        <f>_xlfn.XLOOKUP(C7,'Usage by partner TELE2 vs Ki'!B:B,'Usage by partner TELE2 vs Ki'!A:A,,0)</f>
        <v>GRCPF</v>
      </c>
      <c r="B7" t="s">
        <v>587</v>
      </c>
      <c r="C7" t="s">
        <v>708</v>
      </c>
      <c r="D7">
        <v>642</v>
      </c>
      <c r="E7">
        <v>6319035212</v>
      </c>
      <c r="F7">
        <f t="shared" si="0"/>
        <v>5.8850601427257061</v>
      </c>
      <c r="G7">
        <f t="shared" si="1"/>
        <v>6026.301586151123</v>
      </c>
      <c r="H7">
        <f>_xlfn.XLOOKUP(A7,'Tele2 - data 6.23'!A:A,'Tele2 - data 6.23'!K:K,0,0)</f>
        <v>5.0920537561091016E-3</v>
      </c>
      <c r="I7">
        <f t="shared" si="2"/>
        <v>30.686251627207064</v>
      </c>
      <c r="J7">
        <f>_xlfn.XLOOKUP(A7,'Tele2 - data 6.23'!R:R,'Tele2 - data 6.23'!U:U,0,0)</f>
        <v>0</v>
      </c>
      <c r="K7">
        <f t="shared" si="3"/>
        <v>0</v>
      </c>
      <c r="M7" s="18" t="s">
        <v>622</v>
      </c>
      <c r="N7" s="12">
        <v>0.1</v>
      </c>
      <c r="O7" s="12">
        <v>1241.6233843596085</v>
      </c>
      <c r="P7" s="12">
        <v>76494.302076339722</v>
      </c>
    </row>
    <row r="8" spans="1:16" x14ac:dyDescent="0.25">
      <c r="A8" t="str">
        <f>_xlfn.XLOOKUP(C8,'Usage by partner TELE2 vs Ki'!B:B,'Usage by partner TELE2 vs Ki'!A:A,,0)</f>
        <v>GRCSH</v>
      </c>
      <c r="B8" t="s">
        <v>587</v>
      </c>
      <c r="C8" t="s">
        <v>710</v>
      </c>
      <c r="D8">
        <v>633</v>
      </c>
      <c r="E8">
        <v>6536934034</v>
      </c>
      <c r="F8">
        <f t="shared" si="0"/>
        <v>6.087994234636426</v>
      </c>
      <c r="G8">
        <f t="shared" si="1"/>
        <v>6234.1060962677002</v>
      </c>
      <c r="H8">
        <f>_xlfn.XLOOKUP(A8,'Tele2 - data 6.23'!A:A,'Tele2 - data 6.23'!K:K,0,0)</f>
        <v>5.0781742986989722E-3</v>
      </c>
      <c r="I8">
        <f t="shared" si="2"/>
        <v>31.657877353429217</v>
      </c>
      <c r="J8">
        <f>_xlfn.XLOOKUP(A8,'Tele2 - data 6.23'!R:R,'Tele2 - data 6.23'!U:U,0,0)</f>
        <v>0</v>
      </c>
      <c r="K8">
        <f t="shared" si="3"/>
        <v>0</v>
      </c>
      <c r="M8" s="18" t="s">
        <v>592</v>
      </c>
      <c r="N8" s="12">
        <v>52.555</v>
      </c>
      <c r="O8" s="12">
        <v>1033.5287715638685</v>
      </c>
      <c r="P8" s="12">
        <v>71095.920475006104</v>
      </c>
    </row>
    <row r="9" spans="1:16" x14ac:dyDescent="0.25">
      <c r="A9" t="str">
        <f>_xlfn.XLOOKUP(C9,'Usage by partner TELE2 vs Ki'!B:B,'Usage by partner TELE2 vs Ki'!A:A,,0)</f>
        <v>JORFL</v>
      </c>
      <c r="B9" t="s">
        <v>587</v>
      </c>
      <c r="C9" t="s">
        <v>815</v>
      </c>
      <c r="D9">
        <v>337</v>
      </c>
      <c r="E9">
        <v>73925376</v>
      </c>
      <c r="F9">
        <f t="shared" si="0"/>
        <v>6.8848371505737305E-2</v>
      </c>
      <c r="G9">
        <f t="shared" si="1"/>
        <v>70.500732421875</v>
      </c>
      <c r="H9">
        <f>_xlfn.XLOOKUP(A9,'Tele2 - data 6.23'!A:A,'Tele2 - data 6.23'!K:K,0,0)</f>
        <v>4.0103884554751203E-2</v>
      </c>
      <c r="I9">
        <f t="shared" si="2"/>
        <v>2.8273532340722802</v>
      </c>
      <c r="J9">
        <f>_xlfn.XLOOKUP(A9,'Tele2 - data 6.23'!R:R,'Tele2 - data 6.23'!U:U,0,0)</f>
        <v>0</v>
      </c>
      <c r="K9">
        <f t="shared" si="3"/>
        <v>0</v>
      </c>
      <c r="M9" s="18" t="s">
        <v>681</v>
      </c>
      <c r="N9" s="12">
        <v>247.02500000000001</v>
      </c>
      <c r="O9" s="12">
        <v>993.76269928409693</v>
      </c>
      <c r="P9" s="12">
        <v>52963.657160758972</v>
      </c>
    </row>
    <row r="10" spans="1:16" x14ac:dyDescent="0.25">
      <c r="A10" t="str">
        <f>_xlfn.XLOOKUP(C10,'Usage by partner TELE2 vs Ki'!B:B,'Usage by partner TELE2 vs Ki'!A:A,,0)</f>
        <v>LBNLC</v>
      </c>
      <c r="B10" t="s">
        <v>587</v>
      </c>
      <c r="C10" t="s">
        <v>762</v>
      </c>
      <c r="D10">
        <v>279</v>
      </c>
      <c r="E10">
        <v>118216331</v>
      </c>
      <c r="F10">
        <f t="shared" si="0"/>
        <v>0.11009753774851561</v>
      </c>
      <c r="G10">
        <f t="shared" si="1"/>
        <v>112.73987865447998</v>
      </c>
      <c r="H10">
        <f>_xlfn.XLOOKUP(A10,'Tele2 - data 6.23'!A:A,'Tele2 - data 6.23'!K:K,0,0)</f>
        <v>1.0001075441670551</v>
      </c>
      <c r="I10">
        <f t="shared" si="2"/>
        <v>112.75200317082377</v>
      </c>
      <c r="J10">
        <f>_xlfn.XLOOKUP(A10,'Tele2 - data 6.23'!R:R,'Tele2 - data 6.23'!U:U,0,0)</f>
        <v>0</v>
      </c>
      <c r="K10">
        <f t="shared" si="3"/>
        <v>0</v>
      </c>
      <c r="M10" s="18" t="s">
        <v>617</v>
      </c>
      <c r="N10" s="12">
        <v>0.05</v>
      </c>
      <c r="O10" s="12">
        <v>963.18323448742581</v>
      </c>
      <c r="P10" s="12">
        <v>17788.773365974426</v>
      </c>
    </row>
    <row r="11" spans="1:16" x14ac:dyDescent="0.25">
      <c r="A11" t="str">
        <f>_xlfn.XLOOKUP(C11,'Usage by partner TELE2 vs Ki'!B:B,'Usage by partner TELE2 vs Ki'!A:A,,0)</f>
        <v>SAUZN</v>
      </c>
      <c r="B11" t="s">
        <v>587</v>
      </c>
      <c r="C11" t="s">
        <v>875</v>
      </c>
      <c r="D11">
        <v>116</v>
      </c>
      <c r="E11">
        <v>10030592</v>
      </c>
      <c r="F11">
        <f t="shared" si="0"/>
        <v>9.3417167663574219E-3</v>
      </c>
      <c r="G11">
        <f t="shared" si="1"/>
        <v>9.56591796875</v>
      </c>
      <c r="H11">
        <f>_xlfn.XLOOKUP(A11,'Tele2 - data 6.23'!A:A,'Tele2 - data 6.23'!K:K,0,0)</f>
        <v>7.5121819895006062E-2</v>
      </c>
      <c r="I11">
        <f t="shared" si="2"/>
        <v>0.71860916677883968</v>
      </c>
      <c r="J11">
        <f>_xlfn.XLOOKUP(A11,'Tele2 - data 6.23'!R:R,'Tele2 - data 6.23'!U:U,0,0)</f>
        <v>0</v>
      </c>
      <c r="K11">
        <f t="shared" si="3"/>
        <v>0</v>
      </c>
      <c r="M11" s="18" t="s">
        <v>627</v>
      </c>
      <c r="N11" s="12">
        <v>28.785</v>
      </c>
      <c r="O11" s="12">
        <v>619.21249490706896</v>
      </c>
      <c r="P11" s="12">
        <v>64782.835576057434</v>
      </c>
    </row>
    <row r="12" spans="1:16" x14ac:dyDescent="0.25">
      <c r="A12" t="str">
        <f>_xlfn.XLOOKUP(C12,'Usage by partner TELE2 vs Ki'!B:B,'Usage by partner TELE2 vs Ki'!A:A,,0)</f>
        <v>GRCCO</v>
      </c>
      <c r="B12" t="s">
        <v>587</v>
      </c>
      <c r="C12" t="s">
        <v>840</v>
      </c>
      <c r="D12">
        <v>82</v>
      </c>
      <c r="E12">
        <v>8194</v>
      </c>
      <c r="F12">
        <f t="shared" si="0"/>
        <v>7.631257176399231E-6</v>
      </c>
      <c r="G12">
        <f t="shared" si="1"/>
        <v>7.8144073486328125E-3</v>
      </c>
      <c r="H12">
        <f>_xlfn.XLOOKUP(A12,'Tele2 - data 6.23'!A:A,'Tele2 - data 6.23'!K:K,0,0)</f>
        <v>0</v>
      </c>
      <c r="I12">
        <f t="shared" si="2"/>
        <v>0</v>
      </c>
      <c r="J12">
        <f>_xlfn.XLOOKUP(A12,'Tele2 - data 6.23'!R:R,'Tele2 - data 6.23'!U:U,0,0)</f>
        <v>0</v>
      </c>
      <c r="K12">
        <f t="shared" si="3"/>
        <v>0</v>
      </c>
      <c r="M12" s="18" t="s">
        <v>839</v>
      </c>
      <c r="N12" s="12">
        <v>0</v>
      </c>
      <c r="O12" s="12">
        <v>617.27335691094265</v>
      </c>
      <c r="P12" s="12">
        <v>7573.3682041168213</v>
      </c>
    </row>
    <row r="13" spans="1:16" x14ac:dyDescent="0.25">
      <c r="A13" t="str">
        <f>_xlfn.XLOOKUP(C13,'Usage by partner TELE2 vs Ki'!B:B,'Usage by partner TELE2 vs Ki'!A:A,,0)</f>
        <v>SAUET</v>
      </c>
      <c r="B13" t="s">
        <v>587</v>
      </c>
      <c r="C13" t="s">
        <v>908</v>
      </c>
      <c r="D13">
        <v>3</v>
      </c>
      <c r="E13">
        <v>28817</v>
      </c>
      <c r="F13">
        <f t="shared" si="0"/>
        <v>2.6837922632694244E-5</v>
      </c>
      <c r="G13">
        <f t="shared" si="1"/>
        <v>2.7482032775878906E-2</v>
      </c>
      <c r="H13">
        <f>_xlfn.XLOOKUP(A13,'Tele2 - data 6.23'!A:A,'Tele2 - data 6.23'!K:K,0,0)</f>
        <v>7.5111296219167942E-2</v>
      </c>
      <c r="I13">
        <f t="shared" si="2"/>
        <v>2.0642111045339226E-3</v>
      </c>
      <c r="J13">
        <f>_xlfn.XLOOKUP(A13,'Tele2 - data 6.23'!R:R,'Tele2 - data 6.23'!U:U,0,0)</f>
        <v>0</v>
      </c>
      <c r="K13">
        <f t="shared" si="3"/>
        <v>0</v>
      </c>
      <c r="M13" s="18" t="s">
        <v>748</v>
      </c>
      <c r="N13" s="12">
        <v>0</v>
      </c>
      <c r="O13" s="12">
        <v>525.57572182121896</v>
      </c>
      <c r="P13" s="12">
        <v>8943.9098720550537</v>
      </c>
    </row>
    <row r="14" spans="1:16" x14ac:dyDescent="0.25">
      <c r="A14" t="str">
        <f>_xlfn.XLOOKUP(C14,'Usage by partner TELE2 vs Ki'!B:B,'Usage by partner TELE2 vs Ki'!A:A,,0)</f>
        <v>USACG</v>
      </c>
      <c r="B14" t="s">
        <v>587</v>
      </c>
      <c r="C14" t="s">
        <v>665</v>
      </c>
      <c r="D14">
        <v>1</v>
      </c>
      <c r="E14">
        <v>629941503</v>
      </c>
      <c r="F14">
        <f t="shared" si="0"/>
        <v>0.58667874243110418</v>
      </c>
      <c r="G14">
        <f t="shared" si="1"/>
        <v>600.75903224945068</v>
      </c>
      <c r="H14">
        <f>_xlfn.XLOOKUP(A14,'Tele2 - data 6.23'!A:A,'Tele2 - data 6.23'!K:K,0,0)</f>
        <v>1.3540748128522176E-2</v>
      </c>
      <c r="I14">
        <f t="shared" si="2"/>
        <v>8.1347267416245419</v>
      </c>
      <c r="J14">
        <f>_xlfn.XLOOKUP(A14,'Tele2 - data 6.23'!R:R,'Tele2 - data 6.23'!U:U,0,0)</f>
        <v>0</v>
      </c>
      <c r="K14">
        <f t="shared" si="3"/>
        <v>0</v>
      </c>
      <c r="M14" s="18" t="s">
        <v>654</v>
      </c>
      <c r="N14" s="12">
        <v>3.92</v>
      </c>
      <c r="O14" s="12">
        <v>468.81363148117219</v>
      </c>
      <c r="P14" s="12">
        <v>10967.940007209778</v>
      </c>
    </row>
    <row r="15" spans="1:16" x14ac:dyDescent="0.25">
      <c r="A15" t="str">
        <f>_xlfn.XLOOKUP(C15,'Usage by partner TELE2 vs Ki'!B:B,'Usage by partner TELE2 vs Ki'!A:A,,0)</f>
        <v>ROMMF</v>
      </c>
      <c r="B15" t="s">
        <v>587</v>
      </c>
      <c r="C15" t="s">
        <v>904</v>
      </c>
      <c r="D15">
        <v>1</v>
      </c>
      <c r="E15">
        <v>101093932</v>
      </c>
      <c r="F15">
        <f t="shared" si="0"/>
        <v>9.4151061028242111E-2</v>
      </c>
      <c r="G15">
        <f t="shared" si="1"/>
        <v>96.410686492919922</v>
      </c>
      <c r="H15">
        <f>_xlfn.XLOOKUP(A15,'Tele2 - data 6.23'!A:A,'Tele2 - data 6.23'!K:K,0,0)</f>
        <v>1.0153806994675104E-2</v>
      </c>
      <c r="I15">
        <f t="shared" si="2"/>
        <v>0.97893550287323883</v>
      </c>
      <c r="J15">
        <f>_xlfn.XLOOKUP(A15,'Tele2 - data 6.23'!R:R,'Tele2 - data 6.23'!U:U,0,0)</f>
        <v>0</v>
      </c>
      <c r="K15">
        <f t="shared" si="3"/>
        <v>0</v>
      </c>
      <c r="M15" s="18" t="s">
        <v>613</v>
      </c>
      <c r="N15" s="12">
        <v>0.81500000000000006</v>
      </c>
      <c r="O15" s="12">
        <v>457.01966546288611</v>
      </c>
      <c r="P15" s="12">
        <v>20170.122394561768</v>
      </c>
    </row>
    <row r="16" spans="1:16" x14ac:dyDescent="0.25">
      <c r="A16" t="str">
        <f>_xlfn.XLOOKUP(C16,'Usage by partner TELE2 vs Ki'!B:B,'Usage by partner TELE2 vs Ki'!A:A,,0)</f>
        <v>USAW6</v>
      </c>
      <c r="B16" t="s">
        <v>587</v>
      </c>
      <c r="C16" t="s">
        <v>646</v>
      </c>
      <c r="D16">
        <v>1</v>
      </c>
      <c r="E16">
        <v>201021491</v>
      </c>
      <c r="F16">
        <f t="shared" si="0"/>
        <v>0.18721585255116224</v>
      </c>
      <c r="G16">
        <f t="shared" si="1"/>
        <v>191.70903301239014</v>
      </c>
      <c r="H16">
        <f>_xlfn.XLOOKUP(A16,'Tele2 - data 6.23'!A:A,'Tele2 - data 6.23'!K:K,0,0)</f>
        <v>5.0788502726430767E-3</v>
      </c>
      <c r="I16">
        <f t="shared" si="2"/>
        <v>0.97366147458311825</v>
      </c>
      <c r="J16">
        <f>_xlfn.XLOOKUP(A16,'Tele2 - data 6.23'!R:R,'Tele2 - data 6.23'!U:U,0,0)</f>
        <v>0.12</v>
      </c>
      <c r="K16">
        <f t="shared" si="3"/>
        <v>0.12</v>
      </c>
      <c r="M16" s="18" t="s">
        <v>606</v>
      </c>
      <c r="N16" s="12">
        <v>34.675000000000004</v>
      </c>
      <c r="O16" s="12">
        <v>350.73552803600649</v>
      </c>
      <c r="P16" s="12">
        <v>34767.765696525574</v>
      </c>
    </row>
    <row r="17" spans="1:16" x14ac:dyDescent="0.25">
      <c r="A17" t="str">
        <f>_xlfn.XLOOKUP(C17,'Usage by partner TELE2 vs Ki'!B:B,'Usage by partner TELE2 vs Ki'!A:A,,0)</f>
        <v>ISR01</v>
      </c>
      <c r="B17" t="s">
        <v>588</v>
      </c>
      <c r="C17" t="s">
        <v>586</v>
      </c>
      <c r="D17">
        <v>18937</v>
      </c>
      <c r="E17">
        <v>4572050</v>
      </c>
      <c r="F17">
        <f t="shared" si="0"/>
        <v>4.2580533772706985E-3</v>
      </c>
      <c r="G17">
        <f t="shared" si="1"/>
        <v>4.3602466583251953</v>
      </c>
      <c r="H17">
        <f>_xlfn.XLOOKUP(A17,'Tele2 - data 6.23'!A:A,'Tele2 - data 6.23'!K:K,0,0)</f>
        <v>1.3512929896353961E-2</v>
      </c>
      <c r="I17">
        <f t="shared" si="2"/>
        <v>5.8919707424759986E-2</v>
      </c>
      <c r="J17">
        <f>_xlfn.XLOOKUP(A17,'Tele2 - data 6.23'!R:R,'Tele2 - data 6.23'!U:U,0,0)</f>
        <v>0</v>
      </c>
      <c r="K17">
        <f t="shared" si="3"/>
        <v>0</v>
      </c>
      <c r="M17" s="18" t="s">
        <v>704</v>
      </c>
      <c r="N17" s="12">
        <v>0.48</v>
      </c>
      <c r="O17" s="12">
        <v>270.73658934848771</v>
      </c>
      <c r="P17" s="12">
        <v>16683.948375701904</v>
      </c>
    </row>
    <row r="18" spans="1:16" x14ac:dyDescent="0.25">
      <c r="A18" t="str">
        <f>_xlfn.XLOOKUP(C18,'Usage by partner TELE2 vs Ki'!B:B,'Usage by partner TELE2 vs Ki'!A:A,,0)</f>
        <v>CHNCU</v>
      </c>
      <c r="B18" t="s">
        <v>588</v>
      </c>
      <c r="C18" t="s">
        <v>667</v>
      </c>
      <c r="D18">
        <v>5225</v>
      </c>
      <c r="E18">
        <v>241022</v>
      </c>
      <c r="F18">
        <f t="shared" si="0"/>
        <v>2.2446922957897186E-4</v>
      </c>
      <c r="G18">
        <f t="shared" si="1"/>
        <v>0.22985649108886719</v>
      </c>
      <c r="H18">
        <f>_xlfn.XLOOKUP(A18,'Tele2 - data 6.23'!A:A,'Tele2 - data 6.23'!K:K,0,0)</f>
        <v>5.0005419266152054E-2</v>
      </c>
      <c r="I18">
        <f t="shared" si="2"/>
        <v>1.1494070207945347E-2</v>
      </c>
      <c r="J18">
        <f>_xlfn.XLOOKUP(A18,'Tele2 - data 6.23'!R:R,'Tele2 - data 6.23'!U:U,0,0)</f>
        <v>0</v>
      </c>
      <c r="K18">
        <f t="shared" si="3"/>
        <v>0</v>
      </c>
      <c r="M18" s="18" t="s">
        <v>648</v>
      </c>
      <c r="N18" s="12">
        <v>109.08</v>
      </c>
      <c r="O18" s="12">
        <v>236.99136788515858</v>
      </c>
      <c r="P18" s="12">
        <v>29834.863759994507</v>
      </c>
    </row>
    <row r="19" spans="1:16" x14ac:dyDescent="0.25">
      <c r="A19" t="str">
        <f>_xlfn.XLOOKUP(C19,'Usage by partner TELE2 vs Ki'!B:B,'Usage by partner TELE2 vs Ki'!A:A,,0)</f>
        <v>CHNCT</v>
      </c>
      <c r="B19" t="s">
        <v>588</v>
      </c>
      <c r="C19" t="s">
        <v>680</v>
      </c>
      <c r="D19">
        <v>3741</v>
      </c>
      <c r="E19">
        <v>49122</v>
      </c>
      <c r="F19">
        <f t="shared" si="0"/>
        <v>4.5748427510261536E-5</v>
      </c>
      <c r="G19">
        <f t="shared" si="1"/>
        <v>4.6846389770507813E-2</v>
      </c>
      <c r="H19">
        <f>_xlfn.XLOOKUP(A19,'Tele2 - data 6.23'!A:A,'Tele2 - data 6.23'!K:K,0,0)</f>
        <v>3.0099366936453362E-2</v>
      </c>
      <c r="I19">
        <f t="shared" si="2"/>
        <v>1.4100466753506299E-3</v>
      </c>
      <c r="J19">
        <f>_xlfn.XLOOKUP(A19,'Tele2 - data 6.23'!R:R,'Tele2 - data 6.23'!U:U,0,0)</f>
        <v>0</v>
      </c>
      <c r="K19">
        <f t="shared" si="3"/>
        <v>0</v>
      </c>
      <c r="M19" s="18" t="s">
        <v>700</v>
      </c>
      <c r="N19" s="12">
        <v>0</v>
      </c>
      <c r="O19" s="12">
        <v>200.0377282107539</v>
      </c>
      <c r="P19" s="12">
        <v>8121.5630626678467</v>
      </c>
    </row>
    <row r="20" spans="1:16" x14ac:dyDescent="0.25">
      <c r="A20" t="str">
        <f>_xlfn.XLOOKUP(C20,'Usage by partner TELE2 vs Ki'!B:B,'Usage by partner TELE2 vs Ki'!A:A,,0)</f>
        <v>ISRPL</v>
      </c>
      <c r="B20" t="s">
        <v>588</v>
      </c>
      <c r="C20" t="s">
        <v>644</v>
      </c>
      <c r="D20">
        <v>1104</v>
      </c>
      <c r="E20">
        <v>27573</v>
      </c>
      <c r="F20">
        <f t="shared" si="0"/>
        <v>2.5679357349872589E-5</v>
      </c>
      <c r="G20">
        <f t="shared" si="1"/>
        <v>2.6295661926269531E-2</v>
      </c>
      <c r="H20">
        <f>_xlfn.XLOOKUP(A20,'Tele2 - data 6.23'!A:A,'Tele2 - data 6.23'!K:K,0,0)</f>
        <v>1.8158632160141627E-2</v>
      </c>
      <c r="I20">
        <f t="shared" si="2"/>
        <v>4.7749325232656964E-4</v>
      </c>
      <c r="J20">
        <f>_xlfn.XLOOKUP(A20,'Tele2 - data 6.23'!R:R,'Tele2 - data 6.23'!U:U,0,0)</f>
        <v>0.1</v>
      </c>
      <c r="K20">
        <f t="shared" si="3"/>
        <v>110.4</v>
      </c>
      <c r="M20" s="18" t="s">
        <v>743</v>
      </c>
      <c r="N20" s="12">
        <v>84.460000000000008</v>
      </c>
      <c r="O20" s="12">
        <v>190.07653997870551</v>
      </c>
      <c r="P20" s="12">
        <v>12210.148668289185</v>
      </c>
    </row>
    <row r="21" spans="1:16" x14ac:dyDescent="0.25">
      <c r="A21" t="str">
        <f>_xlfn.XLOOKUP(C21,'Usage by partner TELE2 vs Ki'!B:B,'Usage by partner TELE2 vs Ki'!A:A,,0)</f>
        <v>ISRMS</v>
      </c>
      <c r="B21" t="s">
        <v>588</v>
      </c>
      <c r="C21" t="s">
        <v>645</v>
      </c>
      <c r="D21">
        <v>592</v>
      </c>
      <c r="E21">
        <v>9941</v>
      </c>
      <c r="F21">
        <f t="shared" si="0"/>
        <v>9.2582777142524719E-6</v>
      </c>
      <c r="G21">
        <f t="shared" si="1"/>
        <v>9.4804763793945313E-3</v>
      </c>
      <c r="H21">
        <f>_xlfn.XLOOKUP(A21,'Tele2 - data 6.23'!A:A,'Tele2 - data 6.23'!K:K,0,0)</f>
        <v>1.3603237372528902E-2</v>
      </c>
      <c r="I21">
        <f t="shared" si="2"/>
        <v>1.2896517059355719E-4</v>
      </c>
      <c r="J21">
        <f>_xlfn.XLOOKUP(A21,'Tele2 - data 6.23'!R:R,'Tele2 - data 6.23'!U:U,0,0)</f>
        <v>0</v>
      </c>
      <c r="K21">
        <f t="shared" si="3"/>
        <v>0</v>
      </c>
      <c r="M21" s="18" t="s">
        <v>692</v>
      </c>
      <c r="N21" s="12">
        <v>1.98</v>
      </c>
      <c r="O21" s="12">
        <v>175.97096684317327</v>
      </c>
      <c r="P21" s="12">
        <v>21967.070090293884</v>
      </c>
    </row>
    <row r="22" spans="1:16" x14ac:dyDescent="0.25">
      <c r="A22" t="str">
        <f>_xlfn.XLOOKUP(C22,'Usage by partner TELE2 vs Ki'!B:B,'Usage by partner TELE2 vs Ki'!A:A,,0)</f>
        <v>DEUE2</v>
      </c>
      <c r="B22" t="s">
        <v>588</v>
      </c>
      <c r="C22" t="s">
        <v>746</v>
      </c>
      <c r="D22">
        <v>108</v>
      </c>
      <c r="E22">
        <v>25438</v>
      </c>
      <c r="F22">
        <f t="shared" si="0"/>
        <v>2.3690983653068542E-5</v>
      </c>
      <c r="G22">
        <f t="shared" si="1"/>
        <v>2.4259567260742188E-2</v>
      </c>
      <c r="H22">
        <f>_xlfn.XLOOKUP(A22,'Tele2 - data 6.23'!A:A,'Tele2 - data 6.23'!K:K,0,0)</f>
        <v>6.0739991574448775E-3</v>
      </c>
      <c r="I22">
        <f t="shared" si="2"/>
        <v>1.4735259110172538E-4</v>
      </c>
      <c r="J22">
        <f>_xlfn.XLOOKUP(A22,'Tele2 - data 6.23'!R:R,'Tele2 - data 6.23'!U:U,0,0)</f>
        <v>0</v>
      </c>
      <c r="K22">
        <f t="shared" si="3"/>
        <v>0</v>
      </c>
      <c r="M22" s="18" t="s">
        <v>736</v>
      </c>
      <c r="N22" s="12">
        <v>0</v>
      </c>
      <c r="O22" s="12">
        <v>169.95853491152798</v>
      </c>
      <c r="P22" s="12">
        <v>8432.7146186828613</v>
      </c>
    </row>
    <row r="23" spans="1:16" x14ac:dyDescent="0.25">
      <c r="A23" t="str">
        <f>_xlfn.XLOOKUP(C23,'Usage by partner TELE2 vs Ki'!B:B,'Usage by partner TELE2 vs Ki'!A:A,,0)</f>
        <v>DEUD2</v>
      </c>
      <c r="B23" t="s">
        <v>588</v>
      </c>
      <c r="C23" t="s">
        <v>740</v>
      </c>
      <c r="D23">
        <v>99</v>
      </c>
      <c r="E23">
        <v>15229</v>
      </c>
      <c r="F23">
        <f t="shared" si="0"/>
        <v>1.4183111488819122E-5</v>
      </c>
      <c r="G23">
        <f t="shared" si="1"/>
        <v>1.4523506164550781E-2</v>
      </c>
      <c r="H23">
        <f>_xlfn.XLOOKUP(A23,'Tele2 - data 6.23'!A:A,'Tele2 - data 6.23'!K:K,0,0)</f>
        <v>1.0029951459719478E-2</v>
      </c>
      <c r="I23">
        <f t="shared" si="2"/>
        <v>1.4567006185538096E-4</v>
      </c>
      <c r="J23">
        <f>_xlfn.XLOOKUP(A23,'Tele2 - data 6.23'!R:R,'Tele2 - data 6.23'!U:U,0,0)</f>
        <v>0</v>
      </c>
      <c r="K23">
        <f t="shared" si="3"/>
        <v>0</v>
      </c>
      <c r="M23" s="18" t="s">
        <v>643</v>
      </c>
      <c r="N23" s="12">
        <v>13.420000000000002</v>
      </c>
      <c r="O23" s="12">
        <v>156.87209721055589</v>
      </c>
      <c r="P23" s="12">
        <v>1935.2895975112915</v>
      </c>
    </row>
    <row r="24" spans="1:16" x14ac:dyDescent="0.25">
      <c r="A24" t="str">
        <f>_xlfn.XLOOKUP(C24,'Usage by partner TELE2 vs Ki'!B:B,'Usage by partner TELE2 vs Ki'!A:A,,0)</f>
        <v>NORTM</v>
      </c>
      <c r="B24" t="s">
        <v>588</v>
      </c>
      <c r="C24" t="s">
        <v>806</v>
      </c>
      <c r="D24">
        <v>87</v>
      </c>
      <c r="E24">
        <v>230</v>
      </c>
      <c r="F24">
        <f t="shared" si="0"/>
        <v>2.1420419216156006E-7</v>
      </c>
      <c r="G24">
        <f t="shared" si="1"/>
        <v>2.193450927734375E-4</v>
      </c>
      <c r="H24">
        <f>_xlfn.XLOOKUP(A24,'Tele2 - data 6.23'!A:A,'Tele2 - data 6.23'!K:K,0,0)</f>
        <v>6.0531621806357737E-3</v>
      </c>
      <c r="I24">
        <f t="shared" si="2"/>
        <v>1.3277314200842169E-6</v>
      </c>
      <c r="J24">
        <f>_xlfn.XLOOKUP(A24,'Tele2 - data 6.23'!R:R,'Tele2 - data 6.23'!U:U,0,0)</f>
        <v>0</v>
      </c>
      <c r="K24">
        <f t="shared" si="3"/>
        <v>0</v>
      </c>
      <c r="M24" s="18" t="s">
        <v>1386</v>
      </c>
      <c r="N24" s="12">
        <v>8.8000000000000007</v>
      </c>
      <c r="O24" s="12">
        <v>149.15345584669524</v>
      </c>
      <c r="P24" s="12">
        <v>10470.788410186768</v>
      </c>
    </row>
    <row r="25" spans="1:16" x14ac:dyDescent="0.25">
      <c r="A25" t="str">
        <f>_xlfn.XLOOKUP(C25,'Usage by partner TELE2 vs Ki'!B:B,'Usage by partner TELE2 vs Ki'!A:A,,0)</f>
        <v>BELKO</v>
      </c>
      <c r="B25" t="s">
        <v>588</v>
      </c>
      <c r="C25" t="s">
        <v>778</v>
      </c>
      <c r="D25">
        <v>86</v>
      </c>
      <c r="E25">
        <v>21671</v>
      </c>
      <c r="F25">
        <f t="shared" si="0"/>
        <v>2.0182691514492035E-5</v>
      </c>
      <c r="G25">
        <f t="shared" si="1"/>
        <v>2.0667076110839844E-2</v>
      </c>
      <c r="H25">
        <f>_xlfn.XLOOKUP(A25,'Tele2 - data 6.23'!A:A,'Tele2 - data 6.23'!K:K,0,0)</f>
        <v>1.0009762076334031E-2</v>
      </c>
      <c r="I25">
        <f t="shared" si="2"/>
        <v>2.0687251468299369E-4</v>
      </c>
      <c r="J25">
        <f>_xlfn.XLOOKUP(A25,'Tele2 - data 6.23'!R:R,'Tele2 - data 6.23'!U:U,0,0)</f>
        <v>0</v>
      </c>
      <c r="K25">
        <f t="shared" si="3"/>
        <v>0</v>
      </c>
      <c r="M25" s="18" t="s">
        <v>688</v>
      </c>
      <c r="N25" s="12">
        <v>32.979999999999997</v>
      </c>
      <c r="O25" s="12">
        <v>143.58318382213653</v>
      </c>
      <c r="P25" s="12">
        <v>3774.5172262191772</v>
      </c>
    </row>
    <row r="26" spans="1:16" x14ac:dyDescent="0.25">
      <c r="A26" t="str">
        <f>_xlfn.XLOOKUP(C26,'Usage by partner TELE2 vs Ki'!B:B,'Usage by partner TELE2 vs Ki'!A:A,,0)</f>
        <v>PSEWM</v>
      </c>
      <c r="B26" t="s">
        <v>588</v>
      </c>
      <c r="C26" t="s">
        <v>668</v>
      </c>
      <c r="D26">
        <v>82</v>
      </c>
      <c r="E26">
        <v>761</v>
      </c>
      <c r="F26">
        <f t="shared" si="0"/>
        <v>7.0873647928237915E-7</v>
      </c>
      <c r="G26">
        <f t="shared" si="1"/>
        <v>7.2574615478515625E-4</v>
      </c>
      <c r="H26">
        <f>_xlfn.XLOOKUP(A26,'Tele2 - data 6.23'!A:A,'Tele2 - data 6.23'!K:K,0,0)</f>
        <v>9.0085845390414532E-2</v>
      </c>
      <c r="I26">
        <f t="shared" si="2"/>
        <v>6.5379455892663435E-5</v>
      </c>
      <c r="J26">
        <f>_xlfn.XLOOKUP(A26,'Tele2 - data 6.23'!R:R,'Tele2 - data 6.23'!U:U,0,0)</f>
        <v>0</v>
      </c>
      <c r="K26">
        <f t="shared" si="3"/>
        <v>0</v>
      </c>
      <c r="M26" s="18" t="s">
        <v>593</v>
      </c>
      <c r="N26" s="12">
        <v>9.2000000000000011</v>
      </c>
      <c r="O26" s="12">
        <v>141.00350370804233</v>
      </c>
      <c r="P26" s="12">
        <v>10058.728665351868</v>
      </c>
    </row>
    <row r="27" spans="1:16" x14ac:dyDescent="0.25">
      <c r="A27" t="str">
        <f>_xlfn.XLOOKUP(C27,'Usage by partner TELE2 vs Ki'!B:B,'Usage by partner TELE2 vs Ki'!A:A,,0)</f>
        <v>NORNC</v>
      </c>
      <c r="B27" t="s">
        <v>588</v>
      </c>
      <c r="C27" t="s">
        <v>808</v>
      </c>
      <c r="D27">
        <v>79</v>
      </c>
      <c r="E27">
        <v>206</v>
      </c>
      <c r="F27">
        <f t="shared" si="0"/>
        <v>1.9185245037078857E-7</v>
      </c>
      <c r="G27">
        <f t="shared" si="1"/>
        <v>1.964569091796875E-4</v>
      </c>
      <c r="H27">
        <f>_xlfn.XLOOKUP(A27,'Tele2 - data 6.23'!A:A,'Tele2 - data 6.23'!K:K,0,0)</f>
        <v>1.0107195480267749E-2</v>
      </c>
      <c r="I27">
        <f t="shared" si="2"/>
        <v>1.985628384528309E-6</v>
      </c>
      <c r="J27">
        <f>_xlfn.XLOOKUP(A27,'Tele2 - data 6.23'!R:R,'Tele2 - data 6.23'!U:U,0,0)</f>
        <v>5.5E-2</v>
      </c>
      <c r="K27">
        <f t="shared" si="3"/>
        <v>4.3449999999999998</v>
      </c>
      <c r="M27" s="18" t="s">
        <v>662</v>
      </c>
      <c r="N27" s="12">
        <v>136.64999999999998</v>
      </c>
      <c r="O27" s="12">
        <v>140.81664122190153</v>
      </c>
      <c r="P27" s="12">
        <v>23946.386261940002</v>
      </c>
    </row>
    <row r="28" spans="1:16" x14ac:dyDescent="0.25">
      <c r="A28" t="str">
        <f>_xlfn.XLOOKUP(C28,'Usage by partner TELE2 vs Ki'!B:B,'Usage by partner TELE2 vs Ki'!A:A,,0)</f>
        <v>BELTB</v>
      </c>
      <c r="B28" t="s">
        <v>588</v>
      </c>
      <c r="C28" t="s">
        <v>751</v>
      </c>
      <c r="D28">
        <v>73</v>
      </c>
      <c r="E28">
        <v>18759</v>
      </c>
      <c r="F28">
        <f t="shared" si="0"/>
        <v>1.7470680177211761E-5</v>
      </c>
      <c r="G28">
        <f t="shared" si="1"/>
        <v>1.7889976501464844E-2</v>
      </c>
      <c r="H28">
        <f>_xlfn.XLOOKUP(A28,'Tele2 - data 6.23'!A:A,'Tele2 - data 6.23'!K:K,0,0)</f>
        <v>1.005844651432317E-2</v>
      </c>
      <c r="I28">
        <f t="shared" si="2"/>
        <v>1.7994537178248247E-4</v>
      </c>
      <c r="J28">
        <f>_xlfn.XLOOKUP(A28,'Tele2 - data 6.23'!R:R,'Tele2 - data 6.23'!U:U,0,0)</f>
        <v>0</v>
      </c>
      <c r="K28">
        <f t="shared" si="3"/>
        <v>0</v>
      </c>
      <c r="M28" s="18" t="s">
        <v>652</v>
      </c>
      <c r="N28" s="12">
        <v>15.719999999999999</v>
      </c>
      <c r="O28" s="12">
        <v>134.30220464308309</v>
      </c>
      <c r="P28" s="12">
        <v>15941.222647666931</v>
      </c>
    </row>
    <row r="29" spans="1:16" x14ac:dyDescent="0.25">
      <c r="A29" t="str">
        <f>_xlfn.XLOOKUP(C29,'Usage by partner TELE2 vs Ki'!B:B,'Usage by partner TELE2 vs Ki'!A:A,,0)</f>
        <v>ITAWI</v>
      </c>
      <c r="B29" t="s">
        <v>588</v>
      </c>
      <c r="C29" t="s">
        <v>742</v>
      </c>
      <c r="D29">
        <v>68</v>
      </c>
      <c r="E29">
        <v>2380</v>
      </c>
      <c r="F29">
        <f t="shared" si="0"/>
        <v>2.2165477275848389E-6</v>
      </c>
      <c r="G29">
        <f t="shared" si="1"/>
        <v>2.269744873046875E-3</v>
      </c>
      <c r="H29">
        <f>_xlfn.XLOOKUP(A29,'Tele2 - data 6.23'!A:A,'Tele2 - data 6.23'!K:K,0,0)</f>
        <v>6.1982702736118438E-3</v>
      </c>
      <c r="I29">
        <f t="shared" si="2"/>
        <v>1.4068492175289334E-5</v>
      </c>
      <c r="J29">
        <f>_xlfn.XLOOKUP(A29,'Tele2 - data 6.23'!R:R,'Tele2 - data 6.23'!U:U,0,0)</f>
        <v>0.17</v>
      </c>
      <c r="K29">
        <f t="shared" si="3"/>
        <v>11.56</v>
      </c>
      <c r="M29" s="18" t="s">
        <v>609</v>
      </c>
      <c r="N29" s="12">
        <v>232.83999999999997</v>
      </c>
      <c r="O29" s="12">
        <v>133.2331737712575</v>
      </c>
      <c r="P29" s="12">
        <v>7664.7506465911865</v>
      </c>
    </row>
    <row r="30" spans="1:16" x14ac:dyDescent="0.25">
      <c r="A30" t="str">
        <f>_xlfn.XLOOKUP(C30,'Usage by partner TELE2 vs Ki'!B:B,'Usage by partner TELE2 vs Ki'!A:A,,0)</f>
        <v>PSEJE</v>
      </c>
      <c r="B30" t="s">
        <v>588</v>
      </c>
      <c r="C30" t="s">
        <v>669</v>
      </c>
      <c r="D30">
        <v>58</v>
      </c>
      <c r="E30">
        <v>390</v>
      </c>
      <c r="F30">
        <f t="shared" si="0"/>
        <v>3.6321580410003662E-7</v>
      </c>
      <c r="G30">
        <f t="shared" si="1"/>
        <v>3.719329833984375E-4</v>
      </c>
      <c r="H30">
        <f>_xlfn.XLOOKUP(A30,'Tele2 - data 6.23'!A:A,'Tele2 - data 6.23'!K:K,0,0)</f>
        <v>5.4180568666750653E-2</v>
      </c>
      <c r="I30">
        <f t="shared" si="2"/>
        <v>2.0151540546448474E-5</v>
      </c>
      <c r="J30">
        <f>_xlfn.XLOOKUP(A30,'Tele2 - data 6.23'!R:R,'Tele2 - data 6.23'!U:U,0,0)</f>
        <v>0</v>
      </c>
      <c r="K30">
        <f t="shared" si="3"/>
        <v>0</v>
      </c>
      <c r="M30" s="18" t="s">
        <v>594</v>
      </c>
      <c r="N30" s="12">
        <v>3.0500000000000003</v>
      </c>
      <c r="O30" s="12">
        <v>116.03448434039434</v>
      </c>
      <c r="P30" s="12">
        <v>9203.943603515625</v>
      </c>
    </row>
    <row r="31" spans="1:16" x14ac:dyDescent="0.25">
      <c r="A31" t="str">
        <f>_xlfn.XLOOKUP(C31,'Usage by partner TELE2 vs Ki'!B:B,'Usage by partner TELE2 vs Ki'!A:A,,0)</f>
        <v>BELMO</v>
      </c>
      <c r="B31" t="s">
        <v>588</v>
      </c>
      <c r="C31" t="s">
        <v>755</v>
      </c>
      <c r="D31">
        <v>58</v>
      </c>
      <c r="E31">
        <v>394506</v>
      </c>
      <c r="F31">
        <f t="shared" si="0"/>
        <v>3.6741234362125397E-4</v>
      </c>
      <c r="G31">
        <f t="shared" si="1"/>
        <v>0.37623023986816406</v>
      </c>
      <c r="H31">
        <f>_xlfn.XLOOKUP(A31,'Tele2 - data 6.23'!A:A,'Tele2 - data 6.23'!K:K,0,0)</f>
        <v>6.7712003911286935E-3</v>
      </c>
      <c r="I31">
        <f t="shared" si="2"/>
        <v>2.5475303473497545E-3</v>
      </c>
      <c r="J31">
        <f>_xlfn.XLOOKUP(A31,'Tele2 - data 6.23'!R:R,'Tele2 - data 6.23'!U:U,0,0)</f>
        <v>0</v>
      </c>
      <c r="K31">
        <f t="shared" si="3"/>
        <v>0</v>
      </c>
      <c r="M31" s="18" t="s">
        <v>705</v>
      </c>
      <c r="N31" s="12">
        <v>0.48</v>
      </c>
      <c r="O31" s="12">
        <v>113.2052590221107</v>
      </c>
      <c r="P31" s="12">
        <v>6599.925971031189</v>
      </c>
    </row>
    <row r="32" spans="1:16" x14ac:dyDescent="0.25">
      <c r="A32" t="str">
        <f>_xlfn.XLOOKUP(C32,'Usage by partner TELE2 vs Ki'!B:B,'Usage by partner TELE2 vs Ki'!A:A,,0)</f>
        <v>NLDLT</v>
      </c>
      <c r="B32" t="s">
        <v>588</v>
      </c>
      <c r="C32" t="s">
        <v>699</v>
      </c>
      <c r="D32">
        <v>52</v>
      </c>
      <c r="E32">
        <v>143</v>
      </c>
      <c r="F32">
        <f t="shared" si="0"/>
        <v>1.3317912817001343E-7</v>
      </c>
      <c r="G32">
        <f t="shared" si="1"/>
        <v>1.3637542724609375E-4</v>
      </c>
      <c r="H32">
        <f>_xlfn.XLOOKUP(A32,'Tele2 - data 6.23'!A:A,'Tele2 - data 6.23'!K:K,0,0)</f>
        <v>1.0014996681596862E-2</v>
      </c>
      <c r="I32">
        <f t="shared" si="2"/>
        <v>1.3657994513209833E-6</v>
      </c>
      <c r="J32">
        <f>_xlfn.XLOOKUP(A32,'Tele2 - data 6.23'!R:R,'Tele2 - data 6.23'!U:U,0,0)</f>
        <v>0</v>
      </c>
      <c r="K32">
        <f t="shared" si="3"/>
        <v>0</v>
      </c>
      <c r="M32" s="18" t="s">
        <v>685</v>
      </c>
      <c r="N32" s="12">
        <v>0</v>
      </c>
      <c r="O32" s="12">
        <v>107.62071468515808</v>
      </c>
      <c r="P32" s="12">
        <v>342.91829967498779</v>
      </c>
    </row>
    <row r="33" spans="1:16" x14ac:dyDescent="0.25">
      <c r="A33" t="str">
        <f>_xlfn.XLOOKUP(C33,'Usage by partner TELE2 vs Ki'!B:B,'Usage by partner TELE2 vs Ki'!A:A,,0)</f>
        <v>NLDPT</v>
      </c>
      <c r="B33" t="s">
        <v>588</v>
      </c>
      <c r="C33" t="s">
        <v>687</v>
      </c>
      <c r="D33">
        <v>47</v>
      </c>
      <c r="E33">
        <v>111</v>
      </c>
      <c r="F33">
        <f t="shared" si="0"/>
        <v>1.0337680578231812E-7</v>
      </c>
      <c r="G33">
        <f t="shared" si="1"/>
        <v>1.0585784912109375E-4</v>
      </c>
      <c r="H33">
        <f>_xlfn.XLOOKUP(A33,'Tele2 - data 6.23'!A:A,'Tele2 - data 6.23'!K:K,0,0)</f>
        <v>4.5416334993920587E-3</v>
      </c>
      <c r="I33">
        <f t="shared" si="2"/>
        <v>4.8076755374194956E-7</v>
      </c>
      <c r="J33">
        <f>_xlfn.XLOOKUP(A33,'Tele2 - data 6.23'!R:R,'Tele2 - data 6.23'!U:U,0,0)</f>
        <v>0.11</v>
      </c>
      <c r="K33">
        <f t="shared" si="3"/>
        <v>5.17</v>
      </c>
      <c r="M33" s="18" t="s">
        <v>1410</v>
      </c>
      <c r="N33" s="12">
        <v>0.48</v>
      </c>
      <c r="O33" s="12">
        <v>105.68889227919672</v>
      </c>
      <c r="P33" s="12">
        <v>10053.997180938721</v>
      </c>
    </row>
    <row r="34" spans="1:16" x14ac:dyDescent="0.25">
      <c r="A34" t="str">
        <f>_xlfn.XLOOKUP(C34,'Usage by partner TELE2 vs Ki'!B:B,'Usage by partner TELE2 vs Ki'!A:A,,0)</f>
        <v>ARETC</v>
      </c>
      <c r="B34" t="s">
        <v>588</v>
      </c>
      <c r="C34" t="s">
        <v>788</v>
      </c>
      <c r="D34">
        <v>43</v>
      </c>
      <c r="E34">
        <v>3896</v>
      </c>
      <c r="F34">
        <f t="shared" si="0"/>
        <v>3.6284327507019043E-6</v>
      </c>
      <c r="G34">
        <f t="shared" si="1"/>
        <v>3.71551513671875E-3</v>
      </c>
      <c r="H34">
        <f>_xlfn.XLOOKUP(A34,'Tele2 - data 6.23'!A:A,'Tele2 - data 6.23'!K:K,0,0)</f>
        <v>5.012103937134417E-2</v>
      </c>
      <c r="I34">
        <f t="shared" si="2"/>
        <v>1.8622548045230569E-4</v>
      </c>
      <c r="J34">
        <f>_xlfn.XLOOKUP(A34,'Tele2 - data 6.23'!R:R,'Tele2 - data 6.23'!U:U,0,0)</f>
        <v>0</v>
      </c>
      <c r="K34">
        <f t="shared" si="3"/>
        <v>0</v>
      </c>
      <c r="M34" s="18" t="s">
        <v>596</v>
      </c>
      <c r="N34" s="12">
        <v>41.7</v>
      </c>
      <c r="O34" s="12">
        <v>101.45637464606165</v>
      </c>
      <c r="P34" s="12">
        <v>5633.6026439666748</v>
      </c>
    </row>
    <row r="35" spans="1:16" x14ac:dyDescent="0.25">
      <c r="A35" t="str">
        <f>_xlfn.XLOOKUP(C35,'Usage by partner TELE2 vs Ki'!B:B,'Usage by partner TELE2 vs Ki'!A:A,,0)</f>
        <v>ITAFM</v>
      </c>
      <c r="B35" t="s">
        <v>588</v>
      </c>
      <c r="C35" t="s">
        <v>818</v>
      </c>
      <c r="D35">
        <v>43</v>
      </c>
      <c r="E35">
        <v>563</v>
      </c>
      <c r="F35">
        <f t="shared" si="0"/>
        <v>5.243346095085144E-7</v>
      </c>
      <c r="G35">
        <f t="shared" si="1"/>
        <v>5.3691864013671875E-4</v>
      </c>
      <c r="H35">
        <f>_xlfn.XLOOKUP(A35,'Tele2 - data 6.23'!A:A,'Tele2 - data 6.23'!K:K,0,0)</f>
        <v>6.0150234236534275E-2</v>
      </c>
      <c r="I35">
        <f t="shared" si="2"/>
        <v>3.2295781970185085E-5</v>
      </c>
      <c r="J35">
        <f>_xlfn.XLOOKUP(A35,'Tele2 - data 6.23'!R:R,'Tele2 - data 6.23'!U:U,0,0)</f>
        <v>0</v>
      </c>
      <c r="K35">
        <f t="shared" si="3"/>
        <v>0</v>
      </c>
      <c r="M35" s="18" t="s">
        <v>621</v>
      </c>
      <c r="N35" s="12">
        <v>0.48</v>
      </c>
      <c r="O35" s="12">
        <v>96.008858245460686</v>
      </c>
      <c r="P35" s="12">
        <v>3157.5187368392944</v>
      </c>
    </row>
    <row r="36" spans="1:16" x14ac:dyDescent="0.25">
      <c r="A36" t="str">
        <f>_xlfn.XLOOKUP(C36,'Usage by partner TELE2 vs Ki'!B:B,'Usage by partner TELE2 vs Ki'!A:A,,0)</f>
        <v>AUTCA</v>
      </c>
      <c r="B36" t="s">
        <v>588</v>
      </c>
      <c r="C36" t="s">
        <v>824</v>
      </c>
      <c r="D36">
        <v>39</v>
      </c>
      <c r="E36">
        <v>613</v>
      </c>
      <c r="F36">
        <f t="shared" si="0"/>
        <v>5.7090073823928833E-7</v>
      </c>
      <c r="G36">
        <f t="shared" si="1"/>
        <v>5.8460235595703125E-4</v>
      </c>
      <c r="H36">
        <f>_xlfn.XLOOKUP(A36,'Tele2 - data 6.23'!A:A,'Tele2 - data 6.23'!K:K,0,0)</f>
        <v>6.2156129499750332E-3</v>
      </c>
      <c r="I36">
        <f t="shared" si="2"/>
        <v>3.6336619742724375E-6</v>
      </c>
      <c r="J36">
        <f>_xlfn.XLOOKUP(A36,'Tele2 - data 6.23'!R:R,'Tele2 - data 6.23'!U:U,0,0)</f>
        <v>0.17</v>
      </c>
      <c r="K36">
        <f t="shared" si="3"/>
        <v>6.6300000000000008</v>
      </c>
      <c r="M36" s="18" t="s">
        <v>649</v>
      </c>
      <c r="N36" s="12">
        <v>45</v>
      </c>
      <c r="O36" s="12">
        <v>77.118172770498319</v>
      </c>
      <c r="P36" s="12">
        <v>11446.229544639587</v>
      </c>
    </row>
    <row r="37" spans="1:16" x14ac:dyDescent="0.25">
      <c r="A37" t="str">
        <f>_xlfn.XLOOKUP(C37,'Usage by partner TELE2 vs Ki'!B:B,'Usage by partner TELE2 vs Ki'!A:A,,0)</f>
        <v>AUTPT</v>
      </c>
      <c r="B37" t="s">
        <v>588</v>
      </c>
      <c r="C37" t="s">
        <v>809</v>
      </c>
      <c r="D37">
        <v>33</v>
      </c>
      <c r="E37">
        <v>2654</v>
      </c>
      <c r="F37">
        <f t="shared" si="0"/>
        <v>2.47173011302948E-6</v>
      </c>
      <c r="G37">
        <f t="shared" si="1"/>
        <v>2.5310516357421875E-3</v>
      </c>
      <c r="H37">
        <f>_xlfn.XLOOKUP(A37,'Tele2 - data 6.23'!A:A,'Tele2 - data 6.23'!K:K,0,0)</f>
        <v>1.0095723953167393E-2</v>
      </c>
      <c r="I37">
        <f t="shared" si="2"/>
        <v>2.5552798625665913E-5</v>
      </c>
      <c r="J37">
        <f>_xlfn.XLOOKUP(A37,'Tele2 - data 6.23'!R:R,'Tele2 - data 6.23'!U:U,0,0)</f>
        <v>0</v>
      </c>
      <c r="K37">
        <f t="shared" si="3"/>
        <v>0</v>
      </c>
      <c r="M37" s="18" t="s">
        <v>655</v>
      </c>
      <c r="N37" s="12">
        <v>10.68</v>
      </c>
      <c r="O37" s="12">
        <v>72.531817790665485</v>
      </c>
      <c r="P37" s="12">
        <v>1332.1429967880249</v>
      </c>
    </row>
    <row r="38" spans="1:16" x14ac:dyDescent="0.25">
      <c r="A38" t="str">
        <f>_xlfn.XLOOKUP(C38,'Usage by partner TELE2 vs Ki'!B:B,'Usage by partner TELE2 vs Ki'!A:A,,0)</f>
        <v>DOM01</v>
      </c>
      <c r="B38" t="s">
        <v>588</v>
      </c>
      <c r="C38" t="s">
        <v>794</v>
      </c>
      <c r="D38">
        <v>19</v>
      </c>
      <c r="E38">
        <v>4499</v>
      </c>
      <c r="F38">
        <f t="shared" si="0"/>
        <v>4.1900202631950378E-6</v>
      </c>
      <c r="G38">
        <f t="shared" si="1"/>
        <v>4.2905807495117188E-3</v>
      </c>
      <c r="H38">
        <f>_xlfn.XLOOKUP(A38,'Tele2 - data 6.23'!A:A,'Tele2 - data 6.23'!K:K,0,0)</f>
        <v>6.020261328067629E-2</v>
      </c>
      <c r="I38">
        <f t="shared" si="2"/>
        <v>2.5830417361236824E-4</v>
      </c>
      <c r="J38">
        <f>_xlfn.XLOOKUP(A38,'Tele2 - data 6.23'!R:R,'Tele2 - data 6.23'!U:U,0,0)</f>
        <v>0</v>
      </c>
      <c r="K38">
        <f t="shared" si="3"/>
        <v>0</v>
      </c>
      <c r="M38" s="18" t="s">
        <v>789</v>
      </c>
      <c r="N38" s="12">
        <v>0</v>
      </c>
      <c r="O38" s="12">
        <v>70.706991111329316</v>
      </c>
      <c r="P38" s="12">
        <v>1408.7782039642334</v>
      </c>
    </row>
    <row r="39" spans="1:16" x14ac:dyDescent="0.25">
      <c r="A39" t="str">
        <f>_xlfn.XLOOKUP(C39,'Usage by partner TELE2 vs Ki'!B:B,'Usage by partner TELE2 vs Ki'!A:A,,0)</f>
        <v>JORFL</v>
      </c>
      <c r="B39" t="s">
        <v>588</v>
      </c>
      <c r="C39" t="s">
        <v>815</v>
      </c>
      <c r="D39">
        <v>19</v>
      </c>
      <c r="E39">
        <v>103</v>
      </c>
      <c r="F39">
        <f t="shared" si="0"/>
        <v>9.5926225185394287E-8</v>
      </c>
      <c r="G39">
        <f t="shared" si="1"/>
        <v>9.822845458984375E-5</v>
      </c>
      <c r="H39">
        <f>_xlfn.XLOOKUP(A39,'Tele2 - data 6.23'!A:A,'Tele2 - data 6.23'!K:K,0,0)</f>
        <v>4.0103884554751203E-2</v>
      </c>
      <c r="I39">
        <f t="shared" si="2"/>
        <v>3.9393426028627148E-6</v>
      </c>
      <c r="J39">
        <f>_xlfn.XLOOKUP(A39,'Tele2 - data 6.23'!R:R,'Tele2 - data 6.23'!U:U,0,0)</f>
        <v>0</v>
      </c>
      <c r="K39">
        <f t="shared" si="3"/>
        <v>0</v>
      </c>
      <c r="M39" s="18" t="s">
        <v>672</v>
      </c>
      <c r="N39" s="12">
        <v>7.81</v>
      </c>
      <c r="O39" s="12">
        <v>65.621832409089464</v>
      </c>
      <c r="P39" s="12">
        <v>8742.6726951599121</v>
      </c>
    </row>
    <row r="40" spans="1:16" x14ac:dyDescent="0.25">
      <c r="A40" t="str">
        <f>_xlfn.XLOOKUP(C40,'Usage by partner TELE2 vs Ki'!B:B,'Usage by partner TELE2 vs Ki'!A:A,,0)</f>
        <v>ITASI</v>
      </c>
      <c r="B40" t="s">
        <v>588</v>
      </c>
      <c r="C40" t="s">
        <v>769</v>
      </c>
      <c r="D40">
        <v>18</v>
      </c>
      <c r="E40">
        <v>190</v>
      </c>
      <c r="F40">
        <f t="shared" si="0"/>
        <v>1.7695128917694092E-7</v>
      </c>
      <c r="G40">
        <f t="shared" si="1"/>
        <v>1.811981201171875E-4</v>
      </c>
      <c r="H40">
        <f>_xlfn.XLOOKUP(A40,'Tele2 - data 6.23'!A:A,'Tele2 - data 6.23'!K:K,0,0)</f>
        <v>1.003746322999596E-2</v>
      </c>
      <c r="I40">
        <f t="shared" si="2"/>
        <v>1.8187694680206607E-6</v>
      </c>
      <c r="J40">
        <f>_xlfn.XLOOKUP(A40,'Tele2 - data 6.23'!R:R,'Tele2 - data 6.23'!U:U,0,0)</f>
        <v>0.05</v>
      </c>
      <c r="K40">
        <f t="shared" si="3"/>
        <v>0.9</v>
      </c>
      <c r="M40" s="18" t="s">
        <v>647</v>
      </c>
      <c r="N40" s="12">
        <v>381.38000000000005</v>
      </c>
      <c r="O40" s="12">
        <v>65.003457456571525</v>
      </c>
      <c r="P40" s="12">
        <v>5572.985951423645</v>
      </c>
    </row>
    <row r="41" spans="1:16" x14ac:dyDescent="0.25">
      <c r="A41" t="str">
        <f>_xlfn.XLOOKUP(C41,'Usage by partner TELE2 vs Ki'!B:B,'Usage by partner TELE2 vs Ki'!A:A,,0)</f>
        <v>GBRCN</v>
      </c>
      <c r="B41" t="s">
        <v>588</v>
      </c>
      <c r="C41" t="s">
        <v>679</v>
      </c>
      <c r="D41">
        <v>16</v>
      </c>
      <c r="E41">
        <v>61</v>
      </c>
      <c r="F41">
        <f t="shared" si="0"/>
        <v>5.6810677051544189E-8</v>
      </c>
      <c r="G41">
        <f t="shared" si="1"/>
        <v>5.817413330078125E-5</v>
      </c>
      <c r="H41">
        <f>_xlfn.XLOOKUP(A41,'Tele2 - data 6.23'!A:A,'Tele2 - data 6.23'!K:K,0,0)</f>
        <v>1.0089910828816955E-2</v>
      </c>
      <c r="I41">
        <f t="shared" si="2"/>
        <v>5.869718175485938E-7</v>
      </c>
      <c r="J41">
        <f>_xlfn.XLOOKUP(A41,'Tele2 - data 6.23'!R:R,'Tele2 - data 6.23'!U:U,0,0)</f>
        <v>0</v>
      </c>
      <c r="K41">
        <f t="shared" si="3"/>
        <v>0</v>
      </c>
      <c r="M41" s="18" t="s">
        <v>590</v>
      </c>
      <c r="N41" s="12">
        <v>930.1400000000001</v>
      </c>
      <c r="O41" s="12">
        <v>63.901699260979854</v>
      </c>
      <c r="P41" s="12">
        <v>3345.1684045791626</v>
      </c>
    </row>
    <row r="42" spans="1:16" x14ac:dyDescent="0.25">
      <c r="A42" t="str">
        <f>_xlfn.XLOOKUP(C42,'Usage by partner TELE2 vs Ki'!B:B,'Usage by partner TELE2 vs Ki'!A:A,,0)</f>
        <v>FRAF1</v>
      </c>
      <c r="B42" t="s">
        <v>588</v>
      </c>
      <c r="C42" t="s">
        <v>760</v>
      </c>
      <c r="D42">
        <v>15</v>
      </c>
      <c r="E42">
        <v>45</v>
      </c>
      <c r="F42">
        <f t="shared" si="0"/>
        <v>4.1909515857696533E-8</v>
      </c>
      <c r="G42">
        <f t="shared" si="1"/>
        <v>4.291534423828125E-5</v>
      </c>
      <c r="H42">
        <f>_xlfn.XLOOKUP(A42,'Tele2 - data 6.23'!A:A,'Tele2 - data 6.23'!K:K,0,0)</f>
        <v>6.0307905731580812E-3</v>
      </c>
      <c r="I42">
        <f t="shared" si="2"/>
        <v>2.5881345347606053E-7</v>
      </c>
      <c r="J42">
        <f>_xlfn.XLOOKUP(A42,'Tele2 - data 6.23'!R:R,'Tele2 - data 6.23'!U:U,0,0)</f>
        <v>0</v>
      </c>
      <c r="K42">
        <f t="shared" si="3"/>
        <v>0</v>
      </c>
      <c r="M42" s="18" t="s">
        <v>598</v>
      </c>
      <c r="N42" s="12">
        <v>5.2</v>
      </c>
      <c r="O42" s="12">
        <v>61.721736832626753</v>
      </c>
      <c r="P42" s="12">
        <v>3400.1866750717163</v>
      </c>
    </row>
    <row r="43" spans="1:16" x14ac:dyDescent="0.25">
      <c r="A43" t="str">
        <f>_xlfn.XLOOKUP(C43,'Usage by partner TELE2 vs Ki'!B:B,'Usage by partner TELE2 vs Ki'!A:A,,0)</f>
        <v>ESPAT</v>
      </c>
      <c r="B43" t="s">
        <v>588</v>
      </c>
      <c r="C43" t="s">
        <v>810</v>
      </c>
      <c r="D43">
        <v>15</v>
      </c>
      <c r="E43">
        <v>420</v>
      </c>
      <c r="F43">
        <f t="shared" si="0"/>
        <v>3.9115548133850098E-7</v>
      </c>
      <c r="G43">
        <f t="shared" si="1"/>
        <v>4.00543212890625E-4</v>
      </c>
      <c r="H43">
        <f>_xlfn.XLOOKUP(A43,'Tele2 - data 6.23'!A:A,'Tele2 - data 6.23'!K:K,0,0)</f>
        <v>1.0022329100492002E-2</v>
      </c>
      <c r="I43">
        <f t="shared" si="2"/>
        <v>4.014375898558274E-6</v>
      </c>
      <c r="J43">
        <f>_xlfn.XLOOKUP(A43,'Tele2 - data 6.23'!R:R,'Tele2 - data 6.23'!U:U,0,0)</f>
        <v>0</v>
      </c>
      <c r="K43">
        <f t="shared" si="3"/>
        <v>0</v>
      </c>
      <c r="M43" s="18" t="s">
        <v>604</v>
      </c>
      <c r="N43" s="12">
        <v>0.70000000000000007</v>
      </c>
      <c r="O43" s="12">
        <v>60.327756196762117</v>
      </c>
      <c r="P43" s="12">
        <v>6440.7197914123535</v>
      </c>
    </row>
    <row r="44" spans="1:16" x14ac:dyDescent="0.25">
      <c r="A44" t="str">
        <f>_xlfn.XLOOKUP(C44,'Usage by partner TELE2 vs Ki'!B:B,'Usage by partner TELE2 vs Ki'!A:A,,0)</f>
        <v>DOMCL</v>
      </c>
      <c r="B44" t="s">
        <v>588</v>
      </c>
      <c r="C44" t="s">
        <v>805</v>
      </c>
      <c r="D44">
        <v>14</v>
      </c>
      <c r="E44">
        <v>587</v>
      </c>
      <c r="F44">
        <f t="shared" si="0"/>
        <v>5.4668635129928589E-7</v>
      </c>
      <c r="G44">
        <f t="shared" si="1"/>
        <v>5.5980682373046875E-4</v>
      </c>
      <c r="H44">
        <f>_xlfn.XLOOKUP(A44,'Tele2 - data 6.23'!A:A,'Tele2 - data 6.23'!K:K,0,0)</f>
        <v>6.0953820306478584E-2</v>
      </c>
      <c r="I44">
        <f t="shared" si="2"/>
        <v>3.4122364540007524E-5</v>
      </c>
      <c r="J44">
        <f>_xlfn.XLOOKUP(A44,'Tele2 - data 6.23'!R:R,'Tele2 - data 6.23'!U:U,0,0)</f>
        <v>0</v>
      </c>
      <c r="K44">
        <f t="shared" si="3"/>
        <v>0</v>
      </c>
      <c r="M44" s="18" t="s">
        <v>591</v>
      </c>
      <c r="N44" s="12">
        <v>594.34</v>
      </c>
      <c r="O44" s="12">
        <v>56.421596410282305</v>
      </c>
      <c r="P44" s="12">
        <v>10901.942898750305</v>
      </c>
    </row>
    <row r="45" spans="1:16" x14ac:dyDescent="0.25">
      <c r="A45" t="str">
        <f>_xlfn.XLOOKUP(C45,'Usage by partner TELE2 vs Ki'!B:B,'Usage by partner TELE2 vs Ki'!A:A,,0)</f>
        <v>ESPRT</v>
      </c>
      <c r="B45" t="s">
        <v>588</v>
      </c>
      <c r="C45" t="s">
        <v>822</v>
      </c>
      <c r="D45">
        <v>14</v>
      </c>
      <c r="E45">
        <v>226</v>
      </c>
      <c r="F45">
        <f t="shared" si="0"/>
        <v>2.1047890186309814E-7</v>
      </c>
      <c r="G45">
        <f t="shared" si="1"/>
        <v>2.155303955078125E-4</v>
      </c>
      <c r="H45">
        <f>_xlfn.XLOOKUP(A45,'Tele2 - data 6.23'!A:A,'Tele2 - data 6.23'!K:K,0,0)</f>
        <v>6.2769022311094701E-3</v>
      </c>
      <c r="I45">
        <f t="shared" si="2"/>
        <v>1.3528632204348949E-6</v>
      </c>
      <c r="J45">
        <f>_xlfn.XLOOKUP(A45,'Tele2 - data 6.23'!R:R,'Tele2 - data 6.23'!U:U,0,0)</f>
        <v>0</v>
      </c>
      <c r="K45">
        <f t="shared" si="3"/>
        <v>0</v>
      </c>
      <c r="M45" s="18" t="s">
        <v>753</v>
      </c>
      <c r="N45" s="12">
        <v>0</v>
      </c>
      <c r="O45" s="12">
        <v>46.586194683976402</v>
      </c>
      <c r="P45" s="12">
        <v>4683.392071723938</v>
      </c>
    </row>
    <row r="46" spans="1:16" x14ac:dyDescent="0.25">
      <c r="A46" t="str">
        <f>_xlfn.XLOOKUP(C46,'Usage by partner TELE2 vs Ki'!B:B,'Usage by partner TELE2 vs Ki'!A:A,,0)</f>
        <v>ITAOM</v>
      </c>
      <c r="B46" t="s">
        <v>588</v>
      </c>
      <c r="C46" t="s">
        <v>752</v>
      </c>
      <c r="D46">
        <v>14</v>
      </c>
      <c r="E46">
        <v>547</v>
      </c>
      <c r="F46">
        <f t="shared" si="0"/>
        <v>5.0943344831466675E-7</v>
      </c>
      <c r="G46">
        <f t="shared" si="1"/>
        <v>5.2165985107421875E-4</v>
      </c>
      <c r="H46">
        <f>_xlfn.XLOOKUP(A46,'Tele2 - data 6.23'!A:A,'Tele2 - data 6.23'!K:K,0,0)</f>
        <v>1.0030261531489941E-2</v>
      </c>
      <c r="I46">
        <f t="shared" si="2"/>
        <v>5.2323847367525081E-6</v>
      </c>
      <c r="J46">
        <f>_xlfn.XLOOKUP(A46,'Tele2 - data 6.23'!R:R,'Tele2 - data 6.23'!U:U,0,0)</f>
        <v>0</v>
      </c>
      <c r="K46">
        <f t="shared" si="3"/>
        <v>0</v>
      </c>
      <c r="M46" s="18" t="s">
        <v>671</v>
      </c>
      <c r="N46" s="12">
        <v>0</v>
      </c>
      <c r="O46" s="12">
        <v>45.759489914159445</v>
      </c>
      <c r="P46" s="12">
        <v>4531.9706983566284</v>
      </c>
    </row>
    <row r="47" spans="1:16" x14ac:dyDescent="0.25">
      <c r="A47" t="str">
        <f>_xlfn.XLOOKUP(C47,'Usage by partner TELE2 vs Ki'!B:B,'Usage by partner TELE2 vs Ki'!A:A,,0)</f>
        <v>GBRHU</v>
      </c>
      <c r="B47" t="s">
        <v>588</v>
      </c>
      <c r="C47" t="s">
        <v>775</v>
      </c>
      <c r="D47">
        <v>13</v>
      </c>
      <c r="E47">
        <v>144</v>
      </c>
      <c r="F47">
        <f t="shared" si="0"/>
        <v>1.3411045074462891E-7</v>
      </c>
      <c r="G47">
        <f t="shared" si="1"/>
        <v>1.373291015625E-4</v>
      </c>
      <c r="H47">
        <f>_xlfn.XLOOKUP(A47,'Tele2 - data 6.23'!A:A,'Tele2 - data 6.23'!K:K,0,0)</f>
        <v>6.0306171524147408E-3</v>
      </c>
      <c r="I47">
        <f t="shared" si="2"/>
        <v>8.2817923540851851E-7</v>
      </c>
      <c r="J47">
        <f>_xlfn.XLOOKUP(A47,'Tele2 - data 6.23'!R:R,'Tele2 - data 6.23'!U:U,0,0)</f>
        <v>0.17</v>
      </c>
      <c r="K47">
        <f t="shared" si="3"/>
        <v>2.21</v>
      </c>
      <c r="M47" s="18" t="s">
        <v>714</v>
      </c>
      <c r="N47" s="12">
        <v>0</v>
      </c>
      <c r="O47" s="12">
        <v>37.68220868245411</v>
      </c>
      <c r="P47" s="12">
        <v>158.87448120117188</v>
      </c>
    </row>
    <row r="48" spans="1:16" x14ac:dyDescent="0.25">
      <c r="A48" t="str">
        <f>_xlfn.XLOOKUP(C48,'Usage by partner TELE2 vs Ki'!B:B,'Usage by partner TELE2 vs Ki'!A:A,,0)</f>
        <v>JORUM</v>
      </c>
      <c r="B48" t="s">
        <v>588</v>
      </c>
      <c r="C48" t="s">
        <v>915</v>
      </c>
      <c r="D48">
        <v>13</v>
      </c>
      <c r="E48">
        <v>95</v>
      </c>
      <c r="F48">
        <f t="shared" si="0"/>
        <v>8.8475644588470459E-8</v>
      </c>
      <c r="G48">
        <f t="shared" si="1"/>
        <v>9.059906005859375E-5</v>
      </c>
      <c r="H48">
        <f>_xlfn.XLOOKUP(A48,'Tele2 - data 6.23'!A:A,'Tele2 - data 6.23'!K:K,0,0)</f>
        <v>0</v>
      </c>
      <c r="I48">
        <f t="shared" si="2"/>
        <v>0</v>
      </c>
      <c r="J48">
        <f>_xlfn.XLOOKUP(A48,'Tele2 - data 6.23'!R:R,'Tele2 - data 6.23'!U:U,0,0)</f>
        <v>0</v>
      </c>
      <c r="K48">
        <f t="shared" si="3"/>
        <v>0</v>
      </c>
      <c r="M48" s="18" t="s">
        <v>693</v>
      </c>
      <c r="N48" s="12">
        <v>1.43</v>
      </c>
      <c r="O48" s="12">
        <v>36.703556155359216</v>
      </c>
      <c r="P48" s="12">
        <v>5955.6745891571045</v>
      </c>
    </row>
    <row r="49" spans="1:16" x14ac:dyDescent="0.25">
      <c r="A49" t="str">
        <f>_xlfn.XLOOKUP(C49,'Usage by partner TELE2 vs Ki'!B:B,'Usage by partner TELE2 vs Ki'!A:A,,0)</f>
        <v>IRLME</v>
      </c>
      <c r="B49" t="s">
        <v>588</v>
      </c>
      <c r="C49" t="s">
        <v>885</v>
      </c>
      <c r="D49">
        <v>11</v>
      </c>
      <c r="E49">
        <v>33</v>
      </c>
      <c r="F49">
        <f t="shared" si="0"/>
        <v>3.0733644962310791E-8</v>
      </c>
      <c r="G49">
        <f t="shared" si="1"/>
        <v>3.147125244140625E-5</v>
      </c>
      <c r="H49">
        <f>_xlfn.XLOOKUP(A49,'Tele2 - data 6.23'!A:A,'Tele2 - data 6.23'!K:K,0,0)</f>
        <v>1.0061349693251533E-2</v>
      </c>
      <c r="I49">
        <f t="shared" si="2"/>
        <v>3.1664327609758432E-7</v>
      </c>
      <c r="J49">
        <f>_xlfn.XLOOKUP(A49,'Tele2 - data 6.23'!R:R,'Tele2 - data 6.23'!U:U,0,0)</f>
        <v>0</v>
      </c>
      <c r="K49">
        <f t="shared" si="3"/>
        <v>0</v>
      </c>
      <c r="M49" s="18" t="s">
        <v>781</v>
      </c>
      <c r="N49" s="12">
        <v>0</v>
      </c>
      <c r="O49" s="12">
        <v>32.899168616860777</v>
      </c>
      <c r="P49" s="12">
        <v>3426.8172435760498</v>
      </c>
    </row>
    <row r="50" spans="1:16" x14ac:dyDescent="0.25">
      <c r="A50" t="str">
        <f>_xlfn.XLOOKUP(C50,'Usage by partner TELE2 vs Ki'!B:B,'Usage by partner TELE2 vs Ki'!A:A,,0)</f>
        <v>DNKDM</v>
      </c>
      <c r="B50" t="s">
        <v>588</v>
      </c>
      <c r="C50" t="s">
        <v>853</v>
      </c>
      <c r="D50">
        <v>11</v>
      </c>
      <c r="E50">
        <v>131</v>
      </c>
      <c r="F50">
        <f t="shared" si="0"/>
        <v>1.2200325727462769E-7</v>
      </c>
      <c r="G50">
        <f t="shared" si="1"/>
        <v>1.2493133544921875E-4</v>
      </c>
      <c r="H50">
        <f>_xlfn.XLOOKUP(A50,'Tele2 - data 6.23'!A:A,'Tele2 - data 6.23'!K:K,0,0)</f>
        <v>6.0990155924409836E-3</v>
      </c>
      <c r="I50">
        <f t="shared" si="2"/>
        <v>7.6195816288926011E-7</v>
      </c>
      <c r="J50">
        <f>_xlfn.XLOOKUP(A50,'Tele2 - data 6.23'!R:R,'Tele2 - data 6.23'!U:U,0,0)</f>
        <v>0</v>
      </c>
      <c r="K50">
        <f t="shared" si="3"/>
        <v>0</v>
      </c>
      <c r="M50" s="18" t="s">
        <v>656</v>
      </c>
      <c r="N50" s="12">
        <v>0.36</v>
      </c>
      <c r="O50" s="12">
        <v>32.648839189153456</v>
      </c>
      <c r="P50" s="12">
        <v>446.75097274780273</v>
      </c>
    </row>
    <row r="51" spans="1:16" x14ac:dyDescent="0.25">
      <c r="A51" t="str">
        <f>_xlfn.XLOOKUP(C51,'Usage by partner TELE2 vs Ki'!B:B,'Usage by partner TELE2 vs Ki'!A:A,,0)</f>
        <v>ESPTE</v>
      </c>
      <c r="B51" t="s">
        <v>588</v>
      </c>
      <c r="C51" t="s">
        <v>797</v>
      </c>
      <c r="D51">
        <v>10</v>
      </c>
      <c r="E51">
        <v>36</v>
      </c>
      <c r="F51">
        <f t="shared" si="0"/>
        <v>3.3527612686157227E-8</v>
      </c>
      <c r="G51">
        <f t="shared" si="1"/>
        <v>3.4332275390625E-5</v>
      </c>
      <c r="H51">
        <f>_xlfn.XLOOKUP(A51,'Tele2 - data 6.23'!A:A,'Tele2 - data 6.23'!K:K,0,0)</f>
        <v>1.0091008890803341E-2</v>
      </c>
      <c r="I51">
        <f t="shared" si="2"/>
        <v>3.4644729620830564E-7</v>
      </c>
      <c r="J51">
        <f>_xlfn.XLOOKUP(A51,'Tele2 - data 6.23'!R:R,'Tele2 - data 6.23'!U:U,0,0)</f>
        <v>0</v>
      </c>
      <c r="K51">
        <f t="shared" si="3"/>
        <v>0</v>
      </c>
      <c r="M51" s="18" t="s">
        <v>607</v>
      </c>
      <c r="N51" s="12">
        <v>11.120000000000001</v>
      </c>
      <c r="O51" s="12">
        <v>31.501656788218817</v>
      </c>
      <c r="P51" s="12">
        <v>326.35889148712158</v>
      </c>
    </row>
    <row r="52" spans="1:16" x14ac:dyDescent="0.25">
      <c r="A52" t="str">
        <f>_xlfn.XLOOKUP(C52,'Usage by partner TELE2 vs Ki'!B:B,'Usage by partner TELE2 vs Ki'!A:A,,0)</f>
        <v>IRLH3</v>
      </c>
      <c r="B52" t="s">
        <v>588</v>
      </c>
      <c r="C52" t="s">
        <v>869</v>
      </c>
      <c r="D52">
        <v>10</v>
      </c>
      <c r="E52">
        <v>25</v>
      </c>
      <c r="F52">
        <f t="shared" si="0"/>
        <v>2.3283064365386963E-8</v>
      </c>
      <c r="G52">
        <f t="shared" si="1"/>
        <v>2.384185791015625E-5</v>
      </c>
      <c r="H52">
        <f>_xlfn.XLOOKUP(A52,'Tele2 - data 6.23'!A:A,'Tele2 - data 6.23'!K:K,0,0)</f>
        <v>1.0016212295124964E-2</v>
      </c>
      <c r="I52">
        <f t="shared" si="2"/>
        <v>2.3880511033832942E-7</v>
      </c>
      <c r="J52">
        <f>_xlfn.XLOOKUP(A52,'Tele2 - data 6.23'!R:R,'Tele2 - data 6.23'!U:U,0,0)</f>
        <v>0.17</v>
      </c>
      <c r="K52">
        <f t="shared" si="3"/>
        <v>1.7000000000000002</v>
      </c>
      <c r="M52" s="18" t="s">
        <v>695</v>
      </c>
      <c r="N52" s="12">
        <v>0.66</v>
      </c>
      <c r="O52" s="12">
        <v>29.184230182247248</v>
      </c>
      <c r="P52" s="12">
        <v>3920.1286916732788</v>
      </c>
    </row>
    <row r="53" spans="1:16" x14ac:dyDescent="0.25">
      <c r="A53" t="str">
        <f>_xlfn.XLOOKUP(C53,'Usage by partner TELE2 vs Ki'!B:B,'Usage by partner TELE2 vs Ki'!A:A,,0)</f>
        <v>HUNH1</v>
      </c>
      <c r="B53" t="s">
        <v>588</v>
      </c>
      <c r="C53" t="s">
        <v>796</v>
      </c>
      <c r="D53">
        <v>9</v>
      </c>
      <c r="E53">
        <v>490</v>
      </c>
      <c r="F53">
        <f t="shared" si="0"/>
        <v>4.5634806156158447E-7</v>
      </c>
      <c r="G53">
        <f t="shared" si="1"/>
        <v>4.673004150390625E-4</v>
      </c>
      <c r="H53">
        <f>_xlfn.XLOOKUP(A53,'Tele2 - data 6.23'!A:A,'Tele2 - data 6.23'!K:K,0,0)</f>
        <v>6.0843356869945495E-3</v>
      </c>
      <c r="I53">
        <f t="shared" si="2"/>
        <v>2.8432125917695326E-6</v>
      </c>
      <c r="J53">
        <f>_xlfn.XLOOKUP(A53,'Tele2 - data 6.23'!R:R,'Tele2 - data 6.23'!U:U,0,0)</f>
        <v>0</v>
      </c>
      <c r="K53">
        <f t="shared" si="3"/>
        <v>0</v>
      </c>
      <c r="M53" s="18" t="s">
        <v>636</v>
      </c>
      <c r="N53" s="12">
        <v>0</v>
      </c>
      <c r="O53" s="12">
        <v>28.228863444560272</v>
      </c>
      <c r="P53" s="12">
        <v>282.21723747253418</v>
      </c>
    </row>
    <row r="54" spans="1:16" x14ac:dyDescent="0.25">
      <c r="A54" t="str">
        <f>_xlfn.XLOOKUP(C54,'Usage by partner TELE2 vs Ki'!B:B,'Usage by partner TELE2 vs Ki'!A:A,,0)</f>
        <v>DNKIA</v>
      </c>
      <c r="B54" t="s">
        <v>588</v>
      </c>
      <c r="C54" t="s">
        <v>856</v>
      </c>
      <c r="D54">
        <v>9</v>
      </c>
      <c r="E54">
        <v>30</v>
      </c>
      <c r="F54">
        <f t="shared" si="0"/>
        <v>2.7939677238464355E-8</v>
      </c>
      <c r="G54">
        <f t="shared" si="1"/>
        <v>2.86102294921875E-5</v>
      </c>
      <c r="H54">
        <f>_xlfn.XLOOKUP(A54,'Tele2 - data 6.23'!A:A,'Tele2 - data 6.23'!K:K,0,0)</f>
        <v>1.001033644562583E-2</v>
      </c>
      <c r="I54">
        <f t="shared" si="2"/>
        <v>2.8639802300336351E-7</v>
      </c>
      <c r="J54">
        <f>_xlfn.XLOOKUP(A54,'Tele2 - data 6.23'!R:R,'Tele2 - data 6.23'!U:U,0,0)</f>
        <v>5.5E-2</v>
      </c>
      <c r="K54">
        <f t="shared" si="3"/>
        <v>0.495</v>
      </c>
      <c r="M54" s="18" t="s">
        <v>684</v>
      </c>
      <c r="N54" s="12">
        <v>13.5</v>
      </c>
      <c r="O54" s="12">
        <v>24.827245830591526</v>
      </c>
      <c r="P54" s="12">
        <v>254.47540760040283</v>
      </c>
    </row>
    <row r="55" spans="1:16" x14ac:dyDescent="0.25">
      <c r="A55" t="str">
        <f>_xlfn.XLOOKUP(C55,'Usage by partner TELE2 vs Ki'!B:B,'Usage by partner TELE2 vs Ki'!A:A,,0)</f>
        <v>DNKHU</v>
      </c>
      <c r="B55" t="s">
        <v>588</v>
      </c>
      <c r="C55" t="s">
        <v>891</v>
      </c>
      <c r="D55">
        <v>8</v>
      </c>
      <c r="E55">
        <v>163</v>
      </c>
      <c r="F55">
        <f t="shared" si="0"/>
        <v>1.51805579662323E-7</v>
      </c>
      <c r="G55">
        <f t="shared" si="1"/>
        <v>1.5544891357421875E-4</v>
      </c>
      <c r="H55">
        <f>_xlfn.XLOOKUP(A55,'Tele2 - data 6.23'!A:A,'Tele2 - data 6.23'!K:K,0,0)</f>
        <v>1.0004782208822598E-2</v>
      </c>
      <c r="I55">
        <f t="shared" si="2"/>
        <v>1.5552325249081455E-6</v>
      </c>
      <c r="J55">
        <f>_xlfn.XLOOKUP(A55,'Tele2 - data 6.23'!R:R,'Tele2 - data 6.23'!U:U,0,0)</f>
        <v>0.17</v>
      </c>
      <c r="K55">
        <f t="shared" si="3"/>
        <v>1.36</v>
      </c>
      <c r="M55" s="18" t="s">
        <v>1380</v>
      </c>
      <c r="N55" s="12">
        <v>0</v>
      </c>
      <c r="O55" s="12">
        <v>23.568935018912725</v>
      </c>
      <c r="P55" s="12">
        <v>2555.4751567840576</v>
      </c>
    </row>
    <row r="56" spans="1:16" x14ac:dyDescent="0.25">
      <c r="A56" t="str">
        <f>_xlfn.XLOOKUP(C56,'Usage by partner TELE2 vs Ki'!B:B,'Usage by partner TELE2 vs Ki'!A:A,,0)</f>
        <v>FRAF2</v>
      </c>
      <c r="B56" t="s">
        <v>588</v>
      </c>
      <c r="C56" t="s">
        <v>771</v>
      </c>
      <c r="D56">
        <v>8</v>
      </c>
      <c r="E56">
        <v>23</v>
      </c>
      <c r="F56">
        <f t="shared" si="0"/>
        <v>2.1420419216156006E-8</v>
      </c>
      <c r="G56">
        <f t="shared" si="1"/>
        <v>2.193450927734375E-5</v>
      </c>
      <c r="H56">
        <f>_xlfn.XLOOKUP(A56,'Tele2 - data 6.23'!A:A,'Tele2 - data 6.23'!K:K,0,0)</f>
        <v>1.0044684567575537E-2</v>
      </c>
      <c r="I56">
        <f t="shared" si="2"/>
        <v>2.203252268354772E-7</v>
      </c>
      <c r="J56">
        <f>_xlfn.XLOOKUP(A56,'Tele2 - data 6.23'!R:R,'Tele2 - data 6.23'!U:U,0,0)</f>
        <v>0</v>
      </c>
      <c r="K56">
        <f t="shared" si="3"/>
        <v>0</v>
      </c>
      <c r="M56" s="18" t="s">
        <v>663</v>
      </c>
      <c r="N56" s="12">
        <v>0.71500000000000008</v>
      </c>
      <c r="O56" s="12">
        <v>23.105817150589772</v>
      </c>
      <c r="P56" s="12">
        <v>2309.4923677444458</v>
      </c>
    </row>
    <row r="57" spans="1:16" x14ac:dyDescent="0.25">
      <c r="A57" t="str">
        <f>_xlfn.XLOOKUP(C57,'Usage by partner TELE2 vs Ki'!B:B,'Usage by partner TELE2 vs Ki'!A:A,,0)</f>
        <v>GBRVF</v>
      </c>
      <c r="B57" t="s">
        <v>588</v>
      </c>
      <c r="C57" t="s">
        <v>670</v>
      </c>
      <c r="D57">
        <v>8</v>
      </c>
      <c r="E57">
        <v>10</v>
      </c>
      <c r="F57">
        <f t="shared" si="0"/>
        <v>9.3132257461547852E-9</v>
      </c>
      <c r="G57">
        <f t="shared" si="1"/>
        <v>9.5367431640625E-6</v>
      </c>
      <c r="H57">
        <f>_xlfn.XLOOKUP(A57,'Tele2 - data 6.23'!A:A,'Tele2 - data 6.23'!K:K,0,0)</f>
        <v>1.0101909042959573E-2</v>
      </c>
      <c r="I57">
        <f t="shared" si="2"/>
        <v>9.6339312009425856E-8</v>
      </c>
      <c r="J57">
        <f>_xlfn.XLOOKUP(A57,'Tele2 - data 6.23'!R:R,'Tele2 - data 6.23'!U:U,0,0)</f>
        <v>0</v>
      </c>
      <c r="K57">
        <f t="shared" si="3"/>
        <v>0</v>
      </c>
      <c r="M57" s="18" t="s">
        <v>612</v>
      </c>
      <c r="N57" s="12">
        <v>0.2</v>
      </c>
      <c r="O57" s="12">
        <v>22.967215788297587</v>
      </c>
      <c r="P57" s="12">
        <v>3692.3485813140869</v>
      </c>
    </row>
    <row r="58" spans="1:16" x14ac:dyDescent="0.25">
      <c r="A58" t="str">
        <f>_xlfn.XLOOKUP(C58,'Usage by partner TELE2 vs Ki'!B:B,'Usage by partner TELE2 vs Ki'!A:A,,0)</f>
        <v>MNGMN</v>
      </c>
      <c r="B58" t="s">
        <v>588</v>
      </c>
      <c r="C58" t="s">
        <v>923</v>
      </c>
      <c r="D58">
        <v>7</v>
      </c>
      <c r="E58">
        <v>29</v>
      </c>
      <c r="F58">
        <f t="shared" si="0"/>
        <v>2.7008354663848877E-8</v>
      </c>
      <c r="G58">
        <f t="shared" si="1"/>
        <v>2.765655517578125E-5</v>
      </c>
      <c r="H58">
        <f>_xlfn.XLOOKUP(A58,'Tele2 - data 6.23'!A:A,'Tele2 - data 6.23'!K:K,0,0)</f>
        <v>0</v>
      </c>
      <c r="I58">
        <f t="shared" si="2"/>
        <v>0</v>
      </c>
      <c r="J58">
        <f>_xlfn.XLOOKUP(A58,'Tele2 - data 6.23'!R:R,'Tele2 - data 6.23'!U:U,0,0)</f>
        <v>0</v>
      </c>
      <c r="K58">
        <f t="shared" si="3"/>
        <v>0</v>
      </c>
      <c r="M58" s="18" t="s">
        <v>1166</v>
      </c>
      <c r="N58" s="12">
        <v>0.1</v>
      </c>
      <c r="O58" s="12">
        <v>22.256799701374867</v>
      </c>
      <c r="P58" s="12">
        <v>1298.0685892105103</v>
      </c>
    </row>
    <row r="59" spans="1:16" x14ac:dyDescent="0.25">
      <c r="A59" t="str">
        <f>_xlfn.XLOOKUP(C59,'Usage by partner TELE2 vs Ki'!B:B,'Usage by partner TELE2 vs Ki'!A:A,,0)</f>
        <v>IRLEC</v>
      </c>
      <c r="B59" t="s">
        <v>588</v>
      </c>
      <c r="C59" t="s">
        <v>897</v>
      </c>
      <c r="D59">
        <v>7</v>
      </c>
      <c r="E59">
        <v>16</v>
      </c>
      <c r="F59">
        <f t="shared" si="0"/>
        <v>1.4901161193847656E-8</v>
      </c>
      <c r="G59">
        <f t="shared" si="1"/>
        <v>1.52587890625E-5</v>
      </c>
      <c r="H59">
        <f>_xlfn.XLOOKUP(A59,'Tele2 - data 6.23'!A:A,'Tele2 - data 6.23'!K:K,0,0)</f>
        <v>1.0019764705882353E-2</v>
      </c>
      <c r="I59">
        <f t="shared" si="2"/>
        <v>1.5288947610294118E-7</v>
      </c>
      <c r="J59">
        <f>_xlfn.XLOOKUP(A59,'Tele2 - data 6.23'!R:R,'Tele2 - data 6.23'!U:U,0,0)</f>
        <v>0</v>
      </c>
      <c r="K59">
        <f t="shared" si="3"/>
        <v>0</v>
      </c>
      <c r="M59" s="18" t="s">
        <v>673</v>
      </c>
      <c r="N59" s="12">
        <v>0.51</v>
      </c>
      <c r="O59" s="12">
        <v>20.715461653996414</v>
      </c>
      <c r="P59" s="12">
        <v>2301.3367176055908</v>
      </c>
    </row>
    <row r="60" spans="1:16" x14ac:dyDescent="0.25">
      <c r="A60" t="str">
        <f>_xlfn.XLOOKUP(C60,'Usage by partner TELE2 vs Ki'!B:B,'Usage by partner TELE2 vs Ki'!A:A,,0)</f>
        <v>FRAFM</v>
      </c>
      <c r="B60" t="s">
        <v>588</v>
      </c>
      <c r="C60" t="s">
        <v>889</v>
      </c>
      <c r="D60">
        <v>6</v>
      </c>
      <c r="E60">
        <v>26</v>
      </c>
      <c r="F60">
        <f t="shared" si="0"/>
        <v>2.4214386940002441E-8</v>
      </c>
      <c r="G60">
        <f t="shared" si="1"/>
        <v>2.47955322265625E-5</v>
      </c>
      <c r="H60">
        <f>_xlfn.XLOOKUP(A60,'Tele2 - data 6.23'!A:A,'Tele2 - data 6.23'!K:K,0,0)</f>
        <v>1.0056274620146315E-2</v>
      </c>
      <c r="I60">
        <f t="shared" si="2"/>
        <v>2.493506814230005E-7</v>
      </c>
      <c r="J60">
        <f>_xlfn.XLOOKUP(A60,'Tele2 - data 6.23'!R:R,'Tele2 - data 6.23'!U:U,0,0)</f>
        <v>0</v>
      </c>
      <c r="K60">
        <f t="shared" si="3"/>
        <v>0</v>
      </c>
      <c r="M60" s="18" t="s">
        <v>661</v>
      </c>
      <c r="N60" s="12">
        <v>0.12</v>
      </c>
      <c r="O60" s="12">
        <v>20.597320298666077</v>
      </c>
      <c r="P60" s="12">
        <v>410.95475292205811</v>
      </c>
    </row>
    <row r="61" spans="1:16" x14ac:dyDescent="0.25">
      <c r="A61" t="str">
        <f>_xlfn.XLOOKUP(C61,'Usage by partner TELE2 vs Ki'!B:B,'Usage by partner TELE2 vs Ki'!A:A,,0)</f>
        <v>ESPXF</v>
      </c>
      <c r="B61" t="s">
        <v>588</v>
      </c>
      <c r="C61" t="s">
        <v>887</v>
      </c>
      <c r="D61">
        <v>6</v>
      </c>
      <c r="E61">
        <v>32</v>
      </c>
      <c r="F61">
        <f t="shared" si="0"/>
        <v>2.9802322387695313E-8</v>
      </c>
      <c r="G61">
        <f t="shared" si="1"/>
        <v>3.0517578125E-5</v>
      </c>
      <c r="H61">
        <f>_xlfn.XLOOKUP(A61,'Tele2 - data 6.23'!A:A,'Tele2 - data 6.23'!K:K,0,0)</f>
        <v>1.0002069341761196E-2</v>
      </c>
      <c r="I61">
        <f t="shared" si="2"/>
        <v>3.0523893254886463E-7</v>
      </c>
      <c r="J61">
        <f>_xlfn.XLOOKUP(A61,'Tele2 - data 6.23'!R:R,'Tele2 - data 6.23'!U:U,0,0)</f>
        <v>0</v>
      </c>
      <c r="K61">
        <f t="shared" si="3"/>
        <v>0</v>
      </c>
      <c r="M61" s="18" t="s">
        <v>666</v>
      </c>
      <c r="N61" s="12">
        <v>0.17</v>
      </c>
      <c r="O61" s="12">
        <v>18.466767422890598</v>
      </c>
      <c r="P61" s="12">
        <v>2057.5741491317749</v>
      </c>
    </row>
    <row r="62" spans="1:16" x14ac:dyDescent="0.25">
      <c r="A62" t="str">
        <f>_xlfn.XLOOKUP(C62,'Usage by partner TELE2 vs Ki'!B:B,'Usage by partner TELE2 vs Ki'!A:A,,0)</f>
        <v>EGYAR</v>
      </c>
      <c r="B62" t="s">
        <v>588</v>
      </c>
      <c r="C62" t="s">
        <v>985</v>
      </c>
      <c r="D62">
        <v>5</v>
      </c>
      <c r="E62">
        <v>348</v>
      </c>
      <c r="F62">
        <f t="shared" si="0"/>
        <v>3.2410025596618652E-7</v>
      </c>
      <c r="G62">
        <f t="shared" si="1"/>
        <v>3.31878662109375E-4</v>
      </c>
      <c r="H62">
        <f>_xlfn.XLOOKUP(A62,'Tele2 - data 6.23'!A:A,'Tele2 - data 6.23'!K:K,0,0)</f>
        <v>0</v>
      </c>
      <c r="I62">
        <f t="shared" si="2"/>
        <v>0</v>
      </c>
      <c r="J62">
        <f>_xlfn.XLOOKUP(A62,'Tele2 - data 6.23'!R:R,'Tele2 - data 6.23'!U:U,0,0)</f>
        <v>0</v>
      </c>
      <c r="K62">
        <f t="shared" si="3"/>
        <v>0</v>
      </c>
      <c r="M62" s="18" t="s">
        <v>709</v>
      </c>
      <c r="N62" s="12">
        <v>0</v>
      </c>
      <c r="O62" s="12">
        <v>17.883738437284485</v>
      </c>
      <c r="P62" s="12">
        <v>3516.9045209884644</v>
      </c>
    </row>
    <row r="63" spans="1:16" x14ac:dyDescent="0.25">
      <c r="A63" t="str">
        <f>_xlfn.XLOOKUP(C63,'Usage by partner TELE2 vs Ki'!B:B,'Usage by partner TELE2 vs Ki'!A:A,,0)</f>
        <v>LBNLC</v>
      </c>
      <c r="B63" t="s">
        <v>588</v>
      </c>
      <c r="C63" t="s">
        <v>762</v>
      </c>
      <c r="D63">
        <v>5</v>
      </c>
      <c r="E63">
        <v>42</v>
      </c>
      <c r="F63">
        <f t="shared" si="0"/>
        <v>3.9115548133850098E-8</v>
      </c>
      <c r="G63">
        <f t="shared" si="1"/>
        <v>4.00543212890625E-5</v>
      </c>
      <c r="H63">
        <f>_xlfn.XLOOKUP(A63,'Tele2 - data 6.23'!A:A,'Tele2 - data 6.23'!K:K,0,0)</f>
        <v>1.0001075441670551</v>
      </c>
      <c r="I63">
        <f t="shared" si="2"/>
        <v>4.0058628897682488E-5</v>
      </c>
      <c r="J63">
        <f>_xlfn.XLOOKUP(A63,'Tele2 - data 6.23'!R:R,'Tele2 - data 6.23'!U:U,0,0)</f>
        <v>0</v>
      </c>
      <c r="K63">
        <f t="shared" si="3"/>
        <v>0</v>
      </c>
      <c r="M63" s="18" t="s">
        <v>614</v>
      </c>
      <c r="N63" s="12">
        <v>2.84</v>
      </c>
      <c r="O63" s="12">
        <v>17.793612739662311</v>
      </c>
      <c r="P63" s="12">
        <v>1808.1471366882324</v>
      </c>
    </row>
    <row r="64" spans="1:16" x14ac:dyDescent="0.25">
      <c r="A64" t="str">
        <f>_xlfn.XLOOKUP(C64,'Usage by partner TELE2 vs Ki'!B:B,'Usage by partner TELE2 vs Ki'!A:A,,0)</f>
        <v>SVKO2</v>
      </c>
      <c r="B64" t="s">
        <v>588</v>
      </c>
      <c r="C64" t="s">
        <v>937</v>
      </c>
      <c r="D64">
        <v>5</v>
      </c>
      <c r="E64">
        <v>21</v>
      </c>
      <c r="F64">
        <f t="shared" si="0"/>
        <v>1.9557774066925049E-8</v>
      </c>
      <c r="G64">
        <f t="shared" si="1"/>
        <v>2.002716064453125E-5</v>
      </c>
      <c r="H64">
        <f>_xlfn.XLOOKUP(A64,'Tele2 - data 6.23'!A:A,'Tele2 - data 6.23'!K:K,0,0)</f>
        <v>1.0105799373040753E-2</v>
      </c>
      <c r="I64">
        <f t="shared" si="2"/>
        <v>2.0239046748529035E-7</v>
      </c>
      <c r="J64">
        <f>_xlfn.XLOOKUP(A64,'Tele2 - data 6.23'!R:R,'Tele2 - data 6.23'!U:U,0,0)</f>
        <v>0</v>
      </c>
      <c r="K64">
        <f t="shared" si="3"/>
        <v>0</v>
      </c>
      <c r="M64" s="18" t="s">
        <v>712</v>
      </c>
      <c r="N64" s="12">
        <v>0</v>
      </c>
      <c r="O64" s="12">
        <v>17.658470647191322</v>
      </c>
      <c r="P64" s="12">
        <v>326.19085121154785</v>
      </c>
    </row>
    <row r="65" spans="1:16" x14ac:dyDescent="0.25">
      <c r="A65" t="str">
        <f>_xlfn.XLOOKUP(C65,'Usage by partner TELE2 vs Ki'!B:B,'Usage by partner TELE2 vs Ki'!A:A,,0)</f>
        <v>POLKM</v>
      </c>
      <c r="B65" t="s">
        <v>588</v>
      </c>
      <c r="C65" t="s">
        <v>785</v>
      </c>
      <c r="D65">
        <v>5</v>
      </c>
      <c r="E65">
        <v>69</v>
      </c>
      <c r="F65">
        <f t="shared" si="0"/>
        <v>6.4261257648468018E-8</v>
      </c>
      <c r="G65">
        <f t="shared" si="1"/>
        <v>6.580352783203125E-5</v>
      </c>
      <c r="H65">
        <f>_xlfn.XLOOKUP(A65,'Tele2 - data 6.23'!A:A,'Tele2 - data 6.23'!K:K,0,0)</f>
        <v>6.0612308783940562E-3</v>
      </c>
      <c r="I65">
        <f t="shared" si="2"/>
        <v>3.9885037480277048E-7</v>
      </c>
      <c r="J65">
        <f>_xlfn.XLOOKUP(A65,'Tele2 - data 6.23'!R:R,'Tele2 - data 6.23'!U:U,0,0)</f>
        <v>0</v>
      </c>
      <c r="K65">
        <f t="shared" si="3"/>
        <v>0</v>
      </c>
      <c r="M65" s="18" t="s">
        <v>657</v>
      </c>
      <c r="N65" s="12">
        <v>0.36</v>
      </c>
      <c r="O65" s="12">
        <v>16.976369888438089</v>
      </c>
      <c r="P65" s="12">
        <v>1922.9393224716187</v>
      </c>
    </row>
    <row r="66" spans="1:16" x14ac:dyDescent="0.25">
      <c r="A66" t="str">
        <f>_xlfn.XLOOKUP(C66,'Usage by partner TELE2 vs Ki'!B:B,'Usage by partner TELE2 vs Ki'!A:A,,0)</f>
        <v>YUGMT</v>
      </c>
      <c r="B66" t="s">
        <v>588</v>
      </c>
      <c r="C66" t="s">
        <v>842</v>
      </c>
      <c r="D66">
        <v>5</v>
      </c>
      <c r="E66">
        <v>156</v>
      </c>
      <c r="F66">
        <f t="shared" si="0"/>
        <v>1.4528632164001465E-7</v>
      </c>
      <c r="G66">
        <f t="shared" si="1"/>
        <v>1.48773193359375E-4</v>
      </c>
      <c r="H66">
        <f>_xlfn.XLOOKUP(A66,'Tele2 - data 6.23'!A:A,'Tele2 - data 6.23'!K:K,0,0)</f>
        <v>6.1217272260566998E-3</v>
      </c>
      <c r="I66">
        <f t="shared" si="2"/>
        <v>9.1074890829548372E-7</v>
      </c>
      <c r="J66">
        <f>_xlfn.XLOOKUP(A66,'Tele2 - data 6.23'!R:R,'Tele2 - data 6.23'!U:U,0,0)</f>
        <v>0</v>
      </c>
      <c r="K66">
        <f t="shared" si="3"/>
        <v>0</v>
      </c>
      <c r="M66" s="18" t="s">
        <v>1176</v>
      </c>
      <c r="N66" s="12">
        <v>1.06</v>
      </c>
      <c r="O66" s="12">
        <v>16.412434452213436</v>
      </c>
      <c r="P66" s="12">
        <v>383.08287239074707</v>
      </c>
    </row>
    <row r="67" spans="1:16" x14ac:dyDescent="0.25">
      <c r="A67" t="str">
        <f>_xlfn.XLOOKUP(C67,'Usage by partner TELE2 vs Ki'!B:B,'Usage by partner TELE2 vs Ki'!A:A,,0)</f>
        <v>PANCW</v>
      </c>
      <c r="B67" t="s">
        <v>588</v>
      </c>
      <c r="C67" t="s">
        <v>917</v>
      </c>
      <c r="D67">
        <v>4</v>
      </c>
      <c r="E67">
        <v>156</v>
      </c>
      <c r="F67">
        <f t="shared" ref="F67:F130" si="4">G67/1024</f>
        <v>1.4528632164001465E-7</v>
      </c>
      <c r="G67">
        <f t="shared" ref="G67:G130" si="5">E67/1024/1024</f>
        <v>1.48773193359375E-4</v>
      </c>
      <c r="H67">
        <f>_xlfn.XLOOKUP(A67,'Tele2 - data 6.23'!A:A,'Tele2 - data 6.23'!K:K,0,0)</f>
        <v>0.50081377151799533</v>
      </c>
      <c r="I67">
        <f t="shared" ref="I67:I130" si="6">H67*G67</f>
        <v>7.4507664067084575E-5</v>
      </c>
      <c r="J67">
        <f>_xlfn.XLOOKUP(A67,'Tele2 - data 6.23'!R:R,'Tele2 - data 6.23'!U:U,0,0)</f>
        <v>0</v>
      </c>
      <c r="K67">
        <f t="shared" ref="K67:K130" si="7">J67*D67</f>
        <v>0</v>
      </c>
      <c r="M67" s="18" t="s">
        <v>642</v>
      </c>
      <c r="N67" s="12">
        <v>0</v>
      </c>
      <c r="O67" s="12">
        <v>15.572869726298434</v>
      </c>
      <c r="P67" s="12">
        <v>155.67542362213135</v>
      </c>
    </row>
    <row r="68" spans="1:16" x14ac:dyDescent="0.25">
      <c r="A68" t="str">
        <f>_xlfn.XLOOKUP(C68,'Usage by partner TELE2 vs Ki'!B:B,'Usage by partner TELE2 vs Ki'!A:A,,0)</f>
        <v>PANDC</v>
      </c>
      <c r="B68" t="s">
        <v>588</v>
      </c>
      <c r="C68" t="s">
        <v>928</v>
      </c>
      <c r="D68">
        <v>4</v>
      </c>
      <c r="E68">
        <v>49</v>
      </c>
      <c r="F68">
        <f t="shared" si="4"/>
        <v>4.5634806156158447E-8</v>
      </c>
      <c r="G68">
        <f t="shared" si="5"/>
        <v>4.673004150390625E-5</v>
      </c>
      <c r="H68">
        <f>_xlfn.XLOOKUP(A68,'Tele2 - data 6.23'!A:A,'Tele2 - data 6.23'!K:K,0,0)</f>
        <v>0.10186928914355815</v>
      </c>
      <c r="I68">
        <f t="shared" si="6"/>
        <v>4.7603561096518987E-6</v>
      </c>
      <c r="J68">
        <f>_xlfn.XLOOKUP(A68,'Tele2 - data 6.23'!R:R,'Tele2 - data 6.23'!U:U,0,0)</f>
        <v>0.05</v>
      </c>
      <c r="K68">
        <f t="shared" si="7"/>
        <v>0.2</v>
      </c>
      <c r="M68" s="18" t="s">
        <v>595</v>
      </c>
      <c r="N68" s="12">
        <v>12.84</v>
      </c>
      <c r="O68" s="12">
        <v>13.023622335739134</v>
      </c>
      <c r="P68" s="12">
        <v>1089.5587673187256</v>
      </c>
    </row>
    <row r="69" spans="1:16" x14ac:dyDescent="0.25">
      <c r="A69" t="str">
        <f>_xlfn.XLOOKUP(C69,'Usage by partner TELE2 vs Ki'!B:B,'Usage by partner TELE2 vs Ki'!A:A,,0)</f>
        <v>POLP4</v>
      </c>
      <c r="B69" t="s">
        <v>588</v>
      </c>
      <c r="C69" t="s">
        <v>791</v>
      </c>
      <c r="D69">
        <v>4</v>
      </c>
      <c r="E69">
        <v>614</v>
      </c>
      <c r="F69">
        <f t="shared" si="4"/>
        <v>5.7183206081390381E-7</v>
      </c>
      <c r="G69">
        <f t="shared" si="5"/>
        <v>5.855560302734375E-4</v>
      </c>
      <c r="H69">
        <f>_xlfn.XLOOKUP(A69,'Tele2 - data 6.23'!A:A,'Tele2 - data 6.23'!K:K,0,0)</f>
        <v>1.0010121162733351E-2</v>
      </c>
      <c r="I69">
        <f t="shared" si="6"/>
        <v>5.861486810606268E-6</v>
      </c>
      <c r="J69">
        <f>_xlfn.XLOOKUP(A69,'Tele2 - data 6.23'!R:R,'Tele2 - data 6.23'!U:U,0,0)</f>
        <v>0</v>
      </c>
      <c r="K69">
        <f t="shared" si="7"/>
        <v>0</v>
      </c>
      <c r="M69" s="18" t="s">
        <v>625</v>
      </c>
      <c r="N69" s="12">
        <v>0.78</v>
      </c>
      <c r="O69" s="12">
        <v>11.292123343087439</v>
      </c>
      <c r="P69" s="12">
        <v>857.67165374755859</v>
      </c>
    </row>
    <row r="70" spans="1:16" x14ac:dyDescent="0.25">
      <c r="A70" t="str">
        <f>_xlfn.XLOOKUP(C70,'Usage by partner TELE2 vs Ki'!B:B,'Usage by partner TELE2 vs Ki'!A:A,,0)</f>
        <v>DNKTD</v>
      </c>
      <c r="B70" t="s">
        <v>588</v>
      </c>
      <c r="C70" t="s">
        <v>873</v>
      </c>
      <c r="D70">
        <v>4</v>
      </c>
      <c r="E70">
        <v>8</v>
      </c>
      <c r="F70">
        <f t="shared" si="4"/>
        <v>7.4505805969238281E-9</v>
      </c>
      <c r="G70">
        <f t="shared" si="5"/>
        <v>7.62939453125E-6</v>
      </c>
      <c r="H70">
        <f>_xlfn.XLOOKUP(A70,'Tele2 - data 6.23'!A:A,'Tele2 - data 6.23'!K:K,0,0)</f>
        <v>1.0004667040336753E-2</v>
      </c>
      <c r="I70">
        <f t="shared" si="6"/>
        <v>7.6329552004522347E-8</v>
      </c>
      <c r="J70">
        <f>_xlfn.XLOOKUP(A70,'Tele2 - data 6.23'!R:R,'Tele2 - data 6.23'!U:U,0,0)</f>
        <v>0.05</v>
      </c>
      <c r="K70">
        <f t="shared" si="7"/>
        <v>0.2</v>
      </c>
      <c r="M70" s="18" t="s">
        <v>1421</v>
      </c>
      <c r="N70" s="12">
        <v>0</v>
      </c>
      <c r="O70" s="12">
        <v>10.582483812767439</v>
      </c>
      <c r="P70" s="12">
        <v>23.52857494354248</v>
      </c>
    </row>
    <row r="71" spans="1:16" x14ac:dyDescent="0.25">
      <c r="A71" t="str">
        <f>_xlfn.XLOOKUP(C71,'Usage by partner TELE2 vs Ki'!B:B,'Usage by partner TELE2 vs Ki'!A:A,,0)</f>
        <v>PANMS</v>
      </c>
      <c r="B71" t="s">
        <v>588</v>
      </c>
      <c r="C71" t="s">
        <v>899</v>
      </c>
      <c r="D71">
        <v>4</v>
      </c>
      <c r="E71">
        <v>50</v>
      </c>
      <c r="F71">
        <f t="shared" si="4"/>
        <v>4.6566128730773926E-8</v>
      </c>
      <c r="G71">
        <f t="shared" si="5"/>
        <v>4.76837158203125E-5</v>
      </c>
      <c r="H71">
        <f>_xlfn.XLOOKUP(A71,'Tele2 - data 6.23'!A:A,'Tele2 - data 6.23'!K:K,0,0)</f>
        <v>6.0476626947754353E-2</v>
      </c>
      <c r="I71">
        <f t="shared" si="6"/>
        <v>2.8837502931477715E-6</v>
      </c>
      <c r="J71">
        <f>_xlfn.XLOOKUP(A71,'Tele2 - data 6.23'!R:R,'Tele2 - data 6.23'!U:U,0,0)</f>
        <v>0</v>
      </c>
      <c r="K71">
        <f t="shared" si="7"/>
        <v>0</v>
      </c>
      <c r="M71" s="18" t="s">
        <v>913</v>
      </c>
      <c r="N71" s="12">
        <v>0</v>
      </c>
      <c r="O71" s="12">
        <v>10.047812092594894</v>
      </c>
      <c r="P71" s="12">
        <v>497.66871738433838</v>
      </c>
    </row>
    <row r="72" spans="1:16" x14ac:dyDescent="0.25">
      <c r="A72" t="str">
        <f>_xlfn.XLOOKUP(C72,'Usage by partner TELE2 vs Ki'!B:B,'Usage by partner TELE2 vs Ki'!A:A,,0)</f>
        <v>GUYUM</v>
      </c>
      <c r="B72" t="s">
        <v>588</v>
      </c>
      <c r="C72" t="s">
        <v>767</v>
      </c>
      <c r="D72">
        <v>4</v>
      </c>
      <c r="E72">
        <v>129</v>
      </c>
      <c r="F72">
        <f t="shared" si="4"/>
        <v>1.2014061212539673E-7</v>
      </c>
      <c r="G72">
        <f t="shared" si="5"/>
        <v>1.2302398681640625E-4</v>
      </c>
      <c r="H72">
        <f>_xlfn.XLOOKUP(A72,'Tele2 - data 6.23'!A:A,'Tele2 - data 6.23'!K:K,0,0)</f>
        <v>0</v>
      </c>
      <c r="I72">
        <f t="shared" si="6"/>
        <v>0</v>
      </c>
      <c r="J72">
        <f>_xlfn.XLOOKUP(A72,'Tele2 - data 6.23'!R:R,'Tele2 - data 6.23'!U:U,0,0)</f>
        <v>0.05</v>
      </c>
      <c r="K72">
        <f t="shared" si="7"/>
        <v>0.2</v>
      </c>
      <c r="M72" s="18" t="s">
        <v>626</v>
      </c>
      <c r="N72" s="12">
        <v>0</v>
      </c>
      <c r="O72" s="12">
        <v>9.6709511864944364</v>
      </c>
      <c r="P72" s="12">
        <v>968.01462745666504</v>
      </c>
    </row>
    <row r="73" spans="1:16" x14ac:dyDescent="0.25">
      <c r="A73" t="str">
        <f>_xlfn.XLOOKUP(C73,'Usage by partner TELE2 vs Ki'!B:B,'Usage by partner TELE2 vs Ki'!A:A,,0)</f>
        <v>FRAF3</v>
      </c>
      <c r="B73" t="s">
        <v>588</v>
      </c>
      <c r="C73" t="s">
        <v>772</v>
      </c>
      <c r="D73">
        <v>3</v>
      </c>
      <c r="E73">
        <v>9</v>
      </c>
      <c r="F73">
        <f t="shared" si="4"/>
        <v>8.3819031715393066E-9</v>
      </c>
      <c r="G73">
        <f t="shared" si="5"/>
        <v>8.58306884765625E-6</v>
      </c>
      <c r="H73">
        <f>_xlfn.XLOOKUP(A73,'Tele2 - data 6.23'!A:A,'Tele2 - data 6.23'!K:K,0,0)</f>
        <v>1.0031703784883949E-2</v>
      </c>
      <c r="I73">
        <f t="shared" si="6"/>
        <v>8.6102804244952721E-8</v>
      </c>
      <c r="J73">
        <f>_xlfn.XLOOKUP(A73,'Tele2 - data 6.23'!R:R,'Tele2 - data 6.23'!U:U,0,0)</f>
        <v>0</v>
      </c>
      <c r="K73">
        <f t="shared" si="7"/>
        <v>0</v>
      </c>
      <c r="M73" s="18" t="s">
        <v>1374</v>
      </c>
      <c r="N73" s="12">
        <v>0.12</v>
      </c>
      <c r="O73" s="12">
        <v>8.6656299091189624</v>
      </c>
      <c r="P73" s="12">
        <v>1272.3747568130493</v>
      </c>
    </row>
    <row r="74" spans="1:16" x14ac:dyDescent="0.25">
      <c r="A74" t="str">
        <f>_xlfn.XLOOKUP(C74,'Usage by partner TELE2 vs Ki'!B:B,'Usage by partner TELE2 vs Ki'!A:A,,0)</f>
        <v>EGYEM</v>
      </c>
      <c r="B74" t="s">
        <v>588</v>
      </c>
      <c r="C74" t="s">
        <v>950</v>
      </c>
      <c r="D74">
        <v>3</v>
      </c>
      <c r="E74">
        <v>212</v>
      </c>
      <c r="F74">
        <f t="shared" si="4"/>
        <v>1.9744038581848145E-7</v>
      </c>
      <c r="G74">
        <f t="shared" si="5"/>
        <v>2.02178955078125E-4</v>
      </c>
      <c r="H74">
        <f>_xlfn.XLOOKUP(A74,'Tele2 - data 6.23'!A:A,'Tele2 - data 6.23'!K:K,0,0)</f>
        <v>0</v>
      </c>
      <c r="I74">
        <f t="shared" si="6"/>
        <v>0</v>
      </c>
      <c r="J74">
        <f>_xlfn.XLOOKUP(A74,'Tele2 - data 6.23'!R:R,'Tele2 - data 6.23'!U:U,0,0)</f>
        <v>0</v>
      </c>
      <c r="K74">
        <f t="shared" si="7"/>
        <v>0</v>
      </c>
      <c r="M74" s="18" t="s">
        <v>1371</v>
      </c>
      <c r="N74" s="12">
        <v>0.12</v>
      </c>
      <c r="O74" s="12">
        <v>8.4829687974526617</v>
      </c>
      <c r="P74" s="12">
        <v>693.47621536254883</v>
      </c>
    </row>
    <row r="75" spans="1:16" x14ac:dyDescent="0.25">
      <c r="A75" t="str">
        <f>_xlfn.XLOOKUP(C75,'Usage by partner TELE2 vs Ki'!B:B,'Usage by partner TELE2 vs Ki'!A:A,,0)</f>
        <v>QATQT</v>
      </c>
      <c r="B75" t="s">
        <v>588</v>
      </c>
      <c r="C75" t="s">
        <v>922</v>
      </c>
      <c r="D75">
        <v>3</v>
      </c>
      <c r="E75">
        <v>279</v>
      </c>
      <c r="F75">
        <f t="shared" si="4"/>
        <v>2.5983899831771851E-7</v>
      </c>
      <c r="G75">
        <f t="shared" si="5"/>
        <v>2.6607513427734375E-4</v>
      </c>
      <c r="H75">
        <f>_xlfn.XLOOKUP(A75,'Tele2 - data 6.23'!A:A,'Tele2 - data 6.23'!K:K,0,0)</f>
        <v>6.1403610949332846E-2</v>
      </c>
      <c r="I75">
        <f t="shared" si="6"/>
        <v>1.6337974028457512E-5</v>
      </c>
      <c r="J75">
        <f>_xlfn.XLOOKUP(A75,'Tele2 - data 6.23'!R:R,'Tele2 - data 6.23'!U:U,0,0)</f>
        <v>0</v>
      </c>
      <c r="K75">
        <f t="shared" si="7"/>
        <v>0</v>
      </c>
      <c r="M75" s="18" t="s">
        <v>674</v>
      </c>
      <c r="N75" s="12">
        <v>0.51</v>
      </c>
      <c r="O75" s="12">
        <v>8.1622335569742024</v>
      </c>
      <c r="P75" s="12">
        <v>809.51045799255371</v>
      </c>
    </row>
    <row r="76" spans="1:16" x14ac:dyDescent="0.25">
      <c r="A76" t="str">
        <f>_xlfn.XLOOKUP(C76,'Usage by partner TELE2 vs Ki'!B:B,'Usage by partner TELE2 vs Ki'!A:A,,0)</f>
        <v>LUXVM</v>
      </c>
      <c r="B76" t="s">
        <v>588</v>
      </c>
      <c r="C76" t="s">
        <v>773</v>
      </c>
      <c r="D76">
        <v>3</v>
      </c>
      <c r="E76">
        <v>14</v>
      </c>
      <c r="F76">
        <f t="shared" si="4"/>
        <v>1.3038516044616699E-8</v>
      </c>
      <c r="G76">
        <f t="shared" si="5"/>
        <v>1.33514404296875E-5</v>
      </c>
      <c r="H76">
        <f>_xlfn.XLOOKUP(A76,'Tele2 - data 6.23'!A:A,'Tele2 - data 6.23'!K:K,0,0)</f>
        <v>0</v>
      </c>
      <c r="I76">
        <f t="shared" si="6"/>
        <v>0</v>
      </c>
      <c r="J76">
        <f>_xlfn.XLOOKUP(A76,'Tele2 - data 6.23'!R:R,'Tele2 - data 6.23'!U:U,0,0)</f>
        <v>0</v>
      </c>
      <c r="K76">
        <f t="shared" si="7"/>
        <v>0</v>
      </c>
      <c r="M76" s="18" t="s">
        <v>659</v>
      </c>
      <c r="N76" s="12">
        <v>0.24</v>
      </c>
      <c r="O76" s="12">
        <v>8.10150483618715</v>
      </c>
      <c r="P76" s="12">
        <v>613.0779972076416</v>
      </c>
    </row>
    <row r="77" spans="1:16" x14ac:dyDescent="0.25">
      <c r="A77" t="str">
        <f>_xlfn.XLOOKUP(C77,'Usage by partner TELE2 vs Ki'!B:B,'Usage by partner TELE2 vs Ki'!A:A,,0)</f>
        <v>ROMMR</v>
      </c>
      <c r="B77" t="s">
        <v>588</v>
      </c>
      <c r="C77" t="s">
        <v>910</v>
      </c>
      <c r="D77">
        <v>3</v>
      </c>
      <c r="E77">
        <v>101</v>
      </c>
      <c r="F77">
        <f t="shared" si="4"/>
        <v>9.406358003616333E-8</v>
      </c>
      <c r="G77">
        <f t="shared" si="5"/>
        <v>9.632110595703125E-5</v>
      </c>
      <c r="H77">
        <f>_xlfn.XLOOKUP(A77,'Tele2 - data 6.23'!A:A,'Tele2 - data 6.23'!K:K,0,0)</f>
        <v>6.4505610535919907E-3</v>
      </c>
      <c r="I77">
        <f t="shared" si="6"/>
        <v>6.213251747253333E-7</v>
      </c>
      <c r="J77">
        <f>_xlfn.XLOOKUP(A77,'Tele2 - data 6.23'!R:R,'Tele2 - data 6.23'!U:U,0,0)</f>
        <v>0</v>
      </c>
      <c r="K77">
        <f t="shared" si="7"/>
        <v>0</v>
      </c>
      <c r="M77" s="18" t="s">
        <v>597</v>
      </c>
      <c r="N77" s="12">
        <v>3.8000000000000003</v>
      </c>
      <c r="O77" s="12">
        <v>8.0859284942697638</v>
      </c>
      <c r="P77" s="12">
        <v>595.73619842529297</v>
      </c>
    </row>
    <row r="78" spans="1:16" x14ac:dyDescent="0.25">
      <c r="A78" t="str">
        <f>_xlfn.XLOOKUP(C78,'Usage by partner TELE2 vs Ki'!B:B,'Usage by partner TELE2 vs Ki'!A:A,,0)</f>
        <v>GRCPF</v>
      </c>
      <c r="B78" t="s">
        <v>588</v>
      </c>
      <c r="C78" t="s">
        <v>708</v>
      </c>
      <c r="D78">
        <v>3</v>
      </c>
      <c r="E78">
        <v>48</v>
      </c>
      <c r="F78">
        <f t="shared" si="4"/>
        <v>4.4703483581542969E-8</v>
      </c>
      <c r="G78">
        <f t="shared" si="5"/>
        <v>4.57763671875E-5</v>
      </c>
      <c r="H78">
        <f>_xlfn.XLOOKUP(A78,'Tele2 - data 6.23'!A:A,'Tele2 - data 6.23'!K:K,0,0)</f>
        <v>5.0920537561091016E-3</v>
      </c>
      <c r="I78">
        <f t="shared" si="6"/>
        <v>2.3309572247813881E-7</v>
      </c>
      <c r="J78">
        <f>_xlfn.XLOOKUP(A78,'Tele2 - data 6.23'!R:R,'Tele2 - data 6.23'!U:U,0,0)</f>
        <v>0</v>
      </c>
      <c r="K78">
        <f t="shared" si="7"/>
        <v>0</v>
      </c>
      <c r="M78" s="18" t="s">
        <v>1302</v>
      </c>
      <c r="N78" s="12">
        <v>0.24</v>
      </c>
      <c r="O78" s="12">
        <v>7.614833705293953</v>
      </c>
      <c r="P78" s="12">
        <v>1495.906418800354</v>
      </c>
    </row>
    <row r="79" spans="1:16" x14ac:dyDescent="0.25">
      <c r="A79" t="str">
        <f>_xlfn.XLOOKUP(C79,'Usage by partner TELE2 vs Ki'!B:B,'Usage by partner TELE2 vs Ki'!A:A,,0)</f>
        <v>HUNVR</v>
      </c>
      <c r="B79" t="s">
        <v>588</v>
      </c>
      <c r="C79" t="s">
        <v>816</v>
      </c>
      <c r="D79">
        <v>3</v>
      </c>
      <c r="E79">
        <v>188</v>
      </c>
      <c r="F79">
        <f t="shared" si="4"/>
        <v>1.7508864402770996E-7</v>
      </c>
      <c r="G79">
        <f t="shared" si="5"/>
        <v>1.79290771484375E-4</v>
      </c>
      <c r="H79">
        <f>_xlfn.XLOOKUP(A79,'Tele2 - data 6.23'!A:A,'Tele2 - data 6.23'!K:K,0,0)</f>
        <v>1.0198464733727578E-2</v>
      </c>
      <c r="I79">
        <f t="shared" si="6"/>
        <v>1.8284906100662085E-6</v>
      </c>
      <c r="J79">
        <f>_xlfn.XLOOKUP(A79,'Tele2 - data 6.23'!R:R,'Tele2 - data 6.23'!U:U,0,0)</f>
        <v>0</v>
      </c>
      <c r="K79">
        <f t="shared" si="7"/>
        <v>0</v>
      </c>
      <c r="M79" s="18" t="s">
        <v>619</v>
      </c>
      <c r="N79" s="12">
        <v>413.71500000000003</v>
      </c>
      <c r="O79" s="12">
        <v>7.3288932777049078</v>
      </c>
      <c r="P79" s="12">
        <v>1504.5660266876221</v>
      </c>
    </row>
    <row r="80" spans="1:16" x14ac:dyDescent="0.25">
      <c r="A80" t="str">
        <f>_xlfn.XLOOKUP(C80,'Usage by partner TELE2 vs Ki'!B:B,'Usage by partner TELE2 vs Ki'!A:A,,0)</f>
        <v>PRTTL</v>
      </c>
      <c r="B80" t="s">
        <v>588</v>
      </c>
      <c r="C80" t="s">
        <v>867</v>
      </c>
      <c r="D80">
        <v>3</v>
      </c>
      <c r="E80">
        <v>7</v>
      </c>
      <c r="F80">
        <f t="shared" si="4"/>
        <v>6.5192580223083496E-9</v>
      </c>
      <c r="G80">
        <f t="shared" si="5"/>
        <v>6.67572021484375E-6</v>
      </c>
      <c r="H80">
        <f>_xlfn.XLOOKUP(A80,'Tele2 - data 6.23'!A:A,'Tele2 - data 6.23'!K:K,0,0)</f>
        <v>6.0555593909815035E-3</v>
      </c>
      <c r="I80">
        <f t="shared" si="6"/>
        <v>4.0425220238562128E-8</v>
      </c>
      <c r="J80">
        <f>_xlfn.XLOOKUP(A80,'Tele2 - data 6.23'!R:R,'Tele2 - data 6.23'!U:U,0,0)</f>
        <v>0</v>
      </c>
      <c r="K80">
        <f t="shared" si="7"/>
        <v>0</v>
      </c>
      <c r="M80" s="18" t="s">
        <v>720</v>
      </c>
      <c r="N80" s="12">
        <v>0</v>
      </c>
      <c r="O80" s="12">
        <v>7.29164499784744</v>
      </c>
      <c r="P80" s="12">
        <v>32.822402000427246</v>
      </c>
    </row>
    <row r="81" spans="1:16" x14ac:dyDescent="0.25">
      <c r="A81" t="str">
        <f>_xlfn.XLOOKUP(C81,'Usage by partner TELE2 vs Ki'!B:B,'Usage by partner TELE2 vs Ki'!A:A,,0)</f>
        <v>EGYVF</v>
      </c>
      <c r="B81" t="s">
        <v>588</v>
      </c>
      <c r="C81" t="s">
        <v>940</v>
      </c>
      <c r="D81">
        <v>3</v>
      </c>
      <c r="E81">
        <v>89</v>
      </c>
      <c r="F81">
        <f t="shared" si="4"/>
        <v>8.2887709140777588E-8</v>
      </c>
      <c r="G81">
        <f t="shared" si="5"/>
        <v>8.487701416015625E-5</v>
      </c>
      <c r="H81">
        <f>_xlfn.XLOOKUP(A81,'Tele2 - data 6.23'!A:A,'Tele2 - data 6.23'!K:K,0,0)</f>
        <v>0</v>
      </c>
      <c r="I81">
        <f t="shared" si="6"/>
        <v>0</v>
      </c>
      <c r="J81">
        <f>_xlfn.XLOOKUP(A81,'Tele2 - data 6.23'!R:R,'Tele2 - data 6.23'!U:U,0,0)</f>
        <v>0</v>
      </c>
      <c r="K81">
        <f t="shared" si="7"/>
        <v>0</v>
      </c>
      <c r="M81" s="18" t="s">
        <v>623</v>
      </c>
      <c r="N81" s="12">
        <v>0</v>
      </c>
      <c r="O81" s="12">
        <v>6.8707042382614611</v>
      </c>
      <c r="P81" s="12">
        <v>89.356935501098633</v>
      </c>
    </row>
    <row r="82" spans="1:16" x14ac:dyDescent="0.25">
      <c r="A82" t="str">
        <f>_xlfn.XLOOKUP(C82,'Usage by partner TELE2 vs Ki'!B:B,'Usage by partner TELE2 vs Ki'!A:A,,0)</f>
        <v>BGRVA</v>
      </c>
      <c r="B82" t="s">
        <v>588</v>
      </c>
      <c r="C82" t="s">
        <v>916</v>
      </c>
      <c r="D82">
        <v>2</v>
      </c>
      <c r="E82">
        <v>224</v>
      </c>
      <c r="F82">
        <f t="shared" si="4"/>
        <v>2.0861625671386719E-7</v>
      </c>
      <c r="G82">
        <f t="shared" si="5"/>
        <v>2.13623046875E-4</v>
      </c>
      <c r="H82">
        <f>_xlfn.XLOOKUP(A82,'Tele2 - data 6.23'!A:A,'Tele2 - data 6.23'!K:K,0,0)</f>
        <v>1.0047804003585301E-2</v>
      </c>
      <c r="I82">
        <f t="shared" si="6"/>
        <v>2.1464425056487152E-6</v>
      </c>
      <c r="J82">
        <f>_xlfn.XLOOKUP(A82,'Tele2 - data 6.23'!R:R,'Tele2 - data 6.23'!U:U,0,0)</f>
        <v>0</v>
      </c>
      <c r="K82">
        <f t="shared" si="7"/>
        <v>0</v>
      </c>
      <c r="M82" s="18" t="s">
        <v>1431</v>
      </c>
      <c r="N82" s="12">
        <v>0.1</v>
      </c>
      <c r="O82" s="12">
        <v>6.8225928191442469</v>
      </c>
      <c r="P82" s="12">
        <v>71.182730674743652</v>
      </c>
    </row>
    <row r="83" spans="1:16" x14ac:dyDescent="0.25">
      <c r="A83" t="str">
        <f>_xlfn.XLOOKUP(C83,'Usage by partner TELE2 vs Ki'!B:B,'Usage by partner TELE2 vs Ki'!A:A,,0)</f>
        <v>LVABT</v>
      </c>
      <c r="B83" t="s">
        <v>588</v>
      </c>
      <c r="C83" t="s">
        <v>1067</v>
      </c>
      <c r="D83">
        <v>2</v>
      </c>
      <c r="E83">
        <v>17</v>
      </c>
      <c r="F83">
        <f t="shared" si="4"/>
        <v>1.5832483768463135E-8</v>
      </c>
      <c r="G83">
        <f t="shared" si="5"/>
        <v>1.621246337890625E-5</v>
      </c>
      <c r="H83">
        <v>0</v>
      </c>
      <c r="I83">
        <f t="shared" si="6"/>
        <v>0</v>
      </c>
      <c r="J83">
        <f>_xlfn.XLOOKUP(A83,'Tele2 - data 6.23'!R:R,'Tele2 - data 6.23'!U:U,0,0)</f>
        <v>0</v>
      </c>
      <c r="K83">
        <f t="shared" si="7"/>
        <v>0</v>
      </c>
      <c r="M83" s="18" t="s">
        <v>650</v>
      </c>
      <c r="N83" s="12">
        <v>7.1999999999999993</v>
      </c>
      <c r="O83" s="12">
        <v>6.7938356427064281</v>
      </c>
      <c r="P83" s="12">
        <v>1293.1831197738647</v>
      </c>
    </row>
    <row r="84" spans="1:16" x14ac:dyDescent="0.25">
      <c r="A84" t="str">
        <f>_xlfn.XLOOKUP(C84,'Usage by partner TELE2 vs Ki'!B:B,'Usage by partner TELE2 vs Ki'!A:A,,0)</f>
        <v>HND02</v>
      </c>
      <c r="B84" t="s">
        <v>588</v>
      </c>
      <c r="C84" t="s">
        <v>1338</v>
      </c>
      <c r="D84">
        <v>2</v>
      </c>
      <c r="E84">
        <v>535</v>
      </c>
      <c r="F84">
        <f t="shared" si="4"/>
        <v>4.9825757741928101E-7</v>
      </c>
      <c r="G84">
        <f t="shared" si="5"/>
        <v>5.1021575927734375E-4</v>
      </c>
      <c r="H84">
        <v>0</v>
      </c>
      <c r="I84">
        <f t="shared" si="6"/>
        <v>0</v>
      </c>
      <c r="J84">
        <f>_xlfn.XLOOKUP(A84,'Tele2 - data 6.23'!R:R,'Tele2 - data 6.23'!U:U,0,0)</f>
        <v>0.06</v>
      </c>
      <c r="K84">
        <f t="shared" si="7"/>
        <v>0.12</v>
      </c>
      <c r="M84" s="18" t="s">
        <v>615</v>
      </c>
      <c r="N84" s="12">
        <v>0.1</v>
      </c>
      <c r="O84" s="12">
        <v>6.6625437409741632</v>
      </c>
      <c r="P84" s="12">
        <v>493.04953098297119</v>
      </c>
    </row>
    <row r="85" spans="1:16" x14ac:dyDescent="0.25">
      <c r="A85" t="str">
        <f>_xlfn.XLOOKUP(C85,'Usage by partner TELE2 vs Ki'!B:B,'Usage by partner TELE2 vs Ki'!A:A,,0)</f>
        <v>K0001</v>
      </c>
      <c r="B85" t="s">
        <v>588</v>
      </c>
      <c r="C85" t="s">
        <v>1193</v>
      </c>
      <c r="D85">
        <v>2</v>
      </c>
      <c r="E85">
        <v>2145</v>
      </c>
      <c r="F85">
        <f t="shared" si="4"/>
        <v>1.9976869225502014E-6</v>
      </c>
      <c r="G85">
        <f t="shared" si="5"/>
        <v>2.0456314086914063E-3</v>
      </c>
      <c r="H85">
        <f>_xlfn.XLOOKUP(A85,'Tele2 - data 6.23'!A:A,'Tele2 - data 6.23'!K:K,0,0)</f>
        <v>5.0069686411149832E-2</v>
      </c>
      <c r="I85">
        <f t="shared" si="6"/>
        <v>1.0242412314597739E-4</v>
      </c>
      <c r="J85">
        <f>_xlfn.XLOOKUP(A85,'Tele2 - data 6.23'!R:R,'Tele2 - data 6.23'!U:U,0,0)</f>
        <v>0</v>
      </c>
      <c r="K85">
        <f t="shared" si="7"/>
        <v>0</v>
      </c>
      <c r="M85" s="18" t="s">
        <v>653</v>
      </c>
      <c r="N85" s="12">
        <v>4.04</v>
      </c>
      <c r="O85" s="12">
        <v>6.3501081369626204</v>
      </c>
      <c r="P85" s="12">
        <v>182.6491527557373</v>
      </c>
    </row>
    <row r="86" spans="1:16" x14ac:dyDescent="0.25">
      <c r="A86" t="str">
        <f>_xlfn.XLOOKUP(C86,'Usage by partner TELE2 vs Ki'!B:B,'Usage by partner TELE2 vs Ki'!A:A,,0)</f>
        <v>MARM1</v>
      </c>
      <c r="B86" t="s">
        <v>588</v>
      </c>
      <c r="C86" t="s">
        <v>758</v>
      </c>
      <c r="D86">
        <v>2</v>
      </c>
      <c r="E86">
        <v>161</v>
      </c>
      <c r="F86">
        <f t="shared" si="4"/>
        <v>1.4994293451309204E-7</v>
      </c>
      <c r="G86">
        <f t="shared" si="5"/>
        <v>1.5354156494140625E-4</v>
      </c>
      <c r="H86">
        <f>_xlfn.XLOOKUP(A86,'Tele2 - data 6.23'!A:A,'Tele2 - data 6.23'!K:K,0,0)</f>
        <v>5.0143022236990534E-2</v>
      </c>
      <c r="I86">
        <f t="shared" si="6"/>
        <v>7.6990381051592599E-6</v>
      </c>
      <c r="J86">
        <f>_xlfn.XLOOKUP(A86,'Tele2 - data 6.23'!R:R,'Tele2 - data 6.23'!U:U,0,0)</f>
        <v>0</v>
      </c>
      <c r="K86">
        <f t="shared" si="7"/>
        <v>0</v>
      </c>
      <c r="M86" s="18" t="s">
        <v>800</v>
      </c>
      <c r="N86" s="12">
        <v>5.5E-2</v>
      </c>
      <c r="O86" s="12">
        <v>6.3060203890520787</v>
      </c>
      <c r="P86" s="12">
        <v>629.32111740112305</v>
      </c>
    </row>
    <row r="87" spans="1:16" x14ac:dyDescent="0.25">
      <c r="A87" t="str">
        <f>_xlfn.XLOOKUP(C87,'Usage by partner TELE2 vs Ki'!B:B,'Usage by partner TELE2 vs Ki'!A:A,,0)</f>
        <v>PRTTM</v>
      </c>
      <c r="B87" t="s">
        <v>588</v>
      </c>
      <c r="C87" t="s">
        <v>892</v>
      </c>
      <c r="D87">
        <v>2</v>
      </c>
      <c r="E87">
        <v>2</v>
      </c>
      <c r="F87">
        <f t="shared" si="4"/>
        <v>1.862645149230957E-9</v>
      </c>
      <c r="G87">
        <f t="shared" si="5"/>
        <v>1.9073486328125E-6</v>
      </c>
      <c r="H87">
        <f>_xlfn.XLOOKUP(A87,'Tele2 - data 6.23'!A:A,'Tele2 - data 6.23'!K:K,0,0)</f>
        <v>1.0035929888164145E-2</v>
      </c>
      <c r="I87">
        <f t="shared" si="6"/>
        <v>1.9142017151191989E-8</v>
      </c>
      <c r="J87">
        <f>_xlfn.XLOOKUP(A87,'Tele2 - data 6.23'!R:R,'Tele2 - data 6.23'!U:U,0,0)</f>
        <v>0</v>
      </c>
      <c r="K87">
        <f t="shared" si="7"/>
        <v>0</v>
      </c>
      <c r="M87" s="18" t="s">
        <v>744</v>
      </c>
      <c r="N87" s="12">
        <v>0.90000000000000013</v>
      </c>
      <c r="O87" s="12">
        <v>5.5135288539797997</v>
      </c>
      <c r="P87" s="12">
        <v>575.93498706817627</v>
      </c>
    </row>
    <row r="88" spans="1:16" x14ac:dyDescent="0.25">
      <c r="A88" t="str">
        <f>_xlfn.XLOOKUP(C88,'Usage by partner TELE2 vs Ki'!B:B,'Usage by partner TELE2 vs Ki'!A:A,,0)</f>
        <v>MNGMC</v>
      </c>
      <c r="B88" t="s">
        <v>588</v>
      </c>
      <c r="C88" t="s">
        <v>952</v>
      </c>
      <c r="D88">
        <v>2</v>
      </c>
      <c r="E88">
        <v>2</v>
      </c>
      <c r="F88">
        <f t="shared" si="4"/>
        <v>1.862645149230957E-9</v>
      </c>
      <c r="G88">
        <f t="shared" si="5"/>
        <v>1.9073486328125E-6</v>
      </c>
      <c r="H88">
        <f>_xlfn.XLOOKUP(A88,'Tele2 - data 6.23'!A:A,'Tele2 - data 6.23'!K:K,0,0)</f>
        <v>0</v>
      </c>
      <c r="I88">
        <f t="shared" si="6"/>
        <v>0</v>
      </c>
      <c r="J88">
        <f>_xlfn.XLOOKUP(A88,'Tele2 - data 6.23'!R:R,'Tele2 - data 6.23'!U:U,0,0)</f>
        <v>0</v>
      </c>
      <c r="K88">
        <f t="shared" si="7"/>
        <v>0</v>
      </c>
      <c r="M88" s="18" t="s">
        <v>872</v>
      </c>
      <c r="N88" s="12">
        <v>0</v>
      </c>
      <c r="O88" s="12">
        <v>5.379838330251955</v>
      </c>
      <c r="P88" s="12">
        <v>89.656126976013184</v>
      </c>
    </row>
    <row r="89" spans="1:16" x14ac:dyDescent="0.25">
      <c r="A89" t="str">
        <f>_xlfn.XLOOKUP(C89,'Usage by partner TELE2 vs Ki'!B:B,'Usage by partner TELE2 vs Ki'!A:A,,0)</f>
        <v>ROMMF</v>
      </c>
      <c r="B89" t="s">
        <v>588</v>
      </c>
      <c r="C89" t="s">
        <v>904</v>
      </c>
      <c r="D89">
        <v>2</v>
      </c>
      <c r="E89">
        <v>24</v>
      </c>
      <c r="F89">
        <f t="shared" si="4"/>
        <v>2.2351741790771484E-8</v>
      </c>
      <c r="G89">
        <f t="shared" si="5"/>
        <v>2.288818359375E-5</v>
      </c>
      <c r="H89">
        <f>_xlfn.XLOOKUP(A89,'Tele2 - data 6.23'!A:A,'Tele2 - data 6.23'!K:K,0,0)</f>
        <v>1.0153806994675104E-2</v>
      </c>
      <c r="I89">
        <f t="shared" si="6"/>
        <v>2.3240219866962671E-7</v>
      </c>
      <c r="J89">
        <f>_xlfn.XLOOKUP(A89,'Tele2 - data 6.23'!R:R,'Tele2 - data 6.23'!U:U,0,0)</f>
        <v>0</v>
      </c>
      <c r="K89">
        <f t="shared" si="7"/>
        <v>0</v>
      </c>
      <c r="M89" s="18" t="s">
        <v>1364</v>
      </c>
      <c r="N89" s="12">
        <v>0.96</v>
      </c>
      <c r="O89" s="12">
        <v>5.3792843422758834</v>
      </c>
      <c r="P89" s="12">
        <v>578.69881439208984</v>
      </c>
    </row>
    <row r="90" spans="1:16" x14ac:dyDescent="0.25">
      <c r="A90" t="str">
        <f>_xlfn.XLOOKUP(C90,'Usage by partner TELE2 vs Ki'!B:B,'Usage by partner TELE2 vs Ki'!A:A,,0)</f>
        <v>JPNJP</v>
      </c>
      <c r="B90" t="s">
        <v>588</v>
      </c>
      <c r="C90" t="s">
        <v>749</v>
      </c>
      <c r="D90">
        <v>2</v>
      </c>
      <c r="E90">
        <v>3</v>
      </c>
      <c r="F90">
        <f t="shared" si="4"/>
        <v>2.7939677238464355E-9</v>
      </c>
      <c r="G90">
        <f t="shared" si="5"/>
        <v>2.86102294921875E-6</v>
      </c>
      <c r="H90">
        <f>_xlfn.XLOOKUP(A90,'Tele2 - data 6.23'!A:A,'Tele2 - data 6.23'!K:K,0,0)</f>
        <v>6.0902616238663887E-2</v>
      </c>
      <c r="I90">
        <f t="shared" si="6"/>
        <v>1.7424378272627989E-7</v>
      </c>
      <c r="J90">
        <f>_xlfn.XLOOKUP(A90,'Tele2 - data 6.23'!R:R,'Tele2 - data 6.23'!U:U,0,0)</f>
        <v>0</v>
      </c>
      <c r="K90">
        <f t="shared" si="7"/>
        <v>0</v>
      </c>
      <c r="M90" s="18" t="s">
        <v>741</v>
      </c>
      <c r="N90" s="12">
        <v>2.3800000000000003</v>
      </c>
      <c r="O90" s="12">
        <v>5.3195019660090814</v>
      </c>
      <c r="P90" s="12">
        <v>574.63426113128662</v>
      </c>
    </row>
    <row r="91" spans="1:16" x14ac:dyDescent="0.25">
      <c r="A91" t="str">
        <f>_xlfn.XLOOKUP(C91,'Usage by partner TELE2 vs Ki'!B:B,'Usage by partner TELE2 vs Ki'!A:A,,0)</f>
        <v>SVNMT</v>
      </c>
      <c r="B91" t="s">
        <v>588</v>
      </c>
      <c r="C91" t="s">
        <v>820</v>
      </c>
      <c r="D91">
        <v>2</v>
      </c>
      <c r="E91">
        <v>15</v>
      </c>
      <c r="F91">
        <f t="shared" si="4"/>
        <v>1.3969838619232178E-8</v>
      </c>
      <c r="G91">
        <f t="shared" si="5"/>
        <v>1.430511474609375E-5</v>
      </c>
      <c r="H91">
        <f>_xlfn.XLOOKUP(A91,'Tele2 - data 6.23'!A:A,'Tele2 - data 6.23'!K:K,0,0)</f>
        <v>6.0593174722790404E-3</v>
      </c>
      <c r="I91">
        <f t="shared" si="6"/>
        <v>8.6679231723962404E-8</v>
      </c>
      <c r="J91">
        <f>_xlfn.XLOOKUP(A91,'Tele2 - data 6.23'!R:R,'Tele2 - data 6.23'!U:U,0,0)</f>
        <v>0</v>
      </c>
      <c r="K91">
        <f t="shared" si="7"/>
        <v>0</v>
      </c>
      <c r="M91" s="18" t="s">
        <v>610</v>
      </c>
      <c r="N91" s="12">
        <v>0.52</v>
      </c>
      <c r="O91" s="12">
        <v>5.2184234134666481</v>
      </c>
      <c r="P91" s="12">
        <v>301.71253108978271</v>
      </c>
    </row>
    <row r="92" spans="1:16" x14ac:dyDescent="0.25">
      <c r="A92" t="str">
        <f>_xlfn.XLOOKUP(C92,'Usage by partner TELE2 vs Ki'!B:B,'Usage by partner TELE2 vs Ki'!A:A,,0)</f>
        <v>ALBVF</v>
      </c>
      <c r="B92" t="s">
        <v>588</v>
      </c>
      <c r="C92" t="s">
        <v>1014</v>
      </c>
      <c r="D92">
        <v>2</v>
      </c>
      <c r="E92">
        <v>88</v>
      </c>
      <c r="F92">
        <f t="shared" si="4"/>
        <v>8.1956386566162109E-8</v>
      </c>
      <c r="G92">
        <f t="shared" si="5"/>
        <v>8.392333984375E-5</v>
      </c>
      <c r="H92">
        <f>_xlfn.XLOOKUP(A92,'Tele2 - data 6.23'!A:A,'Tele2 - data 6.23'!K:K,0,0)</f>
        <v>6.1081081081081076E-3</v>
      </c>
      <c r="I92">
        <f t="shared" si="6"/>
        <v>5.1261283255912162E-7</v>
      </c>
      <c r="J92">
        <f>_xlfn.XLOOKUP(A92,'Tele2 - data 6.23'!R:R,'Tele2 - data 6.23'!U:U,0,0)</f>
        <v>0</v>
      </c>
      <c r="K92">
        <f t="shared" si="7"/>
        <v>0</v>
      </c>
      <c r="M92" s="18" t="s">
        <v>600</v>
      </c>
      <c r="N92" s="12">
        <v>0.76</v>
      </c>
      <c r="O92" s="12">
        <v>5.0817605816896947</v>
      </c>
      <c r="P92" s="12">
        <v>536.54361248016357</v>
      </c>
    </row>
    <row r="93" spans="1:16" x14ac:dyDescent="0.25">
      <c r="A93" t="str">
        <f>_xlfn.XLOOKUP(C93,'Usage by partner TELE2 vs Ki'!B:B,'Usage by partner TELE2 vs Ki'!A:A,,0)</f>
        <v>CZECM</v>
      </c>
      <c r="B93" t="s">
        <v>588</v>
      </c>
      <c r="C93" t="s">
        <v>896</v>
      </c>
      <c r="D93">
        <v>2</v>
      </c>
      <c r="E93">
        <v>88</v>
      </c>
      <c r="F93">
        <f t="shared" si="4"/>
        <v>8.1956386566162109E-8</v>
      </c>
      <c r="G93">
        <f t="shared" si="5"/>
        <v>8.392333984375E-5</v>
      </c>
      <c r="H93">
        <f>_xlfn.XLOOKUP(A93,'Tele2 - data 6.23'!A:A,'Tele2 - data 6.23'!K:K,0,0)</f>
        <v>1.0098132772783612E-2</v>
      </c>
      <c r="I93">
        <f t="shared" si="6"/>
        <v>8.4746902847762856E-7</v>
      </c>
      <c r="J93">
        <f>_xlfn.XLOOKUP(A93,'Tele2 - data 6.23'!R:R,'Tele2 - data 6.23'!U:U,0,0)</f>
        <v>0</v>
      </c>
      <c r="K93">
        <f t="shared" si="7"/>
        <v>0</v>
      </c>
      <c r="M93" s="18" t="s">
        <v>757</v>
      </c>
      <c r="N93" s="12">
        <v>0</v>
      </c>
      <c r="O93" s="12">
        <v>5.0307665400864172</v>
      </c>
      <c r="P93" s="12">
        <v>99.389801025390625</v>
      </c>
    </row>
    <row r="94" spans="1:16" x14ac:dyDescent="0.25">
      <c r="A94" t="str">
        <f>_xlfn.XLOOKUP(C94,'Usage by partner TELE2 vs Ki'!B:B,'Usage by partner TELE2 vs Ki'!A:A,,0)</f>
        <v>TURTS</v>
      </c>
      <c r="B94" t="s">
        <v>588</v>
      </c>
      <c r="C94" t="s">
        <v>870</v>
      </c>
      <c r="D94">
        <v>2</v>
      </c>
      <c r="E94">
        <v>95</v>
      </c>
      <c r="F94">
        <f t="shared" si="4"/>
        <v>8.8475644588470459E-8</v>
      </c>
      <c r="G94">
        <f t="shared" si="5"/>
        <v>9.059906005859375E-5</v>
      </c>
      <c r="H94">
        <f>_xlfn.XLOOKUP(A94,'Tele2 - data 6.23'!A:A,'Tele2 - data 6.23'!K:K,0,0)</f>
        <v>6.0030428697985541E-2</v>
      </c>
      <c r="I94">
        <f t="shared" si="6"/>
        <v>5.438700414951922E-6</v>
      </c>
      <c r="J94">
        <f>_xlfn.XLOOKUP(A94,'Tele2 - data 6.23'!R:R,'Tele2 - data 6.23'!U:U,0,0)</f>
        <v>0</v>
      </c>
      <c r="K94">
        <f t="shared" si="7"/>
        <v>0</v>
      </c>
      <c r="M94" s="18" t="s">
        <v>1429</v>
      </c>
      <c r="N94" s="12">
        <v>0</v>
      </c>
      <c r="O94" s="12">
        <v>4.9089462124680647</v>
      </c>
      <c r="P94" s="12">
        <v>490.41587352752686</v>
      </c>
    </row>
    <row r="95" spans="1:16" x14ac:dyDescent="0.25">
      <c r="A95" t="str">
        <f>_xlfn.XLOOKUP(C95,'Usage by partner TELE2 vs Ki'!B:B,'Usage by partner TELE2 vs Ki'!A:A,,0)</f>
        <v>GRCSH</v>
      </c>
      <c r="B95" t="s">
        <v>588</v>
      </c>
      <c r="C95" t="s">
        <v>710</v>
      </c>
      <c r="D95">
        <v>2</v>
      </c>
      <c r="E95">
        <v>33</v>
      </c>
      <c r="F95">
        <f t="shared" si="4"/>
        <v>3.0733644962310791E-8</v>
      </c>
      <c r="G95">
        <f t="shared" si="5"/>
        <v>3.147125244140625E-5</v>
      </c>
      <c r="H95">
        <f>_xlfn.XLOOKUP(A95,'Tele2 - data 6.23'!A:A,'Tele2 - data 6.23'!K:K,0,0)</f>
        <v>5.0781742986989722E-3</v>
      </c>
      <c r="I95">
        <f t="shared" si="6"/>
        <v>1.598165052958165E-7</v>
      </c>
      <c r="J95">
        <f>_xlfn.XLOOKUP(A95,'Tele2 - data 6.23'!R:R,'Tele2 - data 6.23'!U:U,0,0)</f>
        <v>0</v>
      </c>
      <c r="K95">
        <f t="shared" si="7"/>
        <v>0</v>
      </c>
      <c r="M95" s="18" t="s">
        <v>1172</v>
      </c>
      <c r="N95" s="12">
        <v>9</v>
      </c>
      <c r="O95" s="12">
        <v>4.1560045359444899</v>
      </c>
      <c r="P95" s="12">
        <v>814.41781139373779</v>
      </c>
    </row>
    <row r="96" spans="1:16" x14ac:dyDescent="0.25">
      <c r="A96" t="str">
        <f>_xlfn.XLOOKUP(C96,'Usage by partner TELE2 vs Ki'!B:B,'Usage by partner TELE2 vs Ki'!A:A,,0)</f>
        <v>BGR01</v>
      </c>
      <c r="B96" t="s">
        <v>588</v>
      </c>
      <c r="C96" t="s">
        <v>901</v>
      </c>
      <c r="D96">
        <v>1</v>
      </c>
      <c r="E96">
        <v>71</v>
      </c>
      <c r="F96">
        <f t="shared" si="4"/>
        <v>6.6123902797698975E-8</v>
      </c>
      <c r="G96">
        <f t="shared" si="5"/>
        <v>6.771087646484375E-5</v>
      </c>
      <c r="H96">
        <f>_xlfn.XLOOKUP(A96,'Tele2 - data 6.23'!A:A,'Tele2 - data 6.23'!K:K,0,0)</f>
        <v>1.0071644042232278E-2</v>
      </c>
      <c r="I96">
        <f t="shared" si="6"/>
        <v>6.8195984554146933E-7</v>
      </c>
      <c r="J96">
        <f>_xlfn.XLOOKUP(A96,'Tele2 - data 6.23'!R:R,'Tele2 - data 6.23'!U:U,0,0)</f>
        <v>0</v>
      </c>
      <c r="K96">
        <f t="shared" si="7"/>
        <v>0</v>
      </c>
      <c r="M96" s="18" t="s">
        <v>1382</v>
      </c>
      <c r="N96" s="12">
        <v>0.22000000000000003</v>
      </c>
      <c r="O96" s="12">
        <v>4.0896378053012601</v>
      </c>
      <c r="P96" s="12">
        <v>197.53328609466553</v>
      </c>
    </row>
    <row r="97" spans="1:16" x14ac:dyDescent="0.25">
      <c r="A97" t="str">
        <f>_xlfn.XLOOKUP(C97,'Usage by partner TELE2 vs Ki'!B:B,'Usage by partner TELE2 vs Ki'!A:A,,0)</f>
        <v>SVNSM</v>
      </c>
      <c r="B97" t="s">
        <v>588</v>
      </c>
      <c r="C97" t="s">
        <v>825</v>
      </c>
      <c r="D97">
        <v>1</v>
      </c>
      <c r="E97">
        <v>13</v>
      </c>
      <c r="F97">
        <f t="shared" si="4"/>
        <v>1.2107193470001221E-8</v>
      </c>
      <c r="G97">
        <f t="shared" si="5"/>
        <v>1.239776611328125E-5</v>
      </c>
      <c r="H97">
        <f>_xlfn.XLOOKUP(A97,'Tele2 - data 6.23'!A:A,'Tele2 - data 6.23'!K:K,0,0)</f>
        <v>1.006442520636199E-2</v>
      </c>
      <c r="I97">
        <f t="shared" si="6"/>
        <v>1.2477638977308833E-7</v>
      </c>
      <c r="J97">
        <f>_xlfn.XLOOKUP(A97,'Tele2 - data 6.23'!R:R,'Tele2 - data 6.23'!U:U,0,0)</f>
        <v>0</v>
      </c>
      <c r="K97">
        <f t="shared" si="7"/>
        <v>0</v>
      </c>
      <c r="M97" s="18" t="s">
        <v>640</v>
      </c>
      <c r="N97" s="12">
        <v>3.1300000000000003</v>
      </c>
      <c r="O97" s="12">
        <v>3.982523850193314</v>
      </c>
      <c r="P97" s="12">
        <v>403.68095111846924</v>
      </c>
    </row>
    <row r="98" spans="1:16" x14ac:dyDescent="0.25">
      <c r="A98" t="str">
        <f>_xlfn.XLOOKUP(C98,'Usage by partner TELE2 vs Ki'!B:B,'Usage by partner TELE2 vs Ki'!A:A,,0)</f>
        <v>SRBNO</v>
      </c>
      <c r="B98" t="s">
        <v>588</v>
      </c>
      <c r="C98" t="s">
        <v>854</v>
      </c>
      <c r="D98">
        <v>1</v>
      </c>
      <c r="E98">
        <v>189</v>
      </c>
      <c r="F98">
        <f t="shared" si="4"/>
        <v>1.7601996660232544E-7</v>
      </c>
      <c r="G98">
        <f t="shared" si="5"/>
        <v>1.8024444580078125E-4</v>
      </c>
      <c r="H98">
        <f>_xlfn.XLOOKUP(A98,'Tele2 - data 6.23'!A:A,'Tele2 - data 6.23'!K:K,0,0)</f>
        <v>6.0099135319711408E-2</v>
      </c>
      <c r="I98">
        <f t="shared" si="6"/>
        <v>1.0832535338807542E-5</v>
      </c>
      <c r="J98">
        <f>_xlfn.XLOOKUP(A98,'Tele2 - data 6.23'!R:R,'Tele2 - data 6.23'!U:U,0,0)</f>
        <v>0</v>
      </c>
      <c r="K98">
        <f t="shared" si="7"/>
        <v>0</v>
      </c>
      <c r="M98" s="18" t="s">
        <v>630</v>
      </c>
      <c r="N98" s="12">
        <v>2.4399999999999995</v>
      </c>
      <c r="O98" s="12">
        <v>3.7297165673932944</v>
      </c>
      <c r="P98" s="12">
        <v>279.70689964294434</v>
      </c>
    </row>
    <row r="99" spans="1:16" x14ac:dyDescent="0.25">
      <c r="A99" t="str">
        <f>_xlfn.XLOOKUP(C99,'Usage by partner TELE2 vs Ki'!B:B,'Usage by partner TELE2 vs Ki'!A:A,,0)</f>
        <v>TURIS</v>
      </c>
      <c r="B99" t="s">
        <v>588</v>
      </c>
      <c r="C99" t="s">
        <v>883</v>
      </c>
      <c r="D99">
        <v>1</v>
      </c>
      <c r="E99">
        <v>468</v>
      </c>
      <c r="F99">
        <f t="shared" si="4"/>
        <v>4.3585896492004395E-7</v>
      </c>
      <c r="G99">
        <f t="shared" si="5"/>
        <v>4.46319580078125E-4</v>
      </c>
      <c r="H99">
        <f>_xlfn.XLOOKUP(A99,'Tele2 - data 6.23'!A:A,'Tele2 - data 6.23'!K:K,0,0)</f>
        <v>6.0019915289893686E-2</v>
      </c>
      <c r="I99">
        <f t="shared" si="6"/>
        <v>2.6788063388509985E-5</v>
      </c>
      <c r="J99">
        <f>_xlfn.XLOOKUP(A99,'Tele2 - data 6.23'!R:R,'Tele2 - data 6.23'!U:U,0,0)</f>
        <v>0</v>
      </c>
      <c r="K99">
        <f t="shared" si="7"/>
        <v>0</v>
      </c>
      <c r="M99" s="18" t="s">
        <v>1375</v>
      </c>
      <c r="N99" s="12">
        <v>0</v>
      </c>
      <c r="O99" s="12">
        <v>3.6915732127470382</v>
      </c>
      <c r="P99" s="12">
        <v>73.823464393615723</v>
      </c>
    </row>
    <row r="100" spans="1:16" x14ac:dyDescent="0.25">
      <c r="A100" t="str">
        <f>_xlfn.XLOOKUP(C100,'Usage by partner TELE2 vs Ki'!B:B,'Usage by partner TELE2 vs Ki'!A:A,,0)</f>
        <v>BIHPT</v>
      </c>
      <c r="B100" t="s">
        <v>588</v>
      </c>
      <c r="C100" t="s">
        <v>804</v>
      </c>
      <c r="D100">
        <v>1</v>
      </c>
      <c r="E100">
        <v>1</v>
      </c>
      <c r="F100">
        <f t="shared" si="4"/>
        <v>9.3132257461547852E-10</v>
      </c>
      <c r="G100">
        <f t="shared" si="5"/>
        <v>9.5367431640625E-7</v>
      </c>
      <c r="H100">
        <f>_xlfn.XLOOKUP(A100,'Tele2 - data 6.23'!A:A,'Tele2 - data 6.23'!K:K,0,0)</f>
        <v>1.51329370324966E-2</v>
      </c>
      <c r="I100">
        <f t="shared" si="6"/>
        <v>1.443189337968502E-8</v>
      </c>
      <c r="J100">
        <f>_xlfn.XLOOKUP(A100,'Tele2 - data 6.23'!R:R,'Tele2 - data 6.23'!U:U,0,0)</f>
        <v>0</v>
      </c>
      <c r="K100">
        <f t="shared" si="7"/>
        <v>0</v>
      </c>
      <c r="M100" s="18" t="s">
        <v>1291</v>
      </c>
      <c r="N100" s="12">
        <v>0.51</v>
      </c>
      <c r="O100" s="12">
        <v>3.5126149285171859</v>
      </c>
      <c r="P100" s="12">
        <v>357.60445976257324</v>
      </c>
    </row>
    <row r="101" spans="1:16" x14ac:dyDescent="0.25">
      <c r="A101" t="str">
        <f>_xlfn.XLOOKUP(C101,'Usage by partner TELE2 vs Ki'!B:B,'Usage by partner TELE2 vs Ki'!A:A,,0)</f>
        <v>MYSCC</v>
      </c>
      <c r="B101" t="s">
        <v>588</v>
      </c>
      <c r="C101" t="s">
        <v>1125</v>
      </c>
      <c r="D101">
        <v>1</v>
      </c>
      <c r="E101">
        <v>55</v>
      </c>
      <c r="F101">
        <f t="shared" si="4"/>
        <v>5.1222741603851318E-8</v>
      </c>
      <c r="G101">
        <f t="shared" si="5"/>
        <v>5.245208740234375E-5</v>
      </c>
      <c r="H101">
        <f>_xlfn.XLOOKUP(A101,'Tele2 - data 6.23'!A:A,'Tele2 - data 6.23'!K:K,0,0)</f>
        <v>0</v>
      </c>
      <c r="I101">
        <f t="shared" si="6"/>
        <v>0</v>
      </c>
      <c r="J101">
        <f>_xlfn.XLOOKUP(A101,'Tele2 - data 6.23'!R:R,'Tele2 - data 6.23'!U:U,0,0)</f>
        <v>0</v>
      </c>
      <c r="K101">
        <f t="shared" si="7"/>
        <v>0</v>
      </c>
      <c r="M101" s="18" t="s">
        <v>1369</v>
      </c>
      <c r="N101" s="12">
        <v>0.12</v>
      </c>
      <c r="O101" s="12">
        <v>3.4232741483400715</v>
      </c>
      <c r="P101" s="12">
        <v>58.19821834564209</v>
      </c>
    </row>
    <row r="102" spans="1:16" x14ac:dyDescent="0.25">
      <c r="A102" t="str">
        <f>_xlfn.XLOOKUP(C102,'Usage by partner TELE2 vs Ki'!B:B,'Usage by partner TELE2 vs Ki'!A:A,,0)</f>
        <v>MYSMT</v>
      </c>
      <c r="B102" t="s">
        <v>588</v>
      </c>
      <c r="C102" t="s">
        <v>1127</v>
      </c>
      <c r="D102">
        <v>1</v>
      </c>
      <c r="E102">
        <v>5</v>
      </c>
      <c r="F102">
        <f t="shared" si="4"/>
        <v>4.6566128730773926E-9</v>
      </c>
      <c r="G102">
        <f t="shared" si="5"/>
        <v>4.76837158203125E-6</v>
      </c>
      <c r="H102">
        <f>_xlfn.XLOOKUP(A102,'Tele2 - data 6.23'!A:A,'Tele2 - data 6.23'!K:K,0,0)</f>
        <v>0</v>
      </c>
      <c r="I102">
        <f t="shared" si="6"/>
        <v>0</v>
      </c>
      <c r="J102">
        <f>_xlfn.XLOOKUP(A102,'Tele2 - data 6.23'!R:R,'Tele2 - data 6.23'!U:U,0,0)</f>
        <v>0</v>
      </c>
      <c r="K102">
        <f t="shared" si="7"/>
        <v>0</v>
      </c>
      <c r="M102" s="18" t="s">
        <v>719</v>
      </c>
      <c r="N102" s="12">
        <v>0</v>
      </c>
      <c r="O102" s="12">
        <v>3.3819087702226605</v>
      </c>
      <c r="P102" s="12">
        <v>61.57916259765625</v>
      </c>
    </row>
    <row r="103" spans="1:16" x14ac:dyDescent="0.25">
      <c r="A103" t="str">
        <f>_xlfn.XLOOKUP(C103,'Usage by partner TELE2 vs Ki'!B:B,'Usage by partner TELE2 vs Ki'!A:A,,0)</f>
        <v>HKGH3</v>
      </c>
      <c r="B103" t="s">
        <v>588</v>
      </c>
      <c r="C103" t="s">
        <v>1208</v>
      </c>
      <c r="D103">
        <v>1</v>
      </c>
      <c r="E103">
        <v>4</v>
      </c>
      <c r="F103">
        <f t="shared" si="4"/>
        <v>3.7252902984619141E-9</v>
      </c>
      <c r="G103">
        <f t="shared" si="5"/>
        <v>3.814697265625E-6</v>
      </c>
      <c r="H103">
        <f>_xlfn.XLOOKUP(A103,'Tele2 - data 6.23'!A:A,'Tele2 - data 6.23'!K:K,0,0)</f>
        <v>0</v>
      </c>
      <c r="I103">
        <f t="shared" si="6"/>
        <v>0</v>
      </c>
      <c r="J103">
        <f>_xlfn.XLOOKUP(A103,'Tele2 - data 6.23'!R:R,'Tele2 - data 6.23'!U:U,0,0)</f>
        <v>0</v>
      </c>
      <c r="K103">
        <f t="shared" si="7"/>
        <v>0</v>
      </c>
      <c r="M103" s="18" t="s">
        <v>689</v>
      </c>
      <c r="N103" s="12">
        <v>28.479999999999997</v>
      </c>
      <c r="O103" s="12">
        <v>3.090865495585962</v>
      </c>
      <c r="P103" s="12">
        <v>497.83693599700928</v>
      </c>
    </row>
    <row r="104" spans="1:16" x14ac:dyDescent="0.25">
      <c r="A104" t="str">
        <f>_xlfn.XLOOKUP(C104,'Usage by partner TELE2 vs Ki'!B:B,'Usage by partner TELE2 vs Ki'!A:A,,0)</f>
        <v>MACHT</v>
      </c>
      <c r="B104" t="s">
        <v>588</v>
      </c>
      <c r="C104" t="s">
        <v>1403</v>
      </c>
      <c r="D104">
        <v>1</v>
      </c>
      <c r="E104">
        <v>2</v>
      </c>
      <c r="F104">
        <f t="shared" si="4"/>
        <v>1.862645149230957E-9</v>
      </c>
      <c r="G104">
        <f t="shared" si="5"/>
        <v>1.9073486328125E-6</v>
      </c>
      <c r="H104">
        <f>_xlfn.XLOOKUP(A104,'Tele2 - data 6.23'!A:A,'Tele2 - data 6.23'!K:K,0,0)</f>
        <v>0</v>
      </c>
      <c r="I104">
        <f t="shared" si="6"/>
        <v>0</v>
      </c>
      <c r="J104">
        <f>_xlfn.XLOOKUP(A104,'Tele2 - data 6.23'!R:R,'Tele2 - data 6.23'!U:U,0,0)</f>
        <v>0</v>
      </c>
      <c r="K104">
        <f t="shared" si="7"/>
        <v>0</v>
      </c>
      <c r="M104" s="18" t="s">
        <v>721</v>
      </c>
      <c r="N104" s="12">
        <v>1.3</v>
      </c>
      <c r="O104" s="12">
        <v>2.9750568327624749</v>
      </c>
      <c r="P104" s="12">
        <v>59.218791007995605</v>
      </c>
    </row>
    <row r="105" spans="1:16" x14ac:dyDescent="0.25">
      <c r="A105" t="str">
        <f>_xlfn.XLOOKUP(C105,'Usage by partner TELE2 vs Ki'!B:B,'Usage by partner TELE2 vs Ki'!A:A,,0)</f>
        <v>SGPM1</v>
      </c>
      <c r="B105" t="s">
        <v>588</v>
      </c>
      <c r="C105" t="s">
        <v>992</v>
      </c>
      <c r="D105">
        <v>1</v>
      </c>
      <c r="E105">
        <v>14</v>
      </c>
      <c r="F105">
        <f t="shared" si="4"/>
        <v>1.3038516044616699E-8</v>
      </c>
      <c r="G105">
        <f t="shared" si="5"/>
        <v>1.33514404296875E-5</v>
      </c>
      <c r="H105">
        <f>_xlfn.XLOOKUP(A105,'Tele2 - data 6.23'!A:A,'Tele2 - data 6.23'!K:K,0,0)</f>
        <v>0</v>
      </c>
      <c r="I105">
        <f t="shared" si="6"/>
        <v>0</v>
      </c>
      <c r="J105">
        <f>_xlfn.XLOOKUP(A105,'Tele2 - data 6.23'!R:R,'Tele2 - data 6.23'!U:U,0,0)</f>
        <v>0</v>
      </c>
      <c r="K105">
        <f t="shared" si="7"/>
        <v>0</v>
      </c>
      <c r="M105" s="18" t="s">
        <v>1418</v>
      </c>
      <c r="N105" s="12">
        <v>0.45999999999999996</v>
      </c>
      <c r="O105" s="12">
        <v>2.8989808885102488</v>
      </c>
      <c r="P105" s="12">
        <v>350.60281372070313</v>
      </c>
    </row>
    <row r="106" spans="1:16" x14ac:dyDescent="0.25">
      <c r="A106" t="str">
        <f>_xlfn.XLOOKUP(C106,'Usage by partner TELE2 vs Ki'!B:B,'Usage by partner TELE2 vs Ki'!A:A,,0)</f>
        <v>MYSBC</v>
      </c>
      <c r="B106" t="s">
        <v>588</v>
      </c>
      <c r="C106" t="s">
        <v>1126</v>
      </c>
      <c r="D106">
        <v>1</v>
      </c>
      <c r="E106">
        <v>43</v>
      </c>
      <c r="F106">
        <f t="shared" si="4"/>
        <v>4.0046870708465576E-8</v>
      </c>
      <c r="G106">
        <f t="shared" si="5"/>
        <v>4.100799560546875E-5</v>
      </c>
      <c r="H106">
        <f>_xlfn.XLOOKUP(A106,'Tele2 - data 6.23'!A:A,'Tele2 - data 6.23'!K:K,0,0)</f>
        <v>0</v>
      </c>
      <c r="I106">
        <f t="shared" si="6"/>
        <v>0</v>
      </c>
      <c r="J106">
        <f>_xlfn.XLOOKUP(A106,'Tele2 - data 6.23'!R:R,'Tele2 - data 6.23'!U:U,0,0)</f>
        <v>0</v>
      </c>
      <c r="K106">
        <f t="shared" si="7"/>
        <v>0</v>
      </c>
      <c r="M106" s="18" t="s">
        <v>1295</v>
      </c>
      <c r="N106" s="12">
        <v>0</v>
      </c>
      <c r="O106" s="12">
        <v>2.7717360440594829</v>
      </c>
      <c r="P106" s="12">
        <v>45.510951995849609</v>
      </c>
    </row>
    <row r="107" spans="1:16" x14ac:dyDescent="0.25">
      <c r="A107" t="str">
        <f>_xlfn.XLOOKUP(C107,'Usage by partner TELE2 vs Ki'!B:B,'Usage by partner TELE2 vs Ki'!A:A,,0)</f>
        <v>PRTOP</v>
      </c>
      <c r="B107" t="s">
        <v>588</v>
      </c>
      <c r="C107" t="s">
        <v>851</v>
      </c>
      <c r="D107">
        <v>1</v>
      </c>
      <c r="E107">
        <v>1</v>
      </c>
      <c r="F107">
        <f t="shared" si="4"/>
        <v>9.3132257461547852E-10</v>
      </c>
      <c r="G107">
        <f t="shared" si="5"/>
        <v>9.5367431640625E-7</v>
      </c>
      <c r="H107">
        <f>_xlfn.XLOOKUP(A107,'Tele2 - data 6.23'!A:A,'Tele2 - data 6.23'!K:K,0,0)</f>
        <v>1.0015420030619742E-2</v>
      </c>
      <c r="I107">
        <f t="shared" si="6"/>
        <v>9.5514488512227456E-9</v>
      </c>
      <c r="J107">
        <f>_xlfn.XLOOKUP(A107,'Tele2 - data 6.23'!R:R,'Tele2 - data 6.23'!U:U,0,0)</f>
        <v>0</v>
      </c>
      <c r="K107">
        <f t="shared" si="7"/>
        <v>0</v>
      </c>
      <c r="M107" s="18" t="s">
        <v>1170</v>
      </c>
      <c r="N107" s="12">
        <v>0.60000000000000009</v>
      </c>
      <c r="O107" s="12">
        <v>2.6842574448276322</v>
      </c>
      <c r="P107" s="12">
        <v>195.5671329498291</v>
      </c>
    </row>
    <row r="108" spans="1:16" x14ac:dyDescent="0.25">
      <c r="A108" t="str">
        <f>_xlfn.XLOOKUP(C108,'Usage by partner TELE2 vs Ki'!B:B,'Usage by partner TELE2 vs Ki'!A:A,,0)</f>
        <v>CZEET</v>
      </c>
      <c r="B108" t="s">
        <v>588</v>
      </c>
      <c r="C108" t="s">
        <v>877</v>
      </c>
      <c r="D108">
        <v>1</v>
      </c>
      <c r="E108">
        <v>11</v>
      </c>
      <c r="F108">
        <f t="shared" si="4"/>
        <v>1.0244548320770264E-8</v>
      </c>
      <c r="G108">
        <f t="shared" si="5"/>
        <v>1.049041748046875E-5</v>
      </c>
      <c r="H108">
        <f>_xlfn.XLOOKUP(A108,'Tele2 - data 6.23'!A:A,'Tele2 - data 6.23'!K:K,0,0)</f>
        <v>6.1443942641325588E-3</v>
      </c>
      <c r="I108">
        <f t="shared" si="6"/>
        <v>6.4457260995348121E-8</v>
      </c>
      <c r="J108">
        <f>_xlfn.XLOOKUP(A108,'Tele2 - data 6.23'!R:R,'Tele2 - data 6.23'!U:U,0,0)</f>
        <v>0</v>
      </c>
      <c r="K108">
        <f t="shared" si="7"/>
        <v>0</v>
      </c>
      <c r="M108" s="18" t="s">
        <v>1173</v>
      </c>
      <c r="N108" s="12">
        <v>23.36</v>
      </c>
      <c r="O108" s="12">
        <v>2.6392977424963915</v>
      </c>
      <c r="P108" s="12">
        <v>382.84723567962646</v>
      </c>
    </row>
    <row r="109" spans="1:16" x14ac:dyDescent="0.25">
      <c r="A109" t="str">
        <f>_xlfn.XLOOKUP(C109,'Usage by partner TELE2 vs Ki'!B:B,'Usage by partner TELE2 vs Ki'!A:A,,0)</f>
        <v>POL03</v>
      </c>
      <c r="B109" t="s">
        <v>588</v>
      </c>
      <c r="C109" t="s">
        <v>780</v>
      </c>
      <c r="D109">
        <v>1</v>
      </c>
      <c r="E109">
        <v>5</v>
      </c>
      <c r="F109">
        <f t="shared" si="4"/>
        <v>4.6566128730773926E-9</v>
      </c>
      <c r="G109">
        <f t="shared" si="5"/>
        <v>4.76837158203125E-6</v>
      </c>
      <c r="H109">
        <f>_xlfn.XLOOKUP(A109,'Tele2 - data 6.23'!A:A,'Tele2 - data 6.23'!K:K,0,0)</f>
        <v>1.0005654488975016E-2</v>
      </c>
      <c r="I109">
        <f t="shared" si="6"/>
        <v>4.7710678524851875E-8</v>
      </c>
      <c r="J109">
        <f>_xlfn.XLOOKUP(A109,'Tele2 - data 6.23'!R:R,'Tele2 - data 6.23'!U:U,0,0)</f>
        <v>0</v>
      </c>
      <c r="K109">
        <f t="shared" si="7"/>
        <v>0</v>
      </c>
      <c r="M109" s="18" t="s">
        <v>1238</v>
      </c>
      <c r="N109" s="12">
        <v>0</v>
      </c>
      <c r="O109" s="12">
        <v>2.4874576913192188</v>
      </c>
      <c r="P109" s="12">
        <v>45.864338874816895</v>
      </c>
    </row>
    <row r="110" spans="1:16" x14ac:dyDescent="0.25">
      <c r="A110" t="str">
        <f>_xlfn.XLOOKUP(C110,'Usage by partner TELE2 vs Ki'!B:B,'Usage by partner TELE2 vs Ki'!A:A,,0)</f>
        <v>SVKGT</v>
      </c>
      <c r="B110" t="s">
        <v>588</v>
      </c>
      <c r="C110" t="s">
        <v>876</v>
      </c>
      <c r="D110">
        <v>1</v>
      </c>
      <c r="E110">
        <v>2</v>
      </c>
      <c r="F110">
        <f t="shared" si="4"/>
        <v>1.862645149230957E-9</v>
      </c>
      <c r="G110">
        <f t="shared" si="5"/>
        <v>1.9073486328125E-6</v>
      </c>
      <c r="H110">
        <f>_xlfn.XLOOKUP(A110,'Tele2 - data 6.23'!A:A,'Tele2 - data 6.23'!K:K,0,0)</f>
        <v>6.496868324825278E-3</v>
      </c>
      <c r="I110">
        <f t="shared" si="6"/>
        <v>1.2391792916918331E-8</v>
      </c>
      <c r="J110">
        <f>_xlfn.XLOOKUP(A110,'Tele2 - data 6.23'!R:R,'Tele2 - data 6.23'!U:U,0,0)</f>
        <v>0</v>
      </c>
      <c r="K110">
        <f t="shared" si="7"/>
        <v>0</v>
      </c>
      <c r="M110" s="18" t="s">
        <v>602</v>
      </c>
      <c r="N110" s="12">
        <v>1.32</v>
      </c>
      <c r="O110" s="12">
        <v>2.4586902103640247</v>
      </c>
      <c r="P110" s="12">
        <v>209.31814289093018</v>
      </c>
    </row>
    <row r="111" spans="1:16" x14ac:dyDescent="0.25">
      <c r="A111" t="str">
        <f>_xlfn.XLOOKUP(C111,'Usage by partner TELE2 vs Ki'!B:B,'Usage by partner TELE2 vs Ki'!A:A,,0)</f>
        <v>CHEOR</v>
      </c>
      <c r="B111" t="s">
        <v>588</v>
      </c>
      <c r="C111" t="s">
        <v>938</v>
      </c>
      <c r="D111">
        <v>1</v>
      </c>
      <c r="E111">
        <v>2</v>
      </c>
      <c r="F111">
        <f t="shared" si="4"/>
        <v>1.862645149230957E-9</v>
      </c>
      <c r="G111">
        <f t="shared" si="5"/>
        <v>1.9073486328125E-6</v>
      </c>
      <c r="H111">
        <f>_xlfn.XLOOKUP(A111,'Tele2 - data 6.23'!A:A,'Tele2 - data 6.23'!K:K,0,0)</f>
        <v>0</v>
      </c>
      <c r="I111">
        <f t="shared" si="6"/>
        <v>0</v>
      </c>
      <c r="J111">
        <f>_xlfn.XLOOKUP(A111,'Tele2 - data 6.23'!R:R,'Tele2 - data 6.23'!U:U,0,0)</f>
        <v>0</v>
      </c>
      <c r="K111">
        <f t="shared" si="7"/>
        <v>0</v>
      </c>
      <c r="M111" s="18" t="s">
        <v>1433</v>
      </c>
      <c r="N111" s="12">
        <v>0.12</v>
      </c>
      <c r="O111" s="12">
        <v>2.2254903906722658</v>
      </c>
      <c r="P111" s="12">
        <v>302.19750881195068</v>
      </c>
    </row>
    <row r="112" spans="1:16" x14ac:dyDescent="0.25">
      <c r="A112" t="str">
        <f>_xlfn.XLOOKUP(C112,'Usage by partner TELE2 vs Ki'!B:B,'Usage by partner TELE2 vs Ki'!A:A,,0)</f>
        <v>YEMSP</v>
      </c>
      <c r="B112" t="s">
        <v>588</v>
      </c>
      <c r="C112" t="s">
        <v>1128</v>
      </c>
      <c r="D112">
        <v>1</v>
      </c>
      <c r="E112">
        <v>2</v>
      </c>
      <c r="F112">
        <f t="shared" si="4"/>
        <v>1.862645149230957E-9</v>
      </c>
      <c r="G112">
        <f t="shared" si="5"/>
        <v>1.9073486328125E-6</v>
      </c>
      <c r="H112">
        <f>_xlfn.XLOOKUP(A112,'Tele2 - data 6.23'!A:A,'Tele2 - data 6.23'!K:K,0,0)</f>
        <v>0</v>
      </c>
      <c r="I112">
        <f t="shared" si="6"/>
        <v>0</v>
      </c>
      <c r="J112">
        <f>_xlfn.XLOOKUP(A112,'Tele2 - data 6.23'!R:R,'Tele2 - data 6.23'!U:U,0,0)</f>
        <v>0</v>
      </c>
      <c r="K112">
        <f t="shared" si="7"/>
        <v>0</v>
      </c>
      <c r="M112" s="18" t="s">
        <v>651</v>
      </c>
      <c r="N112" s="12">
        <v>1.7999999999999998</v>
      </c>
      <c r="O112" s="12">
        <v>2.2166716453406115</v>
      </c>
      <c r="P112" s="12">
        <v>285.76974487304688</v>
      </c>
    </row>
    <row r="113" spans="1:16" x14ac:dyDescent="0.25">
      <c r="A113" t="str">
        <f>_xlfn.XLOOKUP(C113,'Usage by partner TELE2 vs Ki'!B:B,'Usage by partner TELE2 vs Ki'!A:A,,0)</f>
        <v>CHEC1</v>
      </c>
      <c r="B113" t="s">
        <v>588</v>
      </c>
      <c r="C113" t="s">
        <v>911</v>
      </c>
      <c r="D113">
        <v>1</v>
      </c>
      <c r="E113">
        <v>1</v>
      </c>
      <c r="F113">
        <f t="shared" si="4"/>
        <v>9.3132257461547852E-10</v>
      </c>
      <c r="G113">
        <f t="shared" si="5"/>
        <v>9.5367431640625E-7</v>
      </c>
      <c r="H113">
        <f>_xlfn.XLOOKUP(A113,'Tele2 - data 6.23'!A:A,'Tele2 - data 6.23'!K:K,0,0)</f>
        <v>2.0139639166548706E-2</v>
      </c>
      <c r="I113">
        <f t="shared" si="6"/>
        <v>1.9206656614826876E-8</v>
      </c>
      <c r="J113">
        <f>_xlfn.XLOOKUP(A113,'Tele2 - data 6.23'!R:R,'Tele2 - data 6.23'!U:U,0,0)</f>
        <v>0</v>
      </c>
      <c r="K113">
        <f t="shared" si="7"/>
        <v>0</v>
      </c>
      <c r="M113" s="18" t="s">
        <v>1299</v>
      </c>
      <c r="N113" s="12">
        <v>1.1000000000000001</v>
      </c>
      <c r="O113" s="12">
        <v>2.1823775732589454</v>
      </c>
      <c r="P113" s="12">
        <v>161.34122371673584</v>
      </c>
    </row>
    <row r="114" spans="1:16" x14ac:dyDescent="0.25">
      <c r="A114" t="str">
        <f>_xlfn.XLOOKUP(C114,'Usage by partner TELE2 vs Ki'!B:B,'Usage by partner TELE2 vs Ki'!A:A,,0)</f>
        <v>SGPST</v>
      </c>
      <c r="B114" t="s">
        <v>588</v>
      </c>
      <c r="C114" t="s">
        <v>956</v>
      </c>
      <c r="D114">
        <v>1</v>
      </c>
      <c r="E114">
        <v>42133</v>
      </c>
      <c r="F114">
        <f t="shared" si="4"/>
        <v>3.9239414036273956E-5</v>
      </c>
      <c r="G114">
        <f t="shared" si="5"/>
        <v>4.0181159973144531E-2</v>
      </c>
      <c r="H114">
        <f>_xlfn.XLOOKUP(A114,'Tele2 - data 6.23'!A:A,'Tele2 - data 6.23'!K:K,0,0)</f>
        <v>6.0084745762711868E-2</v>
      </c>
      <c r="I114">
        <f t="shared" si="6"/>
        <v>2.4142747814372436E-3</v>
      </c>
      <c r="J114">
        <f>_xlfn.XLOOKUP(A114,'Tele2 - data 6.23'!R:R,'Tele2 - data 6.23'!U:U,0,0)</f>
        <v>0</v>
      </c>
      <c r="K114">
        <f t="shared" si="7"/>
        <v>0</v>
      </c>
      <c r="M114" s="18" t="s">
        <v>1385</v>
      </c>
      <c r="N114" s="12">
        <v>0.12</v>
      </c>
      <c r="O114" s="12">
        <v>2.1805936094487581</v>
      </c>
      <c r="P114" s="12">
        <v>161.03993892669678</v>
      </c>
    </row>
    <row r="115" spans="1:16" x14ac:dyDescent="0.25">
      <c r="A115" t="str">
        <f>_xlfn.XLOOKUP(C115,'Usage by partner TELE2 vs Ki'!B:B,'Usage by partner TELE2 vs Ki'!A:A,,0)</f>
        <v>FRARE</v>
      </c>
      <c r="B115" t="s">
        <v>588</v>
      </c>
      <c r="C115" t="s">
        <v>939</v>
      </c>
      <c r="D115">
        <v>1</v>
      </c>
      <c r="E115">
        <v>4</v>
      </c>
      <c r="F115">
        <f t="shared" si="4"/>
        <v>3.7252902984619141E-9</v>
      </c>
      <c r="G115">
        <f t="shared" si="5"/>
        <v>3.814697265625E-6</v>
      </c>
      <c r="H115">
        <f>_xlfn.XLOOKUP(A115,'Tele2 - data 6.23'!A:A,'Tele2 - data 6.23'!K:K,0,0)</f>
        <v>0</v>
      </c>
      <c r="I115">
        <f t="shared" si="6"/>
        <v>0</v>
      </c>
      <c r="J115">
        <f>_xlfn.XLOOKUP(A115,'Tele2 - data 6.23'!R:R,'Tele2 - data 6.23'!U:U,0,0)</f>
        <v>0</v>
      </c>
      <c r="K115">
        <f t="shared" si="7"/>
        <v>0</v>
      </c>
      <c r="M115" s="18" t="s">
        <v>868</v>
      </c>
      <c r="N115" s="12">
        <v>0</v>
      </c>
      <c r="O115" s="12">
        <v>2.0775644052851319</v>
      </c>
      <c r="P115" s="12">
        <v>271.06053161621094</v>
      </c>
    </row>
    <row r="116" spans="1:16" x14ac:dyDescent="0.25">
      <c r="A116" t="str">
        <f>_xlfn.XLOOKUP(C116,'Usage by partner TELE2 vs Ki'!B:B,'Usage by partner TELE2 vs Ki'!A:A,,0)</f>
        <v>SGPSH</v>
      </c>
      <c r="B116" t="s">
        <v>588</v>
      </c>
      <c r="C116" t="s">
        <v>1005</v>
      </c>
      <c r="D116">
        <v>1</v>
      </c>
      <c r="E116">
        <v>85</v>
      </c>
      <c r="F116">
        <f t="shared" si="4"/>
        <v>7.9162418842315674E-8</v>
      </c>
      <c r="G116">
        <f t="shared" si="5"/>
        <v>8.106231689453125E-5</v>
      </c>
      <c r="H116">
        <f>_xlfn.XLOOKUP(A116,'Tele2 - data 6.23'!A:A,'Tele2 - data 6.23'!K:K,0,0)</f>
        <v>0</v>
      </c>
      <c r="I116">
        <f t="shared" si="6"/>
        <v>0</v>
      </c>
      <c r="J116">
        <f>_xlfn.XLOOKUP(A116,'Tele2 - data 6.23'!R:R,'Tele2 - data 6.23'!U:U,0,0)</f>
        <v>0</v>
      </c>
      <c r="K116">
        <f t="shared" si="7"/>
        <v>0</v>
      </c>
      <c r="M116" s="18" t="s">
        <v>608</v>
      </c>
      <c r="N116" s="12">
        <v>0</v>
      </c>
      <c r="O116" s="12">
        <v>1.956062077105206</v>
      </c>
      <c r="P116" s="12">
        <v>60.011983871459961</v>
      </c>
    </row>
    <row r="117" spans="1:16" x14ac:dyDescent="0.25">
      <c r="A117" t="str">
        <f>_xlfn.XLOOKUP(C117,'Usage by partner TELE2 vs Ki'!B:B,'Usage by partner TELE2 vs Ki'!A:A,,0)</f>
        <v>HRVT2</v>
      </c>
      <c r="B117" t="s">
        <v>588</v>
      </c>
      <c r="C117" t="s">
        <v>812</v>
      </c>
      <c r="D117">
        <v>1</v>
      </c>
      <c r="E117">
        <v>13</v>
      </c>
      <c r="F117">
        <f t="shared" si="4"/>
        <v>1.2107193470001221E-8</v>
      </c>
      <c r="G117">
        <f t="shared" si="5"/>
        <v>1.239776611328125E-5</v>
      </c>
      <c r="H117">
        <f>_xlfn.XLOOKUP(A117,'Tele2 - data 6.23'!A:A,'Tele2 - data 6.23'!K:K,0,0)</f>
        <v>6.2666494006215967E-3</v>
      </c>
      <c r="I117">
        <f t="shared" si="6"/>
        <v>7.7692453582840692E-8</v>
      </c>
      <c r="J117">
        <f>_xlfn.XLOOKUP(A117,'Tele2 - data 6.23'!R:R,'Tele2 - data 6.23'!U:U,0,0)</f>
        <v>0</v>
      </c>
      <c r="K117">
        <f t="shared" si="7"/>
        <v>0</v>
      </c>
      <c r="M117" s="18" t="s">
        <v>1163</v>
      </c>
      <c r="N117" s="12">
        <v>0</v>
      </c>
      <c r="O117" s="12">
        <v>1.8788160082442724</v>
      </c>
      <c r="P117" s="12">
        <v>281.60340023040771</v>
      </c>
    </row>
    <row r="118" spans="1:16" x14ac:dyDescent="0.25">
      <c r="A118" t="str">
        <f>_xlfn.XLOOKUP(C118,'Usage by partner TELE2 vs Ki'!B:B,'Usage by partner TELE2 vs Ki'!A:A,,0)</f>
        <v>ESTRB</v>
      </c>
      <c r="B118" t="s">
        <v>588</v>
      </c>
      <c r="C118" t="s">
        <v>1007</v>
      </c>
      <c r="D118">
        <v>1</v>
      </c>
      <c r="E118">
        <v>2</v>
      </c>
      <c r="F118">
        <f t="shared" si="4"/>
        <v>1.862645149230957E-9</v>
      </c>
      <c r="G118">
        <f t="shared" si="5"/>
        <v>1.9073486328125E-6</v>
      </c>
      <c r="H118">
        <f>_xlfn.XLOOKUP(A118,'Tele2 - data 6.23'!A:A,'Tele2 - data 6.23'!K:K,0,0)</f>
        <v>6.0172413793103457E-3</v>
      </c>
      <c r="I118">
        <f t="shared" si="6"/>
        <v>1.147697711813039E-8</v>
      </c>
      <c r="J118">
        <f>_xlfn.XLOOKUP(A118,'Tele2 - data 6.23'!R:R,'Tele2 - data 6.23'!U:U,0,0)</f>
        <v>0</v>
      </c>
      <c r="K118">
        <f t="shared" si="7"/>
        <v>0</v>
      </c>
      <c r="M118" s="18" t="s">
        <v>638</v>
      </c>
      <c r="N118" s="12">
        <v>2.3000000000000003</v>
      </c>
      <c r="O118" s="12">
        <v>1.7479701219646115</v>
      </c>
      <c r="P118" s="12">
        <v>31.455013275146484</v>
      </c>
    </row>
    <row r="119" spans="1:16" x14ac:dyDescent="0.25">
      <c r="A119" t="str">
        <f>_xlfn.XLOOKUP(C119,'Usage by partner TELE2 vs Ki'!B:B,'Usage by partner TELE2 vs Ki'!A:A,,0)</f>
        <v>BGRCM</v>
      </c>
      <c r="B119" t="s">
        <v>588</v>
      </c>
      <c r="C119" t="s">
        <v>905</v>
      </c>
      <c r="D119">
        <v>1</v>
      </c>
      <c r="E119">
        <v>456</v>
      </c>
      <c r="F119">
        <f t="shared" si="4"/>
        <v>4.246830940246582E-7</v>
      </c>
      <c r="G119">
        <f t="shared" si="5"/>
        <v>4.3487548828125E-4</v>
      </c>
      <c r="H119">
        <f>_xlfn.XLOOKUP(A119,'Tele2 - data 6.23'!A:A,'Tele2 - data 6.23'!K:K,0,0)</f>
        <v>6.0696821515892419E-3</v>
      </c>
      <c r="I119">
        <f t="shared" si="6"/>
        <v>2.6395559893843598E-6</v>
      </c>
      <c r="J119">
        <f>_xlfn.XLOOKUP(A119,'Tele2 - data 6.23'!R:R,'Tele2 - data 6.23'!U:U,0,0)</f>
        <v>0</v>
      </c>
      <c r="K119">
        <f t="shared" si="7"/>
        <v>0</v>
      </c>
      <c r="M119" s="18" t="s">
        <v>694</v>
      </c>
      <c r="N119" s="12">
        <v>1.21</v>
      </c>
      <c r="O119" s="12">
        <v>1.5323317807937773</v>
      </c>
      <c r="P119" s="12">
        <v>285.86767864227295</v>
      </c>
    </row>
    <row r="120" spans="1:16" x14ac:dyDescent="0.25">
      <c r="A120" t="str">
        <f>_xlfn.XLOOKUP(C120,'Usage by partner TELE2 vs Ki'!B:B,'Usage by partner TELE2 vs Ki'!A:A,,0)</f>
        <v>IDNTS</v>
      </c>
      <c r="B120" t="s">
        <v>588</v>
      </c>
      <c r="C120" t="s">
        <v>959</v>
      </c>
      <c r="D120">
        <v>1</v>
      </c>
      <c r="E120">
        <v>10</v>
      </c>
      <c r="F120">
        <f t="shared" si="4"/>
        <v>9.3132257461547852E-9</v>
      </c>
      <c r="G120">
        <f t="shared" si="5"/>
        <v>9.5367431640625E-6</v>
      </c>
      <c r="H120">
        <f>_xlfn.XLOOKUP(A120,'Tele2 - data 6.23'!A:A,'Tele2 - data 6.23'!K:K,0,0)</f>
        <v>6.0285011574074218E-2</v>
      </c>
      <c r="I120">
        <f t="shared" si="6"/>
        <v>5.7492267202448102E-7</v>
      </c>
      <c r="J120">
        <f>_xlfn.XLOOKUP(A120,'Tele2 - data 6.23'!R:R,'Tele2 - data 6.23'!U:U,0,0)</f>
        <v>0</v>
      </c>
      <c r="K120">
        <f t="shared" si="7"/>
        <v>0</v>
      </c>
      <c r="M120" s="18" t="s">
        <v>1417</v>
      </c>
      <c r="N120" s="12">
        <v>0.1</v>
      </c>
      <c r="O120" s="12">
        <v>1.509390856445441</v>
      </c>
      <c r="P120" s="12">
        <v>28.40129566192627</v>
      </c>
    </row>
    <row r="121" spans="1:16" x14ac:dyDescent="0.25">
      <c r="A121" t="str">
        <f>_xlfn.XLOOKUP(C121,'Usage by partner TELE2 vs Ki'!B:B,'Usage by partner TELE2 vs Ki'!A:A,,0)</f>
        <v>VNMVT</v>
      </c>
      <c r="B121" t="s">
        <v>588</v>
      </c>
      <c r="C121" t="s">
        <v>1404</v>
      </c>
      <c r="D121">
        <v>1</v>
      </c>
      <c r="E121">
        <v>2</v>
      </c>
      <c r="F121">
        <f t="shared" si="4"/>
        <v>1.862645149230957E-9</v>
      </c>
      <c r="G121">
        <f t="shared" si="5"/>
        <v>1.9073486328125E-6</v>
      </c>
      <c r="H121">
        <f>_xlfn.XLOOKUP(A121,'Tele2 - data 6.23'!A:A,'Tele2 - data 6.23'!K:K,0,0)</f>
        <v>0</v>
      </c>
      <c r="I121">
        <f t="shared" si="6"/>
        <v>0</v>
      </c>
      <c r="J121">
        <f>_xlfn.XLOOKUP(A121,'Tele2 - data 6.23'!R:R,'Tele2 - data 6.23'!U:U,0,0)</f>
        <v>0</v>
      </c>
      <c r="K121">
        <f t="shared" si="7"/>
        <v>0</v>
      </c>
      <c r="M121" s="18" t="s">
        <v>635</v>
      </c>
      <c r="N121" s="12">
        <v>221.96999999999997</v>
      </c>
      <c r="O121" s="12">
        <v>1.5011365861551687</v>
      </c>
      <c r="P121" s="12">
        <v>98.136943817138672</v>
      </c>
    </row>
    <row r="122" spans="1:16" x14ac:dyDescent="0.25">
      <c r="A122" t="str">
        <f>_xlfn.XLOOKUP(C122,'Usage by partner TELE2 vs Ki'!B:B,'Usage by partner TELE2 vs Ki'!A:A,,0)</f>
        <v>HRVVI</v>
      </c>
      <c r="B122" t="s">
        <v>588</v>
      </c>
      <c r="C122" t="s">
        <v>802</v>
      </c>
      <c r="D122">
        <v>1</v>
      </c>
      <c r="E122">
        <v>13</v>
      </c>
      <c r="F122">
        <f t="shared" si="4"/>
        <v>1.2107193470001221E-8</v>
      </c>
      <c r="G122">
        <f t="shared" si="5"/>
        <v>1.239776611328125E-5</v>
      </c>
      <c r="H122">
        <f>_xlfn.XLOOKUP(A122,'Tele2 - data 6.23'!A:A,'Tele2 - data 6.23'!K:K,0,0)</f>
        <v>1.0043566835206913E-2</v>
      </c>
      <c r="I122">
        <f t="shared" si="6"/>
        <v>1.2451779256600366E-7</v>
      </c>
      <c r="J122">
        <f>_xlfn.XLOOKUP(A122,'Tele2 - data 6.23'!R:R,'Tele2 - data 6.23'!U:U,0,0)</f>
        <v>0</v>
      </c>
      <c r="K122">
        <f t="shared" si="7"/>
        <v>0</v>
      </c>
      <c r="M122" s="18" t="s">
        <v>1175</v>
      </c>
      <c r="N122" s="12">
        <v>0</v>
      </c>
      <c r="O122" s="12">
        <v>1.4942244408502161</v>
      </c>
      <c r="P122" s="12">
        <v>110.35021305084229</v>
      </c>
    </row>
    <row r="123" spans="1:16" x14ac:dyDescent="0.25">
      <c r="A123" t="str">
        <f>_xlfn.XLOOKUP(C123,'Usage by partner TELE2 vs Ki'!B:B,'Usage by partner TELE2 vs Ki'!A:A,,0)</f>
        <v>VNMVI</v>
      </c>
      <c r="B123" t="s">
        <v>588</v>
      </c>
      <c r="C123" t="s">
        <v>1145</v>
      </c>
      <c r="D123">
        <v>1</v>
      </c>
      <c r="E123">
        <v>1</v>
      </c>
      <c r="F123">
        <f t="shared" si="4"/>
        <v>9.3132257461547852E-10</v>
      </c>
      <c r="G123">
        <f t="shared" si="5"/>
        <v>9.5367431640625E-7</v>
      </c>
      <c r="H123">
        <f>_xlfn.XLOOKUP(A123,'Tele2 - data 6.23'!A:A,'Tele2 - data 6.23'!K:K,0,0)</f>
        <v>0</v>
      </c>
      <c r="I123">
        <f t="shared" si="6"/>
        <v>0</v>
      </c>
      <c r="J123">
        <f>_xlfn.XLOOKUP(A123,'Tele2 - data 6.23'!R:R,'Tele2 - data 6.23'!U:U,0,0)</f>
        <v>0</v>
      </c>
      <c r="K123">
        <f t="shared" si="7"/>
        <v>0</v>
      </c>
      <c r="M123" s="18" t="s">
        <v>817</v>
      </c>
      <c r="N123" s="12">
        <v>0</v>
      </c>
      <c r="O123" s="12">
        <v>1.4791383868478063</v>
      </c>
      <c r="P123" s="12">
        <v>88256.321036338806</v>
      </c>
    </row>
    <row r="124" spans="1:16" x14ac:dyDescent="0.25">
      <c r="A124" t="str">
        <f>_xlfn.XLOOKUP(C124,'Usage by partner TELE2 vs Ki'!B:B,'Usage by partner TELE2 vs Ki'!A:A,,0)</f>
        <v>QATB1</v>
      </c>
      <c r="B124" t="s">
        <v>588</v>
      </c>
      <c r="C124" t="s">
        <v>924</v>
      </c>
      <c r="D124">
        <v>1</v>
      </c>
      <c r="E124">
        <v>136</v>
      </c>
      <c r="F124">
        <f t="shared" si="4"/>
        <v>1.2665987014770508E-7</v>
      </c>
      <c r="G124">
        <f t="shared" si="5"/>
        <v>1.2969970703125E-4</v>
      </c>
      <c r="H124">
        <f>_xlfn.XLOOKUP(A124,'Tele2 - data 6.23'!A:A,'Tele2 - data 6.23'!K:K,0,0)</f>
        <v>6.1433260393872313E-2</v>
      </c>
      <c r="I124">
        <f t="shared" si="6"/>
        <v>7.967875875059733E-6</v>
      </c>
      <c r="J124">
        <f>_xlfn.XLOOKUP(A124,'Tele2 - data 6.23'!R:R,'Tele2 - data 6.23'!U:U,0,0)</f>
        <v>0</v>
      </c>
      <c r="K124">
        <f t="shared" si="7"/>
        <v>0</v>
      </c>
      <c r="M124" s="18" t="s">
        <v>1290</v>
      </c>
      <c r="N124" s="12">
        <v>0.44</v>
      </c>
      <c r="O124" s="12">
        <v>1.3942167394234271</v>
      </c>
      <c r="P124" s="12">
        <v>156.00870990753174</v>
      </c>
    </row>
    <row r="125" spans="1:16" x14ac:dyDescent="0.25">
      <c r="A125" t="str">
        <f>_xlfn.XLOOKUP(C125,'Usage by partner TELE2 vs Ki'!B:B,'Usage by partner TELE2 vs Ki'!A:A,,0)</f>
        <v>GRCPF</v>
      </c>
      <c r="B125" t="s">
        <v>681</v>
      </c>
      <c r="C125" t="s">
        <v>708</v>
      </c>
      <c r="D125">
        <v>3701</v>
      </c>
      <c r="E125">
        <v>8696557981</v>
      </c>
      <c r="F125">
        <f t="shared" si="4"/>
        <v>8.0993007691577077</v>
      </c>
      <c r="G125">
        <f t="shared" si="5"/>
        <v>8293.6839876174927</v>
      </c>
      <c r="H125">
        <f>_xlfn.XLOOKUP(A125,'Tele2 - data 6.23'!A:A,'Tele2 - data 6.23'!K:K,0,0)</f>
        <v>5.0920537561091016E-3</v>
      </c>
      <c r="I125">
        <f t="shared" si="6"/>
        <v>42.231884701129566</v>
      </c>
      <c r="J125">
        <f>_xlfn.XLOOKUP(A125,'Tele2 - data 6.23'!R:R,'Tele2 - data 6.23'!U:U,0,0)</f>
        <v>0</v>
      </c>
      <c r="K125">
        <f t="shared" si="7"/>
        <v>0</v>
      </c>
      <c r="M125" s="18" t="s">
        <v>1370</v>
      </c>
      <c r="N125" s="12">
        <v>0</v>
      </c>
      <c r="O125" s="12">
        <v>1.3483629001383304</v>
      </c>
      <c r="P125" s="12">
        <v>24.848267555236816</v>
      </c>
    </row>
    <row r="126" spans="1:16" x14ac:dyDescent="0.25">
      <c r="A126" t="str">
        <f>_xlfn.XLOOKUP(C126,'Usage by partner TELE2 vs Ki'!B:B,'Usage by partner TELE2 vs Ki'!A:A,,0)</f>
        <v>GRCSH</v>
      </c>
      <c r="B126" t="s">
        <v>681</v>
      </c>
      <c r="C126" t="s">
        <v>710</v>
      </c>
      <c r="D126">
        <v>3112</v>
      </c>
      <c r="E126">
        <v>7625291013</v>
      </c>
      <c r="F126">
        <f t="shared" si="4"/>
        <v>7.1016056584194303</v>
      </c>
      <c r="G126">
        <f t="shared" si="5"/>
        <v>7272.0441942214966</v>
      </c>
      <c r="H126">
        <f>_xlfn.XLOOKUP(A126,'Tele2 - data 6.23'!A:A,'Tele2 - data 6.23'!K:K,0,0)</f>
        <v>5.0781742986989722E-3</v>
      </c>
      <c r="I126">
        <f t="shared" si="6"/>
        <v>36.928707926098681</v>
      </c>
      <c r="J126">
        <f>_xlfn.XLOOKUP(A126,'Tele2 - data 6.23'!R:R,'Tele2 - data 6.23'!U:U,0,0)</f>
        <v>0</v>
      </c>
      <c r="K126">
        <f t="shared" si="7"/>
        <v>0</v>
      </c>
      <c r="M126" s="18" t="s">
        <v>675</v>
      </c>
      <c r="N126" s="12">
        <v>1.02</v>
      </c>
      <c r="O126" s="12">
        <v>1.307575414444782</v>
      </c>
      <c r="P126" s="12">
        <v>154.3119421005249</v>
      </c>
    </row>
    <row r="127" spans="1:16" x14ac:dyDescent="0.25">
      <c r="A127" t="str">
        <f>_xlfn.XLOOKUP(C127,'Usage by partner TELE2 vs Ki'!B:B,'Usage by partner TELE2 vs Ki'!A:A,,0)</f>
        <v>DEUD2</v>
      </c>
      <c r="B127" t="s">
        <v>681</v>
      </c>
      <c r="C127" t="s">
        <v>740</v>
      </c>
      <c r="D127">
        <v>2731</v>
      </c>
      <c r="E127">
        <v>6062384201</v>
      </c>
      <c r="F127">
        <f t="shared" si="4"/>
        <v>5.6460352623835206</v>
      </c>
      <c r="G127">
        <f t="shared" si="5"/>
        <v>5781.5401086807251</v>
      </c>
      <c r="H127">
        <f>_xlfn.XLOOKUP(A127,'Tele2 - data 6.23'!A:A,'Tele2 - data 6.23'!K:K,0,0)</f>
        <v>1.0029951459719478E-2</v>
      </c>
      <c r="I127">
        <f t="shared" si="6"/>
        <v>57.988566652488949</v>
      </c>
      <c r="J127">
        <f>_xlfn.XLOOKUP(A127,'Tele2 - data 6.23'!R:R,'Tele2 - data 6.23'!U:U,0,0)</f>
        <v>0</v>
      </c>
      <c r="K127">
        <f t="shared" si="7"/>
        <v>0</v>
      </c>
      <c r="M127" s="18" t="s">
        <v>1376</v>
      </c>
      <c r="N127" s="12">
        <v>0</v>
      </c>
      <c r="O127" s="12">
        <v>1.1850894856640279</v>
      </c>
      <c r="P127" s="12">
        <v>11.845223426818848</v>
      </c>
    </row>
    <row r="128" spans="1:16" x14ac:dyDescent="0.25">
      <c r="A128" t="str">
        <f>_xlfn.XLOOKUP(C128,'Usage by partner TELE2 vs Ki'!B:B,'Usage by partner TELE2 vs Ki'!A:A,,0)</f>
        <v>DEUE2</v>
      </c>
      <c r="B128" t="s">
        <v>681</v>
      </c>
      <c r="C128" t="s">
        <v>746</v>
      </c>
      <c r="D128">
        <v>2380</v>
      </c>
      <c r="E128">
        <v>6794665955</v>
      </c>
      <c r="F128">
        <f t="shared" si="4"/>
        <v>6.3280257908627391</v>
      </c>
      <c r="G128">
        <f t="shared" si="5"/>
        <v>6479.8984098434448</v>
      </c>
      <c r="H128">
        <f>_xlfn.XLOOKUP(A128,'Tele2 - data 6.23'!A:A,'Tele2 - data 6.23'!K:K,0,0)</f>
        <v>6.0739991574448775E-3</v>
      </c>
      <c r="I128">
        <f t="shared" si="6"/>
        <v>39.358897481717484</v>
      </c>
      <c r="J128">
        <f>_xlfn.XLOOKUP(A128,'Tele2 - data 6.23'!R:R,'Tele2 - data 6.23'!U:U,0,0)</f>
        <v>0</v>
      </c>
      <c r="K128">
        <f t="shared" si="7"/>
        <v>0</v>
      </c>
      <c r="M128" s="18" t="s">
        <v>1363</v>
      </c>
      <c r="N128" s="12">
        <v>104.94</v>
      </c>
      <c r="O128" s="12">
        <v>1.1377539366156471</v>
      </c>
      <c r="P128" s="12">
        <v>174.06586742401123</v>
      </c>
    </row>
    <row r="129" spans="1:16" x14ac:dyDescent="0.25">
      <c r="A129" t="str">
        <f>_xlfn.XLOOKUP(C129,'Usage by partner TELE2 vs Ki'!B:B,'Usage by partner TELE2 vs Ki'!A:A,,0)</f>
        <v>CHNCT</v>
      </c>
      <c r="B129" t="s">
        <v>681</v>
      </c>
      <c r="C129" t="s">
        <v>680</v>
      </c>
      <c r="D129">
        <v>1786</v>
      </c>
      <c r="E129">
        <v>5452972</v>
      </c>
      <c r="F129">
        <f t="shared" si="4"/>
        <v>5.0784759223461151E-3</v>
      </c>
      <c r="G129">
        <f t="shared" si="5"/>
        <v>5.2003593444824219</v>
      </c>
      <c r="H129">
        <f>_xlfn.XLOOKUP(A129,'Tele2 - data 6.23'!A:A,'Tele2 - data 6.23'!K:K,0,0)</f>
        <v>3.0099366936453362E-2</v>
      </c>
      <c r="I129">
        <f t="shared" si="6"/>
        <v>0.1565275241109905</v>
      </c>
      <c r="J129">
        <f>_xlfn.XLOOKUP(A129,'Tele2 - data 6.23'!R:R,'Tele2 - data 6.23'!U:U,0,0)</f>
        <v>0</v>
      </c>
      <c r="K129">
        <f t="shared" si="7"/>
        <v>0</v>
      </c>
      <c r="M129" s="18" t="s">
        <v>932</v>
      </c>
      <c r="N129" s="12">
        <v>0</v>
      </c>
      <c r="O129" s="12">
        <v>1.0357229883709316</v>
      </c>
      <c r="P129" s="12">
        <v>113.34700965881348</v>
      </c>
    </row>
    <row r="130" spans="1:16" x14ac:dyDescent="0.25">
      <c r="A130" t="str">
        <f>_xlfn.XLOOKUP(C130,'Usage by partner TELE2 vs Ki'!B:B,'Usage by partner TELE2 vs Ki'!A:A,,0)</f>
        <v>BGDBL</v>
      </c>
      <c r="B130" t="s">
        <v>681</v>
      </c>
      <c r="C130" t="s">
        <v>734</v>
      </c>
      <c r="D130">
        <v>1722</v>
      </c>
      <c r="E130">
        <v>5735058056</v>
      </c>
      <c r="F130">
        <f t="shared" si="4"/>
        <v>5.3411890342831612</v>
      </c>
      <c r="G130">
        <f t="shared" si="5"/>
        <v>5469.377571105957</v>
      </c>
      <c r="H130">
        <f>_xlfn.XLOOKUP(A130,'Tele2 - data 6.23'!A:A,'Tele2 - data 6.23'!K:K,0,0)</f>
        <v>2.0361294355129275E-2</v>
      </c>
      <c r="I130">
        <f t="shared" si="6"/>
        <v>111.3636066646304</v>
      </c>
      <c r="J130">
        <f>_xlfn.XLOOKUP(A130,'Tele2 - data 6.23'!R:R,'Tele2 - data 6.23'!U:U,0,0)</f>
        <v>4.4999999999999998E-2</v>
      </c>
      <c r="K130">
        <f t="shared" si="7"/>
        <v>77.489999999999995</v>
      </c>
      <c r="M130" s="18" t="s">
        <v>605</v>
      </c>
      <c r="N130" s="12">
        <v>0</v>
      </c>
      <c r="O130" s="12">
        <v>0.96291224918756335</v>
      </c>
      <c r="P130" s="12">
        <v>50.128066062927246</v>
      </c>
    </row>
    <row r="131" spans="1:16" x14ac:dyDescent="0.25">
      <c r="A131" t="str">
        <f>_xlfn.XLOOKUP(C131,'Usage by partner TELE2 vs Ki'!B:B,'Usage by partner TELE2 vs Ki'!A:A,,0)</f>
        <v>BIHPT</v>
      </c>
      <c r="B131" t="s">
        <v>681</v>
      </c>
      <c r="C131" t="s">
        <v>804</v>
      </c>
      <c r="D131">
        <v>1647</v>
      </c>
      <c r="E131">
        <v>3045930744</v>
      </c>
      <c r="F131">
        <f t="shared" ref="F131:F194" si="8">G131/1024</f>
        <v>2.83674406260252</v>
      </c>
      <c r="G131">
        <f t="shared" ref="G131:G194" si="9">E131/1024/1024</f>
        <v>2904.8259201049805</v>
      </c>
      <c r="H131">
        <f>_xlfn.XLOOKUP(A131,'Tele2 - data 6.23'!A:A,'Tele2 - data 6.23'!K:K,0,0)</f>
        <v>1.51329370324966E-2</v>
      </c>
      <c r="I131">
        <f t="shared" ref="I131:I194" si="10">H131*G131</f>
        <v>43.958547739312671</v>
      </c>
      <c r="J131">
        <f>_xlfn.XLOOKUP(A131,'Tele2 - data 6.23'!R:R,'Tele2 - data 6.23'!U:U,0,0)</f>
        <v>0</v>
      </c>
      <c r="K131">
        <f t="shared" ref="K131:K194" si="11">J131*D131</f>
        <v>0</v>
      </c>
      <c r="M131" s="18" t="s">
        <v>677</v>
      </c>
      <c r="N131" s="12">
        <v>2.6</v>
      </c>
      <c r="O131" s="12">
        <v>0.90747600048658073</v>
      </c>
      <c r="P131" s="12">
        <v>80.412461280822754</v>
      </c>
    </row>
    <row r="132" spans="1:16" x14ac:dyDescent="0.25">
      <c r="A132" t="str">
        <f>_xlfn.XLOOKUP(C132,'Usage by partner TELE2 vs Ki'!B:B,'Usage by partner TELE2 vs Ki'!A:A,,0)</f>
        <v>BGDGP</v>
      </c>
      <c r="B132" t="s">
        <v>681</v>
      </c>
      <c r="C132" t="s">
        <v>733</v>
      </c>
      <c r="D132">
        <v>1631</v>
      </c>
      <c r="E132">
        <v>3644119439</v>
      </c>
      <c r="F132">
        <f t="shared" si="8"/>
        <v>3.3938506981357932</v>
      </c>
      <c r="G132">
        <f t="shared" si="9"/>
        <v>3475.3031148910522</v>
      </c>
      <c r="H132">
        <f>_xlfn.XLOOKUP(A132,'Tele2 - data 6.23'!A:A,'Tele2 - data 6.23'!K:K,0,0)</f>
        <v>9.0178776682104514E-2</v>
      </c>
      <c r="I132">
        <f t="shared" si="10"/>
        <v>313.39858350038241</v>
      </c>
      <c r="J132">
        <f>_xlfn.XLOOKUP(A132,'Tele2 - data 6.23'!R:R,'Tele2 - data 6.23'!U:U,0,0)</f>
        <v>0</v>
      </c>
      <c r="K132">
        <f t="shared" si="11"/>
        <v>0</v>
      </c>
      <c r="M132" s="18" t="s">
        <v>639</v>
      </c>
      <c r="N132" s="12">
        <v>0.52</v>
      </c>
      <c r="O132" s="12">
        <v>0.82702952961413612</v>
      </c>
      <c r="P132" s="12">
        <v>75.743130683898926</v>
      </c>
    </row>
    <row r="133" spans="1:16" x14ac:dyDescent="0.25">
      <c r="A133" t="str">
        <f>_xlfn.XLOOKUP(C133,'Usage by partner TELE2 vs Ki'!B:B,'Usage by partner TELE2 vs Ki'!A:A,,0)</f>
        <v>MARMT</v>
      </c>
      <c r="B133" t="s">
        <v>681</v>
      </c>
      <c r="C133" t="s">
        <v>756</v>
      </c>
      <c r="D133">
        <v>1107</v>
      </c>
      <c r="E133">
        <v>2035448266</v>
      </c>
      <c r="F133">
        <f t="shared" si="8"/>
        <v>1.8956589195877314</v>
      </c>
      <c r="G133">
        <f t="shared" si="9"/>
        <v>1941.1547336578369</v>
      </c>
      <c r="H133">
        <f>_xlfn.XLOOKUP(A133,'Tele2 - data 6.23'!A:A,'Tele2 - data 6.23'!K:K,0,0)</f>
        <v>5.0148133449851848E-2</v>
      </c>
      <c r="I133">
        <f t="shared" si="10"/>
        <v>97.345286630284832</v>
      </c>
      <c r="J133">
        <f>_xlfn.XLOOKUP(A133,'Tele2 - data 6.23'!R:R,'Tele2 - data 6.23'!U:U,0,0)</f>
        <v>0</v>
      </c>
      <c r="K133">
        <f t="shared" si="11"/>
        <v>0</v>
      </c>
      <c r="M133" s="18" t="s">
        <v>616</v>
      </c>
      <c r="N133" s="12">
        <v>71.290000000000006</v>
      </c>
      <c r="O133" s="12">
        <v>0.79197719117872356</v>
      </c>
      <c r="P133" s="12">
        <v>92.839716911315918</v>
      </c>
    </row>
    <row r="134" spans="1:16" x14ac:dyDescent="0.25">
      <c r="A134" t="str">
        <f>_xlfn.XLOOKUP(C134,'Usage by partner TELE2 vs Ki'!B:B,'Usage by partner TELE2 vs Ki'!A:A,,0)</f>
        <v>MARM1</v>
      </c>
      <c r="B134" t="s">
        <v>681</v>
      </c>
      <c r="C134" t="s">
        <v>758</v>
      </c>
      <c r="D134">
        <v>939</v>
      </c>
      <c r="E134">
        <v>1400538017</v>
      </c>
      <c r="F134">
        <f t="shared" si="8"/>
        <v>1.3043526718392968</v>
      </c>
      <c r="G134">
        <f t="shared" si="9"/>
        <v>1335.6571359634399</v>
      </c>
      <c r="H134">
        <f>_xlfn.XLOOKUP(A134,'Tele2 - data 6.23'!A:A,'Tele2 - data 6.23'!K:K,0,0)</f>
        <v>5.0143022236990534E-2</v>
      </c>
      <c r="I134">
        <f t="shared" si="10"/>
        <v>66.973885469609854</v>
      </c>
      <c r="J134">
        <f>_xlfn.XLOOKUP(A134,'Tele2 - data 6.23'!R:R,'Tele2 - data 6.23'!U:U,0,0)</f>
        <v>0</v>
      </c>
      <c r="K134">
        <f t="shared" si="11"/>
        <v>0</v>
      </c>
      <c r="M134" s="18" t="s">
        <v>628</v>
      </c>
      <c r="N134" s="12">
        <v>0</v>
      </c>
      <c r="O134" s="12">
        <v>0.62792147333003767</v>
      </c>
      <c r="P134" s="12">
        <v>46.372770309448242</v>
      </c>
    </row>
    <row r="135" spans="1:16" x14ac:dyDescent="0.25">
      <c r="A135" t="str">
        <f>_xlfn.XLOOKUP(C135,'Usage by partner TELE2 vs Ki'!B:B,'Usage by partner TELE2 vs Ki'!A:A,,0)</f>
        <v>ITAWI</v>
      </c>
      <c r="B135" t="s">
        <v>681</v>
      </c>
      <c r="C135" t="s">
        <v>742</v>
      </c>
      <c r="D135">
        <v>765</v>
      </c>
      <c r="E135">
        <v>1157810090</v>
      </c>
      <c r="F135">
        <f t="shared" si="8"/>
        <v>1.0782946739345789</v>
      </c>
      <c r="G135">
        <f t="shared" si="9"/>
        <v>1104.1737461090088</v>
      </c>
      <c r="H135">
        <f>_xlfn.XLOOKUP(A135,'Tele2 - data 6.23'!A:A,'Tele2 - data 6.23'!K:K,0,0)</f>
        <v>6.1982702736118438E-3</v>
      </c>
      <c r="I135">
        <f t="shared" si="10"/>
        <v>6.8439673074101002</v>
      </c>
      <c r="J135">
        <f>_xlfn.XLOOKUP(A135,'Tele2 - data 6.23'!R:R,'Tele2 - data 6.23'!U:U,0,0)</f>
        <v>0.17</v>
      </c>
      <c r="K135">
        <f t="shared" si="11"/>
        <v>130.05000000000001</v>
      </c>
      <c r="M135" s="18" t="s">
        <v>799</v>
      </c>
      <c r="N135" s="12">
        <v>0</v>
      </c>
      <c r="O135" s="12">
        <v>0.6057992329264057</v>
      </c>
      <c r="P135" s="12">
        <v>73.354897499084473</v>
      </c>
    </row>
    <row r="136" spans="1:16" x14ac:dyDescent="0.25">
      <c r="A136" t="str">
        <f>_xlfn.XLOOKUP(C136,'Usage by partner TELE2 vs Ki'!B:B,'Usage by partner TELE2 vs Ki'!A:A,,0)</f>
        <v>LUXVM</v>
      </c>
      <c r="B136" t="s">
        <v>681</v>
      </c>
      <c r="C136" t="s">
        <v>773</v>
      </c>
      <c r="D136">
        <v>690</v>
      </c>
      <c r="E136">
        <v>762829734</v>
      </c>
      <c r="F136">
        <f t="shared" si="8"/>
        <v>0.71044055186212063</v>
      </c>
      <c r="G136">
        <f t="shared" si="9"/>
        <v>727.49112510681152</v>
      </c>
      <c r="H136">
        <f>_xlfn.XLOOKUP(A136,'Tele2 - data 6.23'!A:A,'Tele2 - data 6.23'!K:K,0,0)</f>
        <v>0</v>
      </c>
      <c r="I136">
        <f t="shared" si="10"/>
        <v>0</v>
      </c>
      <c r="J136">
        <f>_xlfn.XLOOKUP(A136,'Tele2 - data 6.23'!R:R,'Tele2 - data 6.23'!U:U,0,0)</f>
        <v>0</v>
      </c>
      <c r="K136">
        <f t="shared" si="11"/>
        <v>0</v>
      </c>
      <c r="M136" s="18" t="s">
        <v>620</v>
      </c>
      <c r="N136" s="12">
        <v>0.1</v>
      </c>
      <c r="O136" s="12">
        <v>0.58497741726607566</v>
      </c>
      <c r="P136" s="12">
        <v>32.424036026000977</v>
      </c>
    </row>
    <row r="137" spans="1:16" x14ac:dyDescent="0.25">
      <c r="A137" t="str">
        <f>_xlfn.XLOOKUP(C137,'Usage by partner TELE2 vs Ki'!B:B,'Usage by partner TELE2 vs Ki'!A:A,,0)</f>
        <v>HUNVR</v>
      </c>
      <c r="B137" t="s">
        <v>681</v>
      </c>
      <c r="C137" t="s">
        <v>816</v>
      </c>
      <c r="D137">
        <v>560</v>
      </c>
      <c r="E137">
        <v>881530757</v>
      </c>
      <c r="F137">
        <f t="shared" si="8"/>
        <v>0.82098949421197176</v>
      </c>
      <c r="G137">
        <f t="shared" si="9"/>
        <v>840.69324207305908</v>
      </c>
      <c r="H137">
        <f>_xlfn.XLOOKUP(A137,'Tele2 - data 6.23'!A:A,'Tele2 - data 6.23'!K:K,0,0)</f>
        <v>1.0198464733727578E-2</v>
      </c>
      <c r="I137">
        <f t="shared" si="10"/>
        <v>8.5737803811651947</v>
      </c>
      <c r="J137">
        <f>_xlfn.XLOOKUP(A137,'Tele2 - data 6.23'!R:R,'Tele2 - data 6.23'!U:U,0,0)</f>
        <v>0</v>
      </c>
      <c r="K137">
        <f t="shared" si="11"/>
        <v>0</v>
      </c>
      <c r="M137" s="18" t="s">
        <v>603</v>
      </c>
      <c r="N137" s="12">
        <v>16.36</v>
      </c>
      <c r="O137" s="12">
        <v>0.4816971355767769</v>
      </c>
      <c r="P137" s="12">
        <v>32.645455360412598</v>
      </c>
    </row>
    <row r="138" spans="1:16" x14ac:dyDescent="0.25">
      <c r="A138" t="str">
        <f>_xlfn.XLOOKUP(C138,'Usage by partner TELE2 vs Ki'!B:B,'Usage by partner TELE2 vs Ki'!A:A,,0)</f>
        <v>HUNH1</v>
      </c>
      <c r="B138" t="s">
        <v>681</v>
      </c>
      <c r="C138" t="s">
        <v>796</v>
      </c>
      <c r="D138">
        <v>559</v>
      </c>
      <c r="E138">
        <v>998928273</v>
      </c>
      <c r="F138">
        <f t="shared" si="8"/>
        <v>0.93032445106655359</v>
      </c>
      <c r="G138">
        <f t="shared" si="9"/>
        <v>952.65223789215088</v>
      </c>
      <c r="H138">
        <f>_xlfn.XLOOKUP(A138,'Tele2 - data 6.23'!A:A,'Tele2 - data 6.23'!K:K,0,0)</f>
        <v>6.0843356869945495E-3</v>
      </c>
      <c r="I138">
        <f t="shared" si="10"/>
        <v>5.7962560083024348</v>
      </c>
      <c r="J138">
        <f>_xlfn.XLOOKUP(A138,'Tele2 - data 6.23'!R:R,'Tele2 - data 6.23'!U:U,0,0)</f>
        <v>0</v>
      </c>
      <c r="K138">
        <f t="shared" si="11"/>
        <v>0</v>
      </c>
      <c r="M138" s="18" t="s">
        <v>801</v>
      </c>
      <c r="N138" s="12">
        <v>0</v>
      </c>
      <c r="O138" s="12">
        <v>0.46939628063302363</v>
      </c>
      <c r="P138" s="12">
        <v>53.851334571838379</v>
      </c>
    </row>
    <row r="139" spans="1:16" x14ac:dyDescent="0.25">
      <c r="A139" t="str">
        <f>_xlfn.XLOOKUP(C139,'Usage by partner TELE2 vs Ki'!B:B,'Usage by partner TELE2 vs Ki'!A:A,,0)</f>
        <v>LUXTG</v>
      </c>
      <c r="B139" t="s">
        <v>681</v>
      </c>
      <c r="C139" t="s">
        <v>770</v>
      </c>
      <c r="D139">
        <v>555</v>
      </c>
      <c r="E139">
        <v>950531976</v>
      </c>
      <c r="F139">
        <f t="shared" si="8"/>
        <v>0.88525188714265823</v>
      </c>
      <c r="G139">
        <f t="shared" si="9"/>
        <v>906.49793243408203</v>
      </c>
      <c r="H139">
        <f>_xlfn.XLOOKUP(A139,'Tele2 - data 6.23'!A:A,'Tele2 - data 6.23'!K:K,0,0)</f>
        <v>1.0144257183161259E-2</v>
      </c>
      <c r="I139">
        <f t="shared" si="10"/>
        <v>9.1957481626152671</v>
      </c>
      <c r="J139">
        <f>_xlfn.XLOOKUP(A139,'Tele2 - data 6.23'!R:R,'Tele2 - data 6.23'!U:U,0,0)</f>
        <v>0</v>
      </c>
      <c r="K139">
        <f t="shared" si="11"/>
        <v>0</v>
      </c>
      <c r="M139" s="18" t="s">
        <v>852</v>
      </c>
      <c r="N139" s="12">
        <v>0</v>
      </c>
      <c r="O139" s="12">
        <v>0.45366816150440969</v>
      </c>
      <c r="P139" s="12">
        <v>54.517132759094238</v>
      </c>
    </row>
    <row r="140" spans="1:16" x14ac:dyDescent="0.25">
      <c r="A140" t="str">
        <f>_xlfn.XLOOKUP(C140,'Usage by partner TELE2 vs Ki'!B:B,'Usage by partner TELE2 vs Ki'!A:A,,0)</f>
        <v>ROMMR</v>
      </c>
      <c r="B140" t="s">
        <v>681</v>
      </c>
      <c r="C140" t="s">
        <v>910</v>
      </c>
      <c r="D140">
        <v>459</v>
      </c>
      <c r="E140">
        <v>829637478</v>
      </c>
      <c r="F140">
        <f t="shared" si="8"/>
        <v>0.77266011200845242</v>
      </c>
      <c r="G140">
        <f t="shared" si="9"/>
        <v>791.20395469665527</v>
      </c>
      <c r="H140">
        <f>_xlfn.XLOOKUP(A140,'Tele2 - data 6.23'!A:A,'Tele2 - data 6.23'!K:K,0,0)</f>
        <v>6.4505610535919907E-3</v>
      </c>
      <c r="I140">
        <f t="shared" si="10"/>
        <v>5.1037094156142064</v>
      </c>
      <c r="J140">
        <f>_xlfn.XLOOKUP(A140,'Tele2 - data 6.23'!R:R,'Tele2 - data 6.23'!U:U,0,0)</f>
        <v>0</v>
      </c>
      <c r="K140">
        <f t="shared" si="11"/>
        <v>0</v>
      </c>
      <c r="M140" s="18" t="s">
        <v>1419</v>
      </c>
      <c r="N140" s="12">
        <v>0</v>
      </c>
      <c r="O140" s="12">
        <v>0.42856417014394371</v>
      </c>
      <c r="P140" s="12">
        <v>27.856988906860352</v>
      </c>
    </row>
    <row r="141" spans="1:16" x14ac:dyDescent="0.25">
      <c r="A141" t="str">
        <f>_xlfn.XLOOKUP(C141,'Usage by partner TELE2 vs Ki'!B:B,'Usage by partner TELE2 vs Ki'!A:A,,0)</f>
        <v>ROM05</v>
      </c>
      <c r="B141" t="s">
        <v>681</v>
      </c>
      <c r="C141" t="s">
        <v>1002</v>
      </c>
      <c r="D141">
        <v>439</v>
      </c>
      <c r="E141">
        <v>3025</v>
      </c>
      <c r="F141">
        <f t="shared" si="8"/>
        <v>2.8172507882118225E-6</v>
      </c>
      <c r="G141">
        <f t="shared" si="9"/>
        <v>2.8848648071289063E-3</v>
      </c>
      <c r="H141">
        <f>_xlfn.XLOOKUP(A141,'Tele2 - data 6.23'!A:A,'Tele2 - data 6.23'!K:K,0,0)</f>
        <v>0</v>
      </c>
      <c r="I141">
        <f t="shared" si="10"/>
        <v>0</v>
      </c>
      <c r="J141">
        <f>_xlfn.XLOOKUP(A141,'Tele2 - data 6.23'!R:R,'Tele2 - data 6.23'!U:U,0,0)</f>
        <v>0</v>
      </c>
      <c r="K141">
        <f t="shared" si="11"/>
        <v>0</v>
      </c>
      <c r="M141" s="18" t="s">
        <v>1413</v>
      </c>
      <c r="N141" s="12">
        <v>0.24</v>
      </c>
      <c r="O141" s="12">
        <v>0.3752036616473447</v>
      </c>
      <c r="P141" s="12">
        <v>66.001937866210938</v>
      </c>
    </row>
    <row r="142" spans="1:16" x14ac:dyDescent="0.25">
      <c r="A142" t="str">
        <f>_xlfn.XLOOKUP(C142,'Usage by partner TELE2 vs Ki'!B:B,'Usage by partner TELE2 vs Ki'!A:A,,0)</f>
        <v>ROM05</v>
      </c>
      <c r="B142" t="s">
        <v>681</v>
      </c>
      <c r="C142" t="s">
        <v>1001</v>
      </c>
      <c r="D142">
        <v>404</v>
      </c>
      <c r="E142">
        <v>2015634150</v>
      </c>
      <c r="F142">
        <f t="shared" si="8"/>
        <v>1.8772055860608816</v>
      </c>
      <c r="G142">
        <f t="shared" si="9"/>
        <v>1922.2585201263428</v>
      </c>
      <c r="H142">
        <f>_xlfn.XLOOKUP(A142,'Tele2 - data 6.23'!A:A,'Tele2 - data 6.23'!K:K,0,0)</f>
        <v>0</v>
      </c>
      <c r="I142">
        <f t="shared" si="10"/>
        <v>0</v>
      </c>
      <c r="J142">
        <f>_xlfn.XLOOKUP(A142,'Tele2 - data 6.23'!R:R,'Tele2 - data 6.23'!U:U,0,0)</f>
        <v>0</v>
      </c>
      <c r="K142">
        <f t="shared" si="11"/>
        <v>0</v>
      </c>
      <c r="M142" s="18" t="s">
        <v>1240</v>
      </c>
      <c r="N142" s="12">
        <v>0</v>
      </c>
      <c r="O142" s="12">
        <v>0.37121889400673042</v>
      </c>
      <c r="P142" s="12">
        <v>1.4844398498535156</v>
      </c>
    </row>
    <row r="143" spans="1:16" x14ac:dyDescent="0.25">
      <c r="A143" t="str">
        <f>_xlfn.XLOOKUP(C143,'Usage by partner TELE2 vs Ki'!B:B,'Usage by partner TELE2 vs Ki'!A:A,,0)</f>
        <v>ROMMF</v>
      </c>
      <c r="B143" t="s">
        <v>681</v>
      </c>
      <c r="C143" t="s">
        <v>904</v>
      </c>
      <c r="D143">
        <v>309</v>
      </c>
      <c r="E143">
        <v>391768352</v>
      </c>
      <c r="F143">
        <f t="shared" si="8"/>
        <v>0.36486271023750305</v>
      </c>
      <c r="G143">
        <f t="shared" si="9"/>
        <v>373.61941528320313</v>
      </c>
      <c r="H143">
        <f>_xlfn.XLOOKUP(A143,'Tele2 - data 6.23'!A:A,'Tele2 - data 6.23'!K:K,0,0)</f>
        <v>1.0153806994675104E-2</v>
      </c>
      <c r="I143">
        <f t="shared" si="10"/>
        <v>3.7936594322490103</v>
      </c>
      <c r="J143">
        <f>_xlfn.XLOOKUP(A143,'Tele2 - data 6.23'!R:R,'Tele2 - data 6.23'!U:U,0,0)</f>
        <v>0</v>
      </c>
      <c r="K143">
        <f t="shared" si="11"/>
        <v>0</v>
      </c>
      <c r="M143" s="18" t="s">
        <v>1409</v>
      </c>
      <c r="N143" s="12">
        <v>0.1</v>
      </c>
      <c r="O143" s="12">
        <v>0.36458051241070377</v>
      </c>
      <c r="P143" s="12">
        <v>1.794215202331543</v>
      </c>
    </row>
    <row r="144" spans="1:16" x14ac:dyDescent="0.25">
      <c r="A144" t="str">
        <f>_xlfn.XLOOKUP(C144,'Usage by partner TELE2 vs Ki'!B:B,'Usage by partner TELE2 vs Ki'!A:A,,0)</f>
        <v>ITAOM</v>
      </c>
      <c r="B144" t="s">
        <v>681</v>
      </c>
      <c r="C144" t="s">
        <v>752</v>
      </c>
      <c r="D144">
        <v>303</v>
      </c>
      <c r="E144">
        <v>438508799</v>
      </c>
      <c r="F144">
        <f t="shared" si="8"/>
        <v>0.40839314367622137</v>
      </c>
      <c r="G144">
        <f t="shared" si="9"/>
        <v>418.19457912445068</v>
      </c>
      <c r="H144">
        <f>_xlfn.XLOOKUP(A144,'Tele2 - data 6.23'!A:A,'Tele2 - data 6.23'!K:K,0,0)</f>
        <v>1.0030261531489941E-2</v>
      </c>
      <c r="I144">
        <f t="shared" si="10"/>
        <v>4.1946009996696043</v>
      </c>
      <c r="J144">
        <f>_xlfn.XLOOKUP(A144,'Tele2 - data 6.23'!R:R,'Tele2 - data 6.23'!U:U,0,0)</f>
        <v>0</v>
      </c>
      <c r="K144">
        <f t="shared" si="11"/>
        <v>0</v>
      </c>
      <c r="M144" s="18" t="s">
        <v>618</v>
      </c>
      <c r="N144" s="12">
        <v>0.60000000000000009</v>
      </c>
      <c r="O144" s="12">
        <v>0.35709483968878653</v>
      </c>
      <c r="P144" s="12">
        <v>33.824206352233887</v>
      </c>
    </row>
    <row r="145" spans="1:16" x14ac:dyDescent="0.25">
      <c r="A145" t="str">
        <f>_xlfn.XLOOKUP(C145,'Usage by partner TELE2 vs Ki'!B:B,'Usage by partner TELE2 vs Ki'!A:A,,0)</f>
        <v>NLDPT</v>
      </c>
      <c r="B145" t="s">
        <v>681</v>
      </c>
      <c r="C145" t="s">
        <v>687</v>
      </c>
      <c r="D145">
        <v>245</v>
      </c>
      <c r="E145">
        <v>281349717</v>
      </c>
      <c r="F145">
        <f t="shared" si="8"/>
        <v>0.26202734280377626</v>
      </c>
      <c r="G145">
        <f t="shared" si="9"/>
        <v>268.31599903106689</v>
      </c>
      <c r="H145">
        <f>_xlfn.XLOOKUP(A145,'Tele2 - data 6.23'!A:A,'Tele2 - data 6.23'!K:K,0,0)</f>
        <v>4.5416334993920587E-3</v>
      </c>
      <c r="I145">
        <f t="shared" si="10"/>
        <v>1.2185929296223406</v>
      </c>
      <c r="J145">
        <f>_xlfn.XLOOKUP(A145,'Tele2 - data 6.23'!R:R,'Tele2 - data 6.23'!U:U,0,0)</f>
        <v>0.11</v>
      </c>
      <c r="K145">
        <f t="shared" si="11"/>
        <v>26.95</v>
      </c>
      <c r="M145" s="18" t="s">
        <v>690</v>
      </c>
      <c r="N145" s="12">
        <v>5.28</v>
      </c>
      <c r="O145" s="12">
        <v>0.35308617364734468</v>
      </c>
      <c r="P145" s="12">
        <v>77.742855072021484</v>
      </c>
    </row>
    <row r="146" spans="1:16" x14ac:dyDescent="0.25">
      <c r="A146" t="str">
        <f>_xlfn.XLOOKUP(C146,'Usage by partner TELE2 vs Ki'!B:B,'Usage by partner TELE2 vs Ki'!A:A,,0)</f>
        <v>NLDLT</v>
      </c>
      <c r="B146" t="s">
        <v>681</v>
      </c>
      <c r="C146" t="s">
        <v>699</v>
      </c>
      <c r="D146">
        <v>235</v>
      </c>
      <c r="E146">
        <v>156666989</v>
      </c>
      <c r="F146">
        <f t="shared" si="8"/>
        <v>0.14590750355273485</v>
      </c>
      <c r="G146">
        <f t="shared" si="9"/>
        <v>149.40928363800049</v>
      </c>
      <c r="H146">
        <f>_xlfn.XLOOKUP(A146,'Tele2 - data 6.23'!A:A,'Tele2 - data 6.23'!K:K,0,0)</f>
        <v>1.0014996681596862E-2</v>
      </c>
      <c r="I146">
        <f t="shared" si="10"/>
        <v>1.4963334798343393</v>
      </c>
      <c r="J146">
        <f>_xlfn.XLOOKUP(A146,'Tele2 - data 6.23'!R:R,'Tele2 - data 6.23'!U:U,0,0)</f>
        <v>0</v>
      </c>
      <c r="K146">
        <f t="shared" si="11"/>
        <v>0</v>
      </c>
      <c r="M146" s="18" t="s">
        <v>658</v>
      </c>
      <c r="N146" s="12">
        <v>0.12</v>
      </c>
      <c r="O146" s="12">
        <v>0.33682640581534673</v>
      </c>
      <c r="P146" s="12">
        <v>16.865740776062012</v>
      </c>
    </row>
    <row r="147" spans="1:16" x14ac:dyDescent="0.25">
      <c r="A147" t="str">
        <f>_xlfn.XLOOKUP(C147,'Usage by partner TELE2 vs Ki'!B:B,'Usage by partner TELE2 vs Ki'!A:A,,0)</f>
        <v>NLDPN</v>
      </c>
      <c r="B147" t="s">
        <v>681</v>
      </c>
      <c r="C147" t="s">
        <v>823</v>
      </c>
      <c r="D147">
        <v>114</v>
      </c>
      <c r="E147">
        <v>2476</v>
      </c>
      <c r="F147">
        <f t="shared" si="8"/>
        <v>2.3059546947479248E-6</v>
      </c>
      <c r="G147">
        <f t="shared" si="9"/>
        <v>2.361297607421875E-3</v>
      </c>
      <c r="H147">
        <f>_xlfn.XLOOKUP(A147,'Tele2 - data 6.23'!A:A,'Tele2 - data 6.23'!K:K,0,0)</f>
        <v>0</v>
      </c>
      <c r="I147">
        <f t="shared" si="10"/>
        <v>0</v>
      </c>
      <c r="J147">
        <f>_xlfn.XLOOKUP(A147,'Tele2 - data 6.23'!R:R,'Tele2 - data 6.23'!U:U,0,0)</f>
        <v>0</v>
      </c>
      <c r="K147">
        <f t="shared" si="11"/>
        <v>0</v>
      </c>
      <c r="M147" s="18" t="s">
        <v>611</v>
      </c>
      <c r="N147" s="12">
        <v>0</v>
      </c>
      <c r="O147" s="12">
        <v>0.2988891903118106</v>
      </c>
      <c r="P147" s="12">
        <v>22.118755340576172</v>
      </c>
    </row>
    <row r="148" spans="1:16" x14ac:dyDescent="0.25">
      <c r="A148" t="str">
        <f>_xlfn.XLOOKUP(C148,'Usage by partner TELE2 vs Ki'!B:B,'Usage by partner TELE2 vs Ki'!A:A,,0)</f>
        <v>LUXPT</v>
      </c>
      <c r="B148" t="s">
        <v>681</v>
      </c>
      <c r="C148" t="s">
        <v>893</v>
      </c>
      <c r="D148">
        <v>105</v>
      </c>
      <c r="E148">
        <v>3585851</v>
      </c>
      <c r="F148">
        <f t="shared" si="8"/>
        <v>3.3395839855074883E-3</v>
      </c>
      <c r="G148">
        <f t="shared" si="9"/>
        <v>3.419734001159668</v>
      </c>
      <c r="H148">
        <f>_xlfn.XLOOKUP(A148,'Tele2 - data 6.23'!A:A,'Tele2 - data 6.23'!K:K,0,0)</f>
        <v>1.0203556387459078E-2</v>
      </c>
      <c r="I148">
        <f t="shared" si="10"/>
        <v>3.4893448710943721E-2</v>
      </c>
      <c r="J148">
        <f>_xlfn.XLOOKUP(A148,'Tele2 - data 6.23'!R:R,'Tele2 - data 6.23'!U:U,0,0)</f>
        <v>0</v>
      </c>
      <c r="K148">
        <f t="shared" si="11"/>
        <v>0</v>
      </c>
      <c r="M148" s="18" t="s">
        <v>1296</v>
      </c>
      <c r="N148" s="12">
        <v>0</v>
      </c>
      <c r="O148" s="12">
        <v>0.28432630363442696</v>
      </c>
      <c r="P148" s="12">
        <v>13.978141784667969</v>
      </c>
    </row>
    <row r="149" spans="1:16" x14ac:dyDescent="0.25">
      <c r="A149" t="str">
        <f>_xlfn.XLOOKUP(C149,'Usage by partner TELE2 vs Ki'!B:B,'Usage by partner TELE2 vs Ki'!A:A,,0)</f>
        <v>CHEC1</v>
      </c>
      <c r="B149" t="s">
        <v>681</v>
      </c>
      <c r="C149" t="s">
        <v>911</v>
      </c>
      <c r="D149">
        <v>101</v>
      </c>
      <c r="E149">
        <v>76434166</v>
      </c>
      <c r="F149">
        <f t="shared" si="8"/>
        <v>7.1184864267706871E-2</v>
      </c>
      <c r="G149">
        <f t="shared" si="9"/>
        <v>72.893301010131836</v>
      </c>
      <c r="H149">
        <f>_xlfn.XLOOKUP(A149,'Tele2 - data 6.23'!A:A,'Tele2 - data 6.23'!K:K,0,0)</f>
        <v>2.0139639166548706E-2</v>
      </c>
      <c r="I149">
        <f t="shared" si="10"/>
        <v>1.4680447800026755</v>
      </c>
      <c r="J149">
        <f>_xlfn.XLOOKUP(A149,'Tele2 - data 6.23'!R:R,'Tele2 - data 6.23'!U:U,0,0)</f>
        <v>0</v>
      </c>
      <c r="K149">
        <f t="shared" si="11"/>
        <v>0</v>
      </c>
      <c r="M149" s="18" t="s">
        <v>1408</v>
      </c>
      <c r="N149" s="12">
        <v>1.3199999999999998</v>
      </c>
      <c r="O149" s="12">
        <v>0.27803290676504133</v>
      </c>
      <c r="P149" s="12">
        <v>24.047184944152832</v>
      </c>
    </row>
    <row r="150" spans="1:16" x14ac:dyDescent="0.25">
      <c r="A150" t="str">
        <f>_xlfn.XLOOKUP(C150,'Usage by partner TELE2 vs Ki'!B:B,'Usage by partner TELE2 vs Ki'!A:A,,0)</f>
        <v>INDF1</v>
      </c>
      <c r="B150" t="s">
        <v>681</v>
      </c>
      <c r="C150" t="s">
        <v>1205</v>
      </c>
      <c r="D150">
        <v>99</v>
      </c>
      <c r="E150">
        <v>520612346</v>
      </c>
      <c r="F150">
        <f t="shared" si="8"/>
        <v>0.48485803045332432</v>
      </c>
      <c r="G150">
        <f t="shared" si="9"/>
        <v>496.4946231842041</v>
      </c>
      <c r="H150">
        <f>_xlfn.XLOOKUP(A150,'Tele2 - data 6.23'!A:A,'Tele2 - data 6.23'!K:K,0,0)</f>
        <v>0.20016580388079927</v>
      </c>
      <c r="I150">
        <f t="shared" si="10"/>
        <v>99.381245372160734</v>
      </c>
      <c r="J150">
        <f>_xlfn.XLOOKUP(A150,'Tele2 - data 6.23'!R:R,'Tele2 - data 6.23'!U:U,0,0)</f>
        <v>0</v>
      </c>
      <c r="K150">
        <f t="shared" si="11"/>
        <v>0</v>
      </c>
      <c r="M150" s="18" t="s">
        <v>641</v>
      </c>
      <c r="N150" s="12">
        <v>0</v>
      </c>
      <c r="O150" s="12">
        <v>0.27736718770946883</v>
      </c>
      <c r="P150" s="12">
        <v>13.78730583190918</v>
      </c>
    </row>
    <row r="151" spans="1:16" x14ac:dyDescent="0.25">
      <c r="A151" t="str">
        <f>_xlfn.XLOOKUP(C151,'Usage by partner TELE2 vs Ki'!B:B,'Usage by partner TELE2 vs Ki'!A:A,,0)</f>
        <v>CHEDX</v>
      </c>
      <c r="B151" t="s">
        <v>681</v>
      </c>
      <c r="C151" t="s">
        <v>864</v>
      </c>
      <c r="D151">
        <v>80</v>
      </c>
      <c r="E151">
        <v>26777945</v>
      </c>
      <c r="F151">
        <f t="shared" si="8"/>
        <v>2.493890468031168E-2</v>
      </c>
      <c r="G151">
        <f t="shared" si="9"/>
        <v>25.53743839263916</v>
      </c>
      <c r="H151">
        <f>_xlfn.XLOOKUP(A151,'Tele2 - data 6.23'!A:A,'Tele2 - data 6.23'!K:K,0,0)</f>
        <v>2.0453300663015171E-2</v>
      </c>
      <c r="I151">
        <f t="shared" si="10"/>
        <v>0.52232490560787559</v>
      </c>
      <c r="J151">
        <f>_xlfn.XLOOKUP(A151,'Tele2 - data 6.23'!R:R,'Tele2 - data 6.23'!U:U,0,0)</f>
        <v>0</v>
      </c>
      <c r="K151">
        <f t="shared" si="11"/>
        <v>0</v>
      </c>
      <c r="M151" s="18" t="s">
        <v>697</v>
      </c>
      <c r="N151" s="12">
        <v>0.22</v>
      </c>
      <c r="O151" s="12">
        <v>0.24744603436608448</v>
      </c>
      <c r="P151" s="12">
        <v>30.512170791625977</v>
      </c>
    </row>
    <row r="152" spans="1:16" x14ac:dyDescent="0.25">
      <c r="A152" t="str">
        <f>_xlfn.XLOOKUP(C152,'Usage by partner TELE2 vs Ki'!B:B,'Usage by partner TELE2 vs Ki'!A:A,,0)</f>
        <v>ITASI</v>
      </c>
      <c r="B152" t="s">
        <v>681</v>
      </c>
      <c r="C152" t="s">
        <v>769</v>
      </c>
      <c r="D152">
        <v>65</v>
      </c>
      <c r="E152">
        <v>265478765</v>
      </c>
      <c r="F152">
        <f t="shared" si="8"/>
        <v>0.24724636692553759</v>
      </c>
      <c r="G152">
        <f t="shared" si="9"/>
        <v>253.18027973175049</v>
      </c>
      <c r="H152">
        <f>_xlfn.XLOOKUP(A152,'Tele2 - data 6.23'!A:A,'Tele2 - data 6.23'!K:K,0,0)</f>
        <v>1.003746322999596E-2</v>
      </c>
      <c r="I152">
        <f t="shared" si="10"/>
        <v>2.5412877483675369</v>
      </c>
      <c r="J152">
        <f>_xlfn.XLOOKUP(A152,'Tele2 - data 6.23'!R:R,'Tele2 - data 6.23'!U:U,0,0)</f>
        <v>0.05</v>
      </c>
      <c r="K152">
        <f t="shared" si="11"/>
        <v>3.25</v>
      </c>
      <c r="M152" s="18" t="s">
        <v>1171</v>
      </c>
      <c r="N152" s="12">
        <v>0.78</v>
      </c>
      <c r="O152" s="12">
        <v>0.2454146763621621</v>
      </c>
      <c r="P152" s="12">
        <v>16.312816619873047</v>
      </c>
    </row>
    <row r="153" spans="1:16" x14ac:dyDescent="0.25">
      <c r="A153" t="str">
        <f>_xlfn.XLOOKUP(C153,'Usage by partner TELE2 vs Ki'!B:B,'Usage by partner TELE2 vs Ki'!A:A,,0)</f>
        <v>HRVT2</v>
      </c>
      <c r="B153" t="s">
        <v>681</v>
      </c>
      <c r="C153" t="s">
        <v>812</v>
      </c>
      <c r="D153">
        <v>64</v>
      </c>
      <c r="E153">
        <v>9184455</v>
      </c>
      <c r="F153">
        <f t="shared" si="8"/>
        <v>8.5536902770400047E-3</v>
      </c>
      <c r="G153">
        <f t="shared" si="9"/>
        <v>8.7589788436889648</v>
      </c>
      <c r="H153">
        <f>_xlfn.XLOOKUP(A153,'Tele2 - data 6.23'!A:A,'Tele2 - data 6.23'!K:K,0,0)</f>
        <v>6.2666494006215967E-3</v>
      </c>
      <c r="I153">
        <f t="shared" si="10"/>
        <v>5.4889449520860695E-2</v>
      </c>
      <c r="J153">
        <f>_xlfn.XLOOKUP(A153,'Tele2 - data 6.23'!R:R,'Tele2 - data 6.23'!U:U,0,0)</f>
        <v>0</v>
      </c>
      <c r="K153">
        <f t="shared" si="11"/>
        <v>0</v>
      </c>
      <c r="M153" s="18" t="s">
        <v>1434</v>
      </c>
      <c r="N153" s="12">
        <v>0.1</v>
      </c>
      <c r="O153" s="12">
        <v>0.23978014717268176</v>
      </c>
      <c r="P153" s="12">
        <v>13.204747200012207</v>
      </c>
    </row>
    <row r="154" spans="1:16" x14ac:dyDescent="0.25">
      <c r="A154" t="str">
        <f>_xlfn.XLOOKUP(C154,'Usage by partner TELE2 vs Ki'!B:B,'Usage by partner TELE2 vs Ki'!A:A,,0)</f>
        <v>INDA3</v>
      </c>
      <c r="B154" t="s">
        <v>681</v>
      </c>
      <c r="C154" t="s">
        <v>813</v>
      </c>
      <c r="D154">
        <v>60</v>
      </c>
      <c r="E154">
        <v>229089277</v>
      </c>
      <c r="F154">
        <f t="shared" si="8"/>
        <v>0.21335601527243853</v>
      </c>
      <c r="G154">
        <f t="shared" si="9"/>
        <v>218.47655963897705</v>
      </c>
      <c r="H154">
        <f>_xlfn.XLOOKUP(A154,'Tele2 - data 6.23'!A:A,'Tele2 - data 6.23'!K:K,0,0)</f>
        <v>3.0170461093333337E-2</v>
      </c>
      <c r="I154">
        <f t="shared" si="10"/>
        <v>6.5915385423930779</v>
      </c>
      <c r="J154">
        <f>_xlfn.XLOOKUP(A154,'Tele2 - data 6.23'!R:R,'Tele2 - data 6.23'!U:U,0,0)</f>
        <v>0</v>
      </c>
      <c r="K154">
        <f t="shared" si="11"/>
        <v>0</v>
      </c>
      <c r="M154" s="18" t="s">
        <v>738</v>
      </c>
      <c r="N154" s="12">
        <v>0</v>
      </c>
      <c r="O154" s="12">
        <v>0.23026999759058617</v>
      </c>
      <c r="P154" s="12">
        <v>10.89791202545166</v>
      </c>
    </row>
    <row r="155" spans="1:16" x14ac:dyDescent="0.25">
      <c r="A155" t="str">
        <f>_xlfn.XLOOKUP(C155,'Usage by partner TELE2 vs Ki'!B:B,'Usage by partner TELE2 vs Ki'!A:A,,0)</f>
        <v>HRVVI</v>
      </c>
      <c r="B155" t="s">
        <v>681</v>
      </c>
      <c r="C155" t="s">
        <v>802</v>
      </c>
      <c r="D155">
        <v>45</v>
      </c>
      <c r="E155">
        <v>3549572</v>
      </c>
      <c r="F155">
        <f t="shared" si="8"/>
        <v>3.3057965338230133E-3</v>
      </c>
      <c r="G155">
        <f t="shared" si="9"/>
        <v>3.3851356506347656</v>
      </c>
      <c r="H155">
        <f>_xlfn.XLOOKUP(A155,'Tele2 - data 6.23'!A:A,'Tele2 - data 6.23'!K:K,0,0)</f>
        <v>1.0043566835206913E-2</v>
      </c>
      <c r="I155">
        <f t="shared" si="10"/>
        <v>3.3998836153391908E-2</v>
      </c>
      <c r="J155">
        <f>_xlfn.XLOOKUP(A155,'Tele2 - data 6.23'!R:R,'Tele2 - data 6.23'!U:U,0,0)</f>
        <v>0</v>
      </c>
      <c r="K155">
        <f t="shared" si="11"/>
        <v>0</v>
      </c>
      <c r="M155" s="18" t="s">
        <v>943</v>
      </c>
      <c r="N155" s="12">
        <v>0.27500000000000002</v>
      </c>
      <c r="O155" s="12">
        <v>0.22921768116018315</v>
      </c>
      <c r="P155" s="12">
        <v>7.7033042907714844E-2</v>
      </c>
    </row>
    <row r="156" spans="1:16" x14ac:dyDescent="0.25">
      <c r="A156" t="str">
        <f>_xlfn.XLOOKUP(C156,'Usage by partner TELE2 vs Ki'!B:B,'Usage by partner TELE2 vs Ki'!A:A,,0)</f>
        <v>KORSK</v>
      </c>
      <c r="B156" t="s">
        <v>681</v>
      </c>
      <c r="C156" t="s">
        <v>834</v>
      </c>
      <c r="D156">
        <v>38</v>
      </c>
      <c r="E156">
        <v>125746351</v>
      </c>
      <c r="F156">
        <f t="shared" si="8"/>
        <v>0.11711041536182165</v>
      </c>
      <c r="G156">
        <f t="shared" si="9"/>
        <v>119.92106533050537</v>
      </c>
      <c r="H156">
        <f>_xlfn.XLOOKUP(A156,'Tele2 - data 6.23'!A:A,'Tele2 - data 6.23'!K:K,0,0)</f>
        <v>6.0346556206539281E-2</v>
      </c>
      <c r="I156">
        <f t="shared" si="10"/>
        <v>7.2368233093154117</v>
      </c>
      <c r="J156">
        <f>_xlfn.XLOOKUP(A156,'Tele2 - data 6.23'!R:R,'Tele2 - data 6.23'!U:U,0,0)</f>
        <v>0</v>
      </c>
      <c r="K156">
        <f t="shared" si="11"/>
        <v>0</v>
      </c>
      <c r="M156" s="18" t="s">
        <v>664</v>
      </c>
      <c r="N156" s="12">
        <v>0.24</v>
      </c>
      <c r="O156" s="12">
        <v>0.17213783342786065</v>
      </c>
      <c r="P156" s="12">
        <v>313.12522220611572</v>
      </c>
    </row>
    <row r="157" spans="1:16" x14ac:dyDescent="0.25">
      <c r="A157" t="str">
        <f>_xlfn.XLOOKUP(C157,'Usage by partner TELE2 vs Ki'!B:B,'Usage by partner TELE2 vs Ki'!A:A,,0)</f>
        <v>KORKF</v>
      </c>
      <c r="B157" t="s">
        <v>681</v>
      </c>
      <c r="C157" t="s">
        <v>832</v>
      </c>
      <c r="D157">
        <v>35</v>
      </c>
      <c r="E157">
        <v>34251919</v>
      </c>
      <c r="F157">
        <f t="shared" si="8"/>
        <v>3.1899585388600826E-2</v>
      </c>
      <c r="G157">
        <f t="shared" si="9"/>
        <v>32.665175437927246</v>
      </c>
      <c r="H157">
        <f>_xlfn.XLOOKUP(A157,'Tele2 - data 6.23'!A:A,'Tele2 - data 6.23'!K:K,0,0)</f>
        <v>6.0134627312195446E-2</v>
      </c>
      <c r="I157">
        <f t="shared" si="10"/>
        <v>1.9643081510472356</v>
      </c>
      <c r="J157">
        <f>_xlfn.XLOOKUP(A157,'Tele2 - data 6.23'!R:R,'Tele2 - data 6.23'!U:U,0,0)</f>
        <v>0</v>
      </c>
      <c r="K157">
        <f t="shared" si="11"/>
        <v>0</v>
      </c>
      <c r="M157" s="18" t="s">
        <v>691</v>
      </c>
      <c r="N157" s="12">
        <v>1.32</v>
      </c>
      <c r="O157" s="12">
        <v>0.15007895381997508</v>
      </c>
      <c r="P157" s="12">
        <v>30.979277610778809</v>
      </c>
    </row>
    <row r="158" spans="1:16" x14ac:dyDescent="0.25">
      <c r="A158" t="str">
        <f>_xlfn.XLOOKUP(C158,'Usage by partner TELE2 vs Ki'!B:B,'Usage by partner TELE2 vs Ki'!A:A,,0)</f>
        <v>SAUET</v>
      </c>
      <c r="B158" t="s">
        <v>681</v>
      </c>
      <c r="C158" t="s">
        <v>908</v>
      </c>
      <c r="D158">
        <v>22</v>
      </c>
      <c r="E158">
        <v>25889094</v>
      </c>
      <c r="F158">
        <f t="shared" si="8"/>
        <v>2.4111097678542137E-2</v>
      </c>
      <c r="G158">
        <f t="shared" si="9"/>
        <v>24.689764022827148</v>
      </c>
      <c r="H158">
        <f>_xlfn.XLOOKUP(A158,'Tele2 - data 6.23'!A:A,'Tele2 - data 6.23'!K:K,0,0)</f>
        <v>7.5111296219167942E-2</v>
      </c>
      <c r="I158">
        <f t="shared" si="10"/>
        <v>1.8544801790999255</v>
      </c>
      <c r="J158">
        <f>_xlfn.XLOOKUP(A158,'Tele2 - data 6.23'!R:R,'Tele2 - data 6.23'!U:U,0,0)</f>
        <v>0</v>
      </c>
      <c r="K158">
        <f t="shared" si="11"/>
        <v>0</v>
      </c>
      <c r="M158" s="18" t="s">
        <v>1167</v>
      </c>
      <c r="N158" s="12">
        <v>0</v>
      </c>
      <c r="O158" s="12">
        <v>0.13955925621489196</v>
      </c>
      <c r="P158" s="12">
        <v>27.04246711730957</v>
      </c>
    </row>
    <row r="159" spans="1:16" x14ac:dyDescent="0.25">
      <c r="A159" t="str">
        <f>_xlfn.XLOOKUP(C159,'Usage by partner TELE2 vs Ki'!B:B,'Usage by partner TELE2 vs Ki'!A:A,,0)</f>
        <v>BGDAK</v>
      </c>
      <c r="B159" t="s">
        <v>681</v>
      </c>
      <c r="C159" t="s">
        <v>955</v>
      </c>
      <c r="D159">
        <v>19</v>
      </c>
      <c r="E159">
        <v>33736892</v>
      </c>
      <c r="F159">
        <f t="shared" si="8"/>
        <v>3.141992911696434E-2</v>
      </c>
      <c r="G159">
        <f t="shared" si="9"/>
        <v>32.174007415771484</v>
      </c>
      <c r="H159">
        <f>_xlfn.XLOOKUP(A159,'Tele2 - data 6.23'!A:A,'Tele2 - data 6.23'!K:K,0,0)</f>
        <v>0</v>
      </c>
      <c r="I159">
        <f t="shared" si="10"/>
        <v>0</v>
      </c>
      <c r="J159">
        <f>_xlfn.XLOOKUP(A159,'Tele2 - data 6.23'!R:R,'Tele2 - data 6.23'!U:U,0,0)</f>
        <v>0</v>
      </c>
      <c r="K159">
        <f t="shared" si="11"/>
        <v>0</v>
      </c>
      <c r="M159" s="18" t="s">
        <v>1164</v>
      </c>
      <c r="N159" s="12">
        <v>0.34</v>
      </c>
      <c r="O159" s="12">
        <v>0.12404011422498944</v>
      </c>
      <c r="P159" s="12">
        <v>12.474119186401367</v>
      </c>
    </row>
    <row r="160" spans="1:16" x14ac:dyDescent="0.25">
      <c r="A160" t="str">
        <f>_xlfn.XLOOKUP(C160,'Usage by partner TELE2 vs Ki'!B:B,'Usage by partner TELE2 vs Ki'!A:A,,0)</f>
        <v>DEUD1</v>
      </c>
      <c r="B160" t="s">
        <v>681</v>
      </c>
      <c r="C160" t="s">
        <v>865</v>
      </c>
      <c r="D160">
        <v>18</v>
      </c>
      <c r="E160">
        <v>652</v>
      </c>
      <c r="F160">
        <f t="shared" si="8"/>
        <v>6.0722231864929199E-7</v>
      </c>
      <c r="G160">
        <f t="shared" si="9"/>
        <v>6.21795654296875E-4</v>
      </c>
      <c r="H160">
        <f>_xlfn.XLOOKUP(A160,'Tele2 - data 6.23'!A:A,'Tele2 - data 6.23'!K:K,0,0)</f>
        <v>0</v>
      </c>
      <c r="I160">
        <f t="shared" si="10"/>
        <v>0</v>
      </c>
      <c r="J160">
        <f>_xlfn.XLOOKUP(A160,'Tele2 - data 6.23'!R:R,'Tele2 - data 6.23'!U:U,0,0)</f>
        <v>0</v>
      </c>
      <c r="K160">
        <f t="shared" si="11"/>
        <v>0</v>
      </c>
      <c r="M160" s="18" t="s">
        <v>1177</v>
      </c>
      <c r="N160" s="12">
        <v>4.3</v>
      </c>
      <c r="O160" s="12">
        <v>0.10813917446766659</v>
      </c>
      <c r="P160" s="12">
        <v>10.551281929016113</v>
      </c>
    </row>
    <row r="161" spans="1:16" x14ac:dyDescent="0.25">
      <c r="A161" t="str">
        <f>_xlfn.XLOOKUP(C161,'Usage by partner TELE2 vs Ki'!B:B,'Usage by partner TELE2 vs Ki'!A:A,,0)</f>
        <v>ARETC</v>
      </c>
      <c r="B161" t="s">
        <v>681</v>
      </c>
      <c r="C161" t="s">
        <v>788</v>
      </c>
      <c r="D161">
        <v>15</v>
      </c>
      <c r="E161">
        <v>49207115</v>
      </c>
      <c r="F161">
        <f t="shared" si="8"/>
        <v>4.5827697031199932E-2</v>
      </c>
      <c r="G161">
        <f t="shared" si="9"/>
        <v>46.92756175994873</v>
      </c>
      <c r="H161">
        <f>_xlfn.XLOOKUP(A161,'Tele2 - data 6.23'!A:A,'Tele2 - data 6.23'!K:K,0,0)</f>
        <v>5.012103937134417E-2</v>
      </c>
      <c r="I161">
        <f t="shared" si="10"/>
        <v>2.3520581705715755</v>
      </c>
      <c r="J161">
        <f>_xlfn.XLOOKUP(A161,'Tele2 - data 6.23'!R:R,'Tele2 - data 6.23'!U:U,0,0)</f>
        <v>0</v>
      </c>
      <c r="K161">
        <f t="shared" si="11"/>
        <v>0</v>
      </c>
      <c r="M161" s="18" t="s">
        <v>698</v>
      </c>
      <c r="N161" s="12">
        <v>0.11</v>
      </c>
      <c r="O161" s="12">
        <v>9.50818918779468E-2</v>
      </c>
      <c r="P161" s="12">
        <v>14.90782642364502</v>
      </c>
    </row>
    <row r="162" spans="1:16" x14ac:dyDescent="0.25">
      <c r="A162" t="str">
        <f>_xlfn.XLOOKUP(C162,'Usage by partner TELE2 vs Ki'!B:B,'Usage by partner TELE2 vs Ki'!A:A,,0)</f>
        <v>IDNEX</v>
      </c>
      <c r="B162" t="s">
        <v>681</v>
      </c>
      <c r="C162" t="s">
        <v>1132</v>
      </c>
      <c r="D162">
        <v>15</v>
      </c>
      <c r="E162">
        <v>40190325</v>
      </c>
      <c r="F162">
        <f t="shared" si="8"/>
        <v>3.7430156953632832E-2</v>
      </c>
      <c r="G162">
        <f t="shared" si="9"/>
        <v>38.32848072052002</v>
      </c>
      <c r="H162">
        <f>_xlfn.XLOOKUP(A162,'Tele2 - data 6.23'!A:A,'Tele2 - data 6.23'!K:K,0,0)</f>
        <v>6.113423668318254E-2</v>
      </c>
      <c r="I162">
        <f t="shared" si="10"/>
        <v>2.3431824120750697</v>
      </c>
      <c r="J162">
        <f>_xlfn.XLOOKUP(A162,'Tele2 - data 6.23'!R:R,'Tele2 - data 6.23'!U:U,0,0)</f>
        <v>0</v>
      </c>
      <c r="K162">
        <f t="shared" si="11"/>
        <v>0</v>
      </c>
      <c r="M162" s="18" t="s">
        <v>1436</v>
      </c>
      <c r="N162" s="12">
        <v>0.11</v>
      </c>
      <c r="O162" s="12">
        <v>9.0872062608573459E-2</v>
      </c>
      <c r="P162" s="12">
        <v>20.008673667907715</v>
      </c>
    </row>
    <row r="163" spans="1:16" x14ac:dyDescent="0.25">
      <c r="A163" t="str">
        <f>_xlfn.XLOOKUP(C163,'Usage by partner TELE2 vs Ki'!B:B,'Usage by partner TELE2 vs Ki'!A:A,,0)</f>
        <v>AUSTA</v>
      </c>
      <c r="B163" t="s">
        <v>681</v>
      </c>
      <c r="C163" t="s">
        <v>841</v>
      </c>
      <c r="D163">
        <v>14</v>
      </c>
      <c r="E163">
        <v>37747119</v>
      </c>
      <c r="F163">
        <f t="shared" si="8"/>
        <v>3.5154744051396847E-2</v>
      </c>
      <c r="G163">
        <f t="shared" si="9"/>
        <v>35.998457908630371</v>
      </c>
      <c r="H163">
        <f>_xlfn.XLOOKUP(A163,'Tele2 - data 6.23'!A:A,'Tele2 - data 6.23'!K:K,0,0)</f>
        <v>5.1030373719502713E-3</v>
      </c>
      <c r="I163">
        <f t="shared" si="10"/>
        <v>0.18370147604031958</v>
      </c>
      <c r="J163">
        <f>_xlfn.XLOOKUP(A163,'Tele2 - data 6.23'!R:R,'Tele2 - data 6.23'!U:U,0,0)</f>
        <v>0.5</v>
      </c>
      <c r="K163">
        <f t="shared" si="11"/>
        <v>7</v>
      </c>
      <c r="M163" s="18" t="s">
        <v>1447</v>
      </c>
      <c r="N163" s="12">
        <v>0.12</v>
      </c>
      <c r="O163" s="12">
        <v>9.0327023017398575E-2</v>
      </c>
      <c r="P163" s="12">
        <v>17.075961112976074</v>
      </c>
    </row>
    <row r="164" spans="1:16" x14ac:dyDescent="0.25">
      <c r="A164" t="str">
        <f>_xlfn.XLOOKUP(C164,'Usage by partner TELE2 vs Ki'!B:B,'Usage by partner TELE2 vs Ki'!A:A,,0)</f>
        <v>FRAF3</v>
      </c>
      <c r="B164" t="s">
        <v>681</v>
      </c>
      <c r="C164" t="s">
        <v>772</v>
      </c>
      <c r="D164">
        <v>12</v>
      </c>
      <c r="E164">
        <v>1727153</v>
      </c>
      <c r="F164">
        <f t="shared" si="8"/>
        <v>1.6085365787148476E-3</v>
      </c>
      <c r="G164">
        <f t="shared" si="9"/>
        <v>1.6471414566040039</v>
      </c>
      <c r="H164">
        <f>_xlfn.XLOOKUP(A164,'Tele2 - data 6.23'!A:A,'Tele2 - data 6.23'!K:K,0,0)</f>
        <v>1.0031703784883949E-2</v>
      </c>
      <c r="I164">
        <f t="shared" si="10"/>
        <v>1.6523635184453645E-2</v>
      </c>
      <c r="J164">
        <f>_xlfn.XLOOKUP(A164,'Tele2 - data 6.23'!R:R,'Tele2 - data 6.23'!U:U,0,0)</f>
        <v>0</v>
      </c>
      <c r="K164">
        <f t="shared" si="11"/>
        <v>0</v>
      </c>
      <c r="M164" s="18" t="s">
        <v>601</v>
      </c>
      <c r="N164" s="12">
        <v>0</v>
      </c>
      <c r="O164" s="12">
        <v>8.8438247142536092E-2</v>
      </c>
      <c r="P164" s="12">
        <v>8.3937015533447266</v>
      </c>
    </row>
    <row r="165" spans="1:16" x14ac:dyDescent="0.25">
      <c r="A165" t="str">
        <f>_xlfn.XLOOKUP(C165,'Usage by partner TELE2 vs Ki'!B:B,'Usage by partner TELE2 vs Ki'!A:A,,0)</f>
        <v>SAUZN</v>
      </c>
      <c r="B165" t="s">
        <v>681</v>
      </c>
      <c r="C165" t="s">
        <v>875</v>
      </c>
      <c r="D165">
        <v>12</v>
      </c>
      <c r="E165">
        <v>18479461</v>
      </c>
      <c r="F165">
        <f t="shared" si="8"/>
        <v>1.7210339196026325E-2</v>
      </c>
      <c r="G165">
        <f t="shared" si="9"/>
        <v>17.623387336730957</v>
      </c>
      <c r="H165">
        <f>_xlfn.XLOOKUP(A165,'Tele2 - data 6.23'!A:A,'Tele2 - data 6.23'!K:K,0,0)</f>
        <v>7.5121819895006062E-2</v>
      </c>
      <c r="I165">
        <f t="shared" si="10"/>
        <v>1.3239009294498334</v>
      </c>
      <c r="J165">
        <f>_xlfn.XLOOKUP(A165,'Tele2 - data 6.23'!R:R,'Tele2 - data 6.23'!U:U,0,0)</f>
        <v>0</v>
      </c>
      <c r="K165">
        <f t="shared" si="11"/>
        <v>0</v>
      </c>
      <c r="M165" s="18" t="s">
        <v>588</v>
      </c>
      <c r="N165" s="12">
        <v>145.48999999999998</v>
      </c>
      <c r="O165" s="12">
        <v>7.9060766032094665E-2</v>
      </c>
      <c r="P165" s="12">
        <v>5.1927413940429688</v>
      </c>
    </row>
    <row r="166" spans="1:16" x14ac:dyDescent="0.25">
      <c r="A166" t="str">
        <f>_xlfn.XLOOKUP(C166,'Usage by partner TELE2 vs Ki'!B:B,'Usage by partner TELE2 vs Ki'!A:A,,0)</f>
        <v>IDNSL</v>
      </c>
      <c r="B166" t="s">
        <v>681</v>
      </c>
      <c r="C166" t="s">
        <v>1131</v>
      </c>
      <c r="D166">
        <v>11</v>
      </c>
      <c r="E166">
        <v>15381648</v>
      </c>
      <c r="F166">
        <f t="shared" si="8"/>
        <v>1.4325276017189026E-2</v>
      </c>
      <c r="G166">
        <f t="shared" si="9"/>
        <v>14.669082641601563</v>
      </c>
      <c r="H166">
        <f>_xlfn.XLOOKUP(A166,'Tele2 - data 6.23'!A:A,'Tele2 - data 6.23'!K:K,0,0)</f>
        <v>0.50125537762908046</v>
      </c>
      <c r="I166">
        <f t="shared" si="10"/>
        <v>7.35295655898818</v>
      </c>
      <c r="J166">
        <f>_xlfn.XLOOKUP(A166,'Tele2 - data 6.23'!R:R,'Tele2 - data 6.23'!U:U,0,0)</f>
        <v>0</v>
      </c>
      <c r="K166">
        <f t="shared" si="11"/>
        <v>0</v>
      </c>
      <c r="M166" s="18" t="s">
        <v>1165</v>
      </c>
      <c r="N166" s="12">
        <v>0.22000000000000003</v>
      </c>
      <c r="O166" s="12">
        <v>7.8468329953245652E-2</v>
      </c>
      <c r="P166" s="12">
        <v>9.4505538940429688</v>
      </c>
    </row>
    <row r="167" spans="1:16" x14ac:dyDescent="0.25">
      <c r="A167" t="str">
        <f>_xlfn.XLOOKUP(C167,'Usage by partner TELE2 vs Ki'!B:B,'Usage by partner TELE2 vs Ki'!A:A,,0)</f>
        <v>AUTCA</v>
      </c>
      <c r="B167" t="s">
        <v>681</v>
      </c>
      <c r="C167" t="s">
        <v>824</v>
      </c>
      <c r="D167">
        <v>9</v>
      </c>
      <c r="E167">
        <v>24161396</v>
      </c>
      <c r="F167">
        <f t="shared" si="8"/>
        <v>2.2502053529024124E-2</v>
      </c>
      <c r="G167">
        <f t="shared" si="9"/>
        <v>23.042102813720703</v>
      </c>
      <c r="H167">
        <f>_xlfn.XLOOKUP(A167,'Tele2 - data 6.23'!A:A,'Tele2 - data 6.23'!K:K,0,0)</f>
        <v>6.2156129499750332E-3</v>
      </c>
      <c r="I167">
        <f t="shared" si="10"/>
        <v>0.14322079264361856</v>
      </c>
      <c r="J167">
        <f>_xlfn.XLOOKUP(A167,'Tele2 - data 6.23'!R:R,'Tele2 - data 6.23'!U:U,0,0)</f>
        <v>0.17</v>
      </c>
      <c r="K167">
        <f t="shared" si="11"/>
        <v>1.53</v>
      </c>
      <c r="M167" s="18" t="s">
        <v>701</v>
      </c>
      <c r="N167" s="12">
        <v>0.11</v>
      </c>
      <c r="O167" s="12">
        <v>7.2587454698549728E-2</v>
      </c>
      <c r="P167" s="12">
        <v>15.982675552368164</v>
      </c>
    </row>
    <row r="168" spans="1:16" x14ac:dyDescent="0.25">
      <c r="A168" t="str">
        <f>_xlfn.XLOOKUP(C168,'Usage by partner TELE2 vs Ki'!B:B,'Usage by partner TELE2 vs Ki'!A:A,,0)</f>
        <v>IDN89</v>
      </c>
      <c r="B168" t="s">
        <v>681</v>
      </c>
      <c r="C168" t="s">
        <v>1129</v>
      </c>
      <c r="D168">
        <v>8</v>
      </c>
      <c r="E168">
        <v>8089575</v>
      </c>
      <c r="F168">
        <f t="shared" si="8"/>
        <v>7.5340038165450096E-3</v>
      </c>
      <c r="G168">
        <f t="shared" si="9"/>
        <v>7.7148199081420898</v>
      </c>
      <c r="H168">
        <f>_xlfn.XLOOKUP(A168,'Tele2 - data 6.23'!A:A,'Tele2 - data 6.23'!K:K,0,0)</f>
        <v>0.10083319134435237</v>
      </c>
      <c r="I168">
        <f t="shared" si="10"/>
        <v>0.77790991198491033</v>
      </c>
      <c r="J168">
        <f>_xlfn.XLOOKUP(A168,'Tele2 - data 6.23'!R:R,'Tele2 - data 6.23'!U:U,0,0)</f>
        <v>0</v>
      </c>
      <c r="K168">
        <f t="shared" si="11"/>
        <v>0</v>
      </c>
      <c r="M168" s="18" t="s">
        <v>1368</v>
      </c>
      <c r="N168" s="12">
        <v>0.70000000000000007</v>
      </c>
      <c r="O168" s="12">
        <v>6.4888372505864711E-2</v>
      </c>
      <c r="P168" s="12">
        <v>1.5916862487792969</v>
      </c>
    </row>
    <row r="169" spans="1:16" x14ac:dyDescent="0.25">
      <c r="A169" t="str">
        <f>_xlfn.XLOOKUP(C169,'Usage by partner TELE2 vs Ki'!B:B,'Usage by partner TELE2 vs Ki'!A:A,,0)</f>
        <v>BELKO</v>
      </c>
      <c r="B169" t="s">
        <v>681</v>
      </c>
      <c r="C169" t="s">
        <v>778</v>
      </c>
      <c r="D169">
        <v>8</v>
      </c>
      <c r="E169">
        <v>290589</v>
      </c>
      <c r="F169">
        <f t="shared" si="8"/>
        <v>2.7063209563493729E-4</v>
      </c>
      <c r="G169">
        <f t="shared" si="9"/>
        <v>0.27712726593017578</v>
      </c>
      <c r="H169">
        <f>_xlfn.XLOOKUP(A169,'Tele2 - data 6.23'!A:A,'Tele2 - data 6.23'!K:K,0,0)</f>
        <v>1.0009762076334031E-2</v>
      </c>
      <c r="I169">
        <f t="shared" si="10"/>
        <v>2.7739779968260097E-3</v>
      </c>
      <c r="J169">
        <f>_xlfn.XLOOKUP(A169,'Tele2 - data 6.23'!R:R,'Tele2 - data 6.23'!U:U,0,0)</f>
        <v>0</v>
      </c>
      <c r="K169">
        <f t="shared" si="11"/>
        <v>0</v>
      </c>
      <c r="M169" s="18" t="s">
        <v>599</v>
      </c>
      <c r="N169" s="12">
        <v>6.5</v>
      </c>
      <c r="O169" s="12">
        <v>6.1145219378179697E-2</v>
      </c>
      <c r="P169" s="12">
        <v>5.7601490020751953</v>
      </c>
    </row>
    <row r="170" spans="1:16" x14ac:dyDescent="0.25">
      <c r="A170" t="str">
        <f>_xlfn.XLOOKUP(C170,'Usage by partner TELE2 vs Ki'!B:B,'Usage by partner TELE2 vs Ki'!A:A,,0)</f>
        <v>UKRKS</v>
      </c>
      <c r="B170" t="s">
        <v>681</v>
      </c>
      <c r="C170" t="s">
        <v>991</v>
      </c>
      <c r="D170">
        <v>7</v>
      </c>
      <c r="E170">
        <v>14084477</v>
      </c>
      <c r="F170">
        <f t="shared" si="8"/>
        <v>1.3117191381752491E-2</v>
      </c>
      <c r="G170">
        <f t="shared" si="9"/>
        <v>13.432003974914551</v>
      </c>
      <c r="H170">
        <f>_xlfn.XLOOKUP(A170,'Tele2 - data 6.23'!A:A,'Tele2 - data 6.23'!K:K,0,0)</f>
        <v>2.0277382645803699E-2</v>
      </c>
      <c r="I170">
        <f t="shared" si="10"/>
        <v>0.27236588429929859</v>
      </c>
      <c r="J170">
        <f>_xlfn.XLOOKUP(A170,'Tele2 - data 6.23'!R:R,'Tele2 - data 6.23'!U:U,0,0)</f>
        <v>4.4999999999999998E-2</v>
      </c>
      <c r="K170">
        <f t="shared" si="11"/>
        <v>0.315</v>
      </c>
      <c r="M170" s="18" t="s">
        <v>1381</v>
      </c>
      <c r="N170" s="12">
        <v>0</v>
      </c>
      <c r="O170" s="12">
        <v>5.9637105478519775E-2</v>
      </c>
      <c r="P170" s="12">
        <v>5.9086189270019531</v>
      </c>
    </row>
    <row r="171" spans="1:16" x14ac:dyDescent="0.25">
      <c r="A171" t="str">
        <f>_xlfn.XLOOKUP(C171,'Usage by partner TELE2 vs Ki'!B:B,'Usage by partner TELE2 vs Ki'!A:A,,0)</f>
        <v>ECUOT</v>
      </c>
      <c r="B171" t="s">
        <v>681</v>
      </c>
      <c r="C171" t="s">
        <v>881</v>
      </c>
      <c r="D171">
        <v>5</v>
      </c>
      <c r="E171">
        <v>744970</v>
      </c>
      <c r="F171">
        <f t="shared" si="8"/>
        <v>6.9380737841129303E-4</v>
      </c>
      <c r="G171">
        <f t="shared" si="9"/>
        <v>0.71045875549316406</v>
      </c>
      <c r="H171">
        <f>_xlfn.XLOOKUP(A171,'Tele2 - data 6.23'!A:A,'Tele2 - data 6.23'!K:K,0,0)</f>
        <v>7.0137221269296751E-2</v>
      </c>
      <c r="I171">
        <f t="shared" si="10"/>
        <v>4.9829602936733247E-2</v>
      </c>
      <c r="J171">
        <f>_xlfn.XLOOKUP(A171,'Tele2 - data 6.23'!R:R,'Tele2 - data 6.23'!U:U,0,0)</f>
        <v>0</v>
      </c>
      <c r="K171">
        <f t="shared" si="11"/>
        <v>0</v>
      </c>
      <c r="M171" s="18" t="s">
        <v>1297</v>
      </c>
      <c r="N171" s="12">
        <v>0</v>
      </c>
      <c r="O171" s="12">
        <v>4.7303197176222528E-2</v>
      </c>
      <c r="P171" s="12">
        <v>1.5715665817260742</v>
      </c>
    </row>
    <row r="172" spans="1:16" x14ac:dyDescent="0.25">
      <c r="A172" t="str">
        <f>_xlfn.XLOOKUP(C172,'Usage by partner TELE2 vs Ki'!B:B,'Usage by partner TELE2 vs Ki'!A:A,,0)</f>
        <v>AUTPT</v>
      </c>
      <c r="B172" t="s">
        <v>681</v>
      </c>
      <c r="C172" t="s">
        <v>809</v>
      </c>
      <c r="D172">
        <v>4</v>
      </c>
      <c r="E172">
        <v>13167843</v>
      </c>
      <c r="F172">
        <f t="shared" si="8"/>
        <v>1.2263509444892406E-2</v>
      </c>
      <c r="G172">
        <f t="shared" si="9"/>
        <v>12.557833671569824</v>
      </c>
      <c r="H172">
        <f>_xlfn.XLOOKUP(A172,'Tele2 - data 6.23'!A:A,'Tele2 - data 6.23'!K:K,0,0)</f>
        <v>1.0095723953167393E-2</v>
      </c>
      <c r="I172">
        <f t="shared" si="10"/>
        <v>0.12678042219795951</v>
      </c>
      <c r="J172">
        <f>_xlfn.XLOOKUP(A172,'Tele2 - data 6.23'!R:R,'Tele2 - data 6.23'!U:U,0,0)</f>
        <v>0</v>
      </c>
      <c r="K172">
        <f t="shared" si="11"/>
        <v>0</v>
      </c>
      <c r="M172" s="18" t="s">
        <v>1373</v>
      </c>
      <c r="N172" s="12">
        <v>0</v>
      </c>
      <c r="O172" s="12">
        <v>4.4838517876175703E-2</v>
      </c>
      <c r="P172" s="12">
        <v>4.4434127807617188</v>
      </c>
    </row>
    <row r="173" spans="1:16" x14ac:dyDescent="0.25">
      <c r="A173" t="str">
        <f>_xlfn.XLOOKUP(C173,'Usage by partner TELE2 vs Ki'!B:B,'Usage by partner TELE2 vs Ki'!A:A,,0)</f>
        <v>ECUPG</v>
      </c>
      <c r="B173" t="s">
        <v>681</v>
      </c>
      <c r="C173" t="s">
        <v>903</v>
      </c>
      <c r="D173">
        <v>4</v>
      </c>
      <c r="E173">
        <v>306293</v>
      </c>
      <c r="F173">
        <f t="shared" si="8"/>
        <v>2.8525758534669876E-4</v>
      </c>
      <c r="G173">
        <f t="shared" si="9"/>
        <v>0.29210376739501953</v>
      </c>
      <c r="H173">
        <f>_xlfn.XLOOKUP(A173,'Tele2 - data 6.23'!A:A,'Tele2 - data 6.23'!K:K,0,0)</f>
        <v>0</v>
      </c>
      <c r="I173">
        <f t="shared" si="10"/>
        <v>0</v>
      </c>
      <c r="J173">
        <f>_xlfn.XLOOKUP(A173,'Tele2 - data 6.23'!R:R,'Tele2 - data 6.23'!U:U,0,0)</f>
        <v>0</v>
      </c>
      <c r="K173">
        <f t="shared" si="11"/>
        <v>0</v>
      </c>
      <c r="M173" s="18" t="s">
        <v>634</v>
      </c>
      <c r="N173" s="12">
        <v>0.1</v>
      </c>
      <c r="O173" s="12">
        <v>4.4822698382117013E-2</v>
      </c>
      <c r="P173" s="12">
        <v>2.4683961868286133</v>
      </c>
    </row>
    <row r="174" spans="1:16" x14ac:dyDescent="0.25">
      <c r="A174" t="str">
        <f>_xlfn.XLOOKUP(C174,'Usage by partner TELE2 vs Ki'!B:B,'Usage by partner TELE2 vs Ki'!A:A,,0)</f>
        <v>OMNNT</v>
      </c>
      <c r="B174" t="s">
        <v>681</v>
      </c>
      <c r="C174" t="s">
        <v>921</v>
      </c>
      <c r="D174">
        <v>3</v>
      </c>
      <c r="E174">
        <v>4630590</v>
      </c>
      <c r="F174">
        <f t="shared" si="8"/>
        <v>4.3125730007886887E-3</v>
      </c>
      <c r="G174">
        <f t="shared" si="9"/>
        <v>4.4160747528076172</v>
      </c>
      <c r="H174">
        <f>_xlfn.XLOOKUP(A174,'Tele2 - data 6.23'!A:A,'Tele2 - data 6.23'!K:K,0,0)</f>
        <v>5.0582649978420366E-2</v>
      </c>
      <c r="I174">
        <f t="shared" si="10"/>
        <v>0.22337676349980695</v>
      </c>
      <c r="J174">
        <f>_xlfn.XLOOKUP(A174,'Tele2 - data 6.23'!R:R,'Tele2 - data 6.23'!U:U,0,0)</f>
        <v>0</v>
      </c>
      <c r="K174">
        <f t="shared" si="11"/>
        <v>0</v>
      </c>
      <c r="M174" s="18" t="s">
        <v>737</v>
      </c>
      <c r="N174" s="12">
        <v>0</v>
      </c>
      <c r="O174" s="12">
        <v>4.2553014141145408E-2</v>
      </c>
      <c r="P174" s="12">
        <v>2.111323356628418</v>
      </c>
    </row>
    <row r="175" spans="1:16" x14ac:dyDescent="0.25">
      <c r="A175" t="str">
        <f>_xlfn.XLOOKUP(C175,'Usage by partner TELE2 vs Ki'!B:B,'Usage by partner TELE2 vs Ki'!A:A,,0)</f>
        <v>ESPTE</v>
      </c>
      <c r="B175" t="s">
        <v>681</v>
      </c>
      <c r="C175" t="s">
        <v>797</v>
      </c>
      <c r="D175">
        <v>3</v>
      </c>
      <c r="E175">
        <v>2590462</v>
      </c>
      <c r="F175">
        <f t="shared" si="8"/>
        <v>2.4125557392835617E-3</v>
      </c>
      <c r="G175">
        <f t="shared" si="9"/>
        <v>2.4704570770263672</v>
      </c>
      <c r="H175">
        <f>_xlfn.XLOOKUP(A175,'Tele2 - data 6.23'!A:A,'Tele2 - data 6.23'!K:K,0,0)</f>
        <v>1.0091008890803341E-2</v>
      </c>
      <c r="I175">
        <f t="shared" si="10"/>
        <v>2.4929404328621105E-2</v>
      </c>
      <c r="J175">
        <f>_xlfn.XLOOKUP(A175,'Tele2 - data 6.23'!R:R,'Tele2 - data 6.23'!U:U,0,0)</f>
        <v>0</v>
      </c>
      <c r="K175">
        <f t="shared" si="11"/>
        <v>0</v>
      </c>
      <c r="M175" s="18" t="s">
        <v>1241</v>
      </c>
      <c r="N175" s="12">
        <v>1.96</v>
      </c>
      <c r="O175" s="12">
        <v>3.9308707260365679E-2</v>
      </c>
      <c r="P175" s="12">
        <v>4.7671566009521484</v>
      </c>
    </row>
    <row r="176" spans="1:16" x14ac:dyDescent="0.25">
      <c r="A176" t="str">
        <f>_xlfn.XLOOKUP(C176,'Usage by partner TELE2 vs Ki'!B:B,'Usage by partner TELE2 vs Ki'!A:A,,0)</f>
        <v>IDNTS</v>
      </c>
      <c r="B176" t="s">
        <v>681</v>
      </c>
      <c r="C176" t="s">
        <v>959</v>
      </c>
      <c r="D176">
        <v>3</v>
      </c>
      <c r="E176">
        <v>6737906</v>
      </c>
      <c r="F176">
        <f t="shared" si="8"/>
        <v>6.2751639634370804E-3</v>
      </c>
      <c r="G176">
        <f t="shared" si="9"/>
        <v>6.4257678985595703</v>
      </c>
      <c r="H176">
        <f>_xlfn.XLOOKUP(A176,'Tele2 - data 6.23'!A:A,'Tele2 - data 6.23'!K:K,0,0)</f>
        <v>6.0285011574074218E-2</v>
      </c>
      <c r="I176">
        <f t="shared" si="10"/>
        <v>0.38737749213697825</v>
      </c>
      <c r="J176">
        <f>_xlfn.XLOOKUP(A176,'Tele2 - data 6.23'!R:R,'Tele2 - data 6.23'!U:U,0,0)</f>
        <v>0</v>
      </c>
      <c r="K176">
        <f t="shared" si="11"/>
        <v>0</v>
      </c>
      <c r="M176" s="18" t="s">
        <v>633</v>
      </c>
      <c r="N176" s="12">
        <v>0.2</v>
      </c>
      <c r="O176" s="12">
        <v>3.9053369693143845E-2</v>
      </c>
      <c r="P176" s="12">
        <v>1.2997474670410156</v>
      </c>
    </row>
    <row r="177" spans="1:16" x14ac:dyDescent="0.25">
      <c r="A177" t="str">
        <f>_xlfn.XLOOKUP(C177,'Usage by partner TELE2 vs Ki'!B:B,'Usage by partner TELE2 vs Ki'!A:A,,0)</f>
        <v>GRCCO</v>
      </c>
      <c r="B177" t="s">
        <v>681</v>
      </c>
      <c r="C177" t="s">
        <v>840</v>
      </c>
      <c r="D177">
        <v>2</v>
      </c>
      <c r="E177">
        <v>611</v>
      </c>
      <c r="F177">
        <f t="shared" si="8"/>
        <v>5.6903809309005737E-7</v>
      </c>
      <c r="G177">
        <f t="shared" si="9"/>
        <v>5.8269500732421875E-4</v>
      </c>
      <c r="H177">
        <f>_xlfn.XLOOKUP(A177,'Tele2 - data 6.23'!A:A,'Tele2 - data 6.23'!K:K,0,0)</f>
        <v>0</v>
      </c>
      <c r="I177">
        <f t="shared" si="10"/>
        <v>0</v>
      </c>
      <c r="J177">
        <f>_xlfn.XLOOKUP(A177,'Tele2 - data 6.23'!R:R,'Tele2 - data 6.23'!U:U,0,0)</f>
        <v>0</v>
      </c>
      <c r="K177">
        <f t="shared" si="11"/>
        <v>0</v>
      </c>
      <c r="M177" s="18" t="s">
        <v>1428</v>
      </c>
      <c r="N177" s="12">
        <v>0</v>
      </c>
      <c r="O177" s="12">
        <v>3.3775084334749385E-2</v>
      </c>
      <c r="P177" s="12">
        <v>2.4828710556030273</v>
      </c>
    </row>
    <row r="178" spans="1:16" x14ac:dyDescent="0.25">
      <c r="A178" t="str">
        <f>_xlfn.XLOOKUP(C178,'Usage by partner TELE2 vs Ki'!B:B,'Usage by partner TELE2 vs Ki'!A:A,,0)</f>
        <v>OMNGT</v>
      </c>
      <c r="B178" t="s">
        <v>681</v>
      </c>
      <c r="C178" t="s">
        <v>920</v>
      </c>
      <c r="D178">
        <v>2</v>
      </c>
      <c r="E178">
        <v>2441547</v>
      </c>
      <c r="F178">
        <f t="shared" si="8"/>
        <v>2.2738678380846977E-3</v>
      </c>
      <c r="G178">
        <f t="shared" si="9"/>
        <v>2.3284406661987305</v>
      </c>
      <c r="H178">
        <f>_xlfn.XLOOKUP(A178,'Tele2 - data 6.23'!A:A,'Tele2 - data 6.23'!K:K,0,0)</f>
        <v>3.0486274509803887E-2</v>
      </c>
      <c r="I178">
        <f t="shared" si="10"/>
        <v>7.0985481329525132E-2</v>
      </c>
      <c r="J178">
        <f>_xlfn.XLOOKUP(A178,'Tele2 - data 6.23'!R:R,'Tele2 - data 6.23'!U:U,0,0)</f>
        <v>0</v>
      </c>
      <c r="K178">
        <f t="shared" si="11"/>
        <v>0</v>
      </c>
      <c r="M178" s="18" t="s">
        <v>678</v>
      </c>
      <c r="N178" s="12">
        <v>0</v>
      </c>
      <c r="O178" s="12">
        <v>3.1601775007441567E-2</v>
      </c>
      <c r="P178" s="12">
        <v>3.1282978057861328</v>
      </c>
    </row>
    <row r="179" spans="1:16" x14ac:dyDescent="0.25">
      <c r="A179" t="str">
        <f>_xlfn.XLOOKUP(C179,'Usage by partner TELE2 vs Ki'!B:B,'Usage by partner TELE2 vs Ki'!A:A,,0)</f>
        <v>ESPRT</v>
      </c>
      <c r="B179" t="s">
        <v>681</v>
      </c>
      <c r="C179" t="s">
        <v>822</v>
      </c>
      <c r="D179">
        <v>2</v>
      </c>
      <c r="E179">
        <v>4166013</v>
      </c>
      <c r="F179">
        <f t="shared" si="8"/>
        <v>3.8799019530415535E-3</v>
      </c>
      <c r="G179">
        <f t="shared" si="9"/>
        <v>3.9730195999145508</v>
      </c>
      <c r="H179">
        <f>_xlfn.XLOOKUP(A179,'Tele2 - data 6.23'!A:A,'Tele2 - data 6.23'!K:K,0,0)</f>
        <v>6.2769022311094701E-3</v>
      </c>
      <c r="I179">
        <f t="shared" si="10"/>
        <v>2.4938255590945299E-2</v>
      </c>
      <c r="J179">
        <f>_xlfn.XLOOKUP(A179,'Tele2 - data 6.23'!R:R,'Tele2 - data 6.23'!U:U,0,0)</f>
        <v>0</v>
      </c>
      <c r="K179">
        <f t="shared" si="11"/>
        <v>0</v>
      </c>
      <c r="M179" s="18" t="s">
        <v>1415</v>
      </c>
      <c r="N179" s="12">
        <v>0.32</v>
      </c>
      <c r="O179" s="12">
        <v>2.8468224830508822E-2</v>
      </c>
      <c r="P179" s="12">
        <v>1.7726631164550781</v>
      </c>
    </row>
    <row r="180" spans="1:16" x14ac:dyDescent="0.25">
      <c r="A180" t="str">
        <f>_xlfn.XLOOKUP(C180,'Usage by partner TELE2 vs Ki'!B:B,'Usage by partner TELE2 vs Ki'!A:A,,0)</f>
        <v>FRAF2</v>
      </c>
      <c r="B180" t="s">
        <v>681</v>
      </c>
      <c r="C180" t="s">
        <v>771</v>
      </c>
      <c r="D180">
        <v>2</v>
      </c>
      <c r="E180">
        <v>123750</v>
      </c>
      <c r="F180">
        <f t="shared" si="8"/>
        <v>1.1525116860866547E-4</v>
      </c>
      <c r="G180">
        <f t="shared" si="9"/>
        <v>0.11801719665527344</v>
      </c>
      <c r="H180">
        <f>_xlfn.XLOOKUP(A180,'Tele2 - data 6.23'!A:A,'Tele2 - data 6.23'!K:K,0,0)</f>
        <v>1.0044684567575537E-2</v>
      </c>
      <c r="I180">
        <f t="shared" si="10"/>
        <v>1.1854455139517523E-3</v>
      </c>
      <c r="J180">
        <f>_xlfn.XLOOKUP(A180,'Tele2 - data 6.23'!R:R,'Tele2 - data 6.23'!U:U,0,0)</f>
        <v>0</v>
      </c>
      <c r="K180">
        <f t="shared" si="11"/>
        <v>0</v>
      </c>
      <c r="M180" s="18" t="s">
        <v>1377</v>
      </c>
      <c r="N180" s="12">
        <v>0</v>
      </c>
      <c r="O180" s="12">
        <v>2.6019421716144082E-2</v>
      </c>
      <c r="P180" s="12">
        <v>0.26011943817138672</v>
      </c>
    </row>
    <row r="181" spans="1:16" x14ac:dyDescent="0.25">
      <c r="A181" t="str">
        <f>_xlfn.XLOOKUP(C181,'Usage by partner TELE2 vs Ki'!B:B,'Usage by partner TELE2 vs Ki'!A:A,,0)</f>
        <v>USAW6</v>
      </c>
      <c r="B181" t="s">
        <v>681</v>
      </c>
      <c r="C181" t="s">
        <v>646</v>
      </c>
      <c r="D181">
        <v>2</v>
      </c>
      <c r="E181">
        <v>9817090</v>
      </c>
      <c r="F181">
        <f t="shared" si="8"/>
        <v>9.142877534031868E-3</v>
      </c>
      <c r="G181">
        <f t="shared" si="9"/>
        <v>9.3623065948486328</v>
      </c>
      <c r="H181">
        <f>_xlfn.XLOOKUP(A181,'Tele2 - data 6.23'!A:A,'Tele2 - data 6.23'!K:K,0,0)</f>
        <v>5.0788502726430767E-3</v>
      </c>
      <c r="I181">
        <f t="shared" si="10"/>
        <v>4.7549753401815054E-2</v>
      </c>
      <c r="J181">
        <f>_xlfn.XLOOKUP(A181,'Tele2 - data 6.23'!R:R,'Tele2 - data 6.23'!U:U,0,0)</f>
        <v>0.12</v>
      </c>
      <c r="K181">
        <f t="shared" si="11"/>
        <v>0.24</v>
      </c>
      <c r="M181" s="18" t="s">
        <v>1414</v>
      </c>
      <c r="N181" s="12">
        <v>0</v>
      </c>
      <c r="O181" s="12">
        <v>2.3400690698077431E-2</v>
      </c>
      <c r="P181" s="12">
        <v>2.3398036956787109</v>
      </c>
    </row>
    <row r="182" spans="1:16" x14ac:dyDescent="0.25">
      <c r="A182" t="str">
        <f>_xlfn.XLOOKUP(C182,'Usage by partner TELE2 vs Ki'!B:B,'Usage by partner TELE2 vs Ki'!A:A,,0)</f>
        <v>NZLBS</v>
      </c>
      <c r="B182" t="s">
        <v>681</v>
      </c>
      <c r="C182" t="s">
        <v>898</v>
      </c>
      <c r="D182">
        <v>2</v>
      </c>
      <c r="E182">
        <v>5373812</v>
      </c>
      <c r="F182">
        <f t="shared" si="8"/>
        <v>5.0047524273395538E-3</v>
      </c>
      <c r="G182">
        <f t="shared" si="9"/>
        <v>5.1248664855957031</v>
      </c>
      <c r="H182">
        <f>_xlfn.XLOOKUP(A182,'Tele2 - data 6.23'!A:A,'Tele2 - data 6.23'!K:K,0,0)</f>
        <v>6.045143358142481E-2</v>
      </c>
      <c r="I182">
        <f t="shared" si="10"/>
        <v>0.30980552596765865</v>
      </c>
      <c r="J182">
        <f>_xlfn.XLOOKUP(A182,'Tele2 - data 6.23'!R:R,'Tele2 - data 6.23'!U:U,0,0)</f>
        <v>0</v>
      </c>
      <c r="K182">
        <f t="shared" si="11"/>
        <v>0</v>
      </c>
      <c r="M182" s="18" t="s">
        <v>1169</v>
      </c>
      <c r="N182" s="12">
        <v>0.27</v>
      </c>
      <c r="O182" s="12">
        <v>1.783594857290105E-2</v>
      </c>
      <c r="P182" s="12">
        <v>1.9397163391113281</v>
      </c>
    </row>
    <row r="183" spans="1:16" x14ac:dyDescent="0.25">
      <c r="A183" t="str">
        <f>_xlfn.XLOOKUP(C183,'Usage by partner TELE2 vs Ki'!B:B,'Usage by partner TELE2 vs Ki'!A:A,,0)</f>
        <v>INDF1</v>
      </c>
      <c r="B183" t="s">
        <v>681</v>
      </c>
      <c r="C183" t="s">
        <v>795</v>
      </c>
      <c r="D183">
        <v>2</v>
      </c>
      <c r="E183">
        <v>2</v>
      </c>
      <c r="F183">
        <f t="shared" si="8"/>
        <v>1.862645149230957E-9</v>
      </c>
      <c r="G183">
        <f t="shared" si="9"/>
        <v>1.9073486328125E-6</v>
      </c>
      <c r="H183">
        <f>_xlfn.XLOOKUP(A183,'Tele2 - data 6.23'!A:A,'Tele2 - data 6.23'!K:K,0,0)</f>
        <v>0.20016580388079927</v>
      </c>
      <c r="I183">
        <f t="shared" si="10"/>
        <v>3.8178597236785749E-7</v>
      </c>
      <c r="J183">
        <f>_xlfn.XLOOKUP(A183,'Tele2 - data 6.23'!R:R,'Tele2 - data 6.23'!U:U,0,0)</f>
        <v>0</v>
      </c>
      <c r="K183">
        <f t="shared" si="11"/>
        <v>0</v>
      </c>
      <c r="M183" s="18" t="s">
        <v>798</v>
      </c>
      <c r="N183" s="12">
        <v>0</v>
      </c>
      <c r="O183" s="12">
        <v>1.6429829422210246E-2</v>
      </c>
      <c r="P183" s="12">
        <v>2.6175060272216797</v>
      </c>
    </row>
    <row r="184" spans="1:16" x14ac:dyDescent="0.25">
      <c r="A184" t="str">
        <f>_xlfn.XLOOKUP(C184,'Usage by partner TELE2 vs Ki'!B:B,'Usage by partner TELE2 vs Ki'!A:A,,0)</f>
        <v>USACG</v>
      </c>
      <c r="B184" t="s">
        <v>681</v>
      </c>
      <c r="C184" t="s">
        <v>665</v>
      </c>
      <c r="D184">
        <v>1</v>
      </c>
      <c r="E184">
        <v>138326</v>
      </c>
      <c r="F184">
        <f t="shared" si="8"/>
        <v>1.2882612645626068E-4</v>
      </c>
      <c r="G184">
        <f t="shared" si="9"/>
        <v>0.13191795349121094</v>
      </c>
      <c r="H184">
        <f>_xlfn.XLOOKUP(A184,'Tele2 - data 6.23'!A:A,'Tele2 - data 6.23'!K:K,0,0)</f>
        <v>1.3540748128522176E-2</v>
      </c>
      <c r="I184">
        <f t="shared" si="10"/>
        <v>1.78626778185459E-3</v>
      </c>
      <c r="J184">
        <f>_xlfn.XLOOKUP(A184,'Tele2 - data 6.23'!R:R,'Tele2 - data 6.23'!U:U,0,0)</f>
        <v>0</v>
      </c>
      <c r="K184">
        <f t="shared" si="11"/>
        <v>0</v>
      </c>
      <c r="M184" s="18" t="s">
        <v>1426</v>
      </c>
      <c r="N184" s="12">
        <v>0.1</v>
      </c>
      <c r="O184" s="12">
        <v>1.4363190292402826E-2</v>
      </c>
      <c r="P184" s="12">
        <v>0.79098415374755859</v>
      </c>
    </row>
    <row r="185" spans="1:16" x14ac:dyDescent="0.25">
      <c r="A185" t="str">
        <f>_xlfn.XLOOKUP(C185,'Usage by partner TELE2 vs Ki'!B:B,'Usage by partner TELE2 vs Ki'!A:A,,0)</f>
        <v>TURIS</v>
      </c>
      <c r="B185" t="s">
        <v>681</v>
      </c>
      <c r="C185" t="s">
        <v>883</v>
      </c>
      <c r="D185">
        <v>1</v>
      </c>
      <c r="E185">
        <v>631196</v>
      </c>
      <c r="F185">
        <f t="shared" si="8"/>
        <v>5.8784708380699158E-4</v>
      </c>
      <c r="G185">
        <f t="shared" si="9"/>
        <v>0.60195541381835938</v>
      </c>
      <c r="H185">
        <f>_xlfn.XLOOKUP(A185,'Tele2 - data 6.23'!A:A,'Tele2 - data 6.23'!K:K,0,0)</f>
        <v>6.0019915289893686E-2</v>
      </c>
      <c r="I185">
        <f t="shared" si="10"/>
        <v>3.612931294567083E-2</v>
      </c>
      <c r="J185">
        <f>_xlfn.XLOOKUP(A185,'Tele2 - data 6.23'!R:R,'Tele2 - data 6.23'!U:U,0,0)</f>
        <v>0</v>
      </c>
      <c r="K185">
        <f t="shared" si="11"/>
        <v>0</v>
      </c>
      <c r="M185" s="18" t="s">
        <v>1420</v>
      </c>
      <c r="N185" s="12">
        <v>0.1</v>
      </c>
      <c r="O185" s="12">
        <v>1.2198006376816881E-2</v>
      </c>
      <c r="P185" s="12">
        <v>0.65152740478515625</v>
      </c>
    </row>
    <row r="186" spans="1:16" x14ac:dyDescent="0.25">
      <c r="A186" t="str">
        <f>_xlfn.XLOOKUP(C186,'Usage by partner TELE2 vs Ki'!B:B,'Usage by partner TELE2 vs Ki'!A:A,,0)</f>
        <v>HUNH2</v>
      </c>
      <c r="B186" t="s">
        <v>681</v>
      </c>
      <c r="C186" t="s">
        <v>909</v>
      </c>
      <c r="D186">
        <v>1</v>
      </c>
      <c r="E186">
        <v>6</v>
      </c>
      <c r="F186">
        <f t="shared" si="8"/>
        <v>5.5879354476928711E-9</v>
      </c>
      <c r="G186">
        <f t="shared" si="9"/>
        <v>5.7220458984375E-6</v>
      </c>
      <c r="H186">
        <f>_xlfn.XLOOKUP(A186,'Tele2 - data 6.23'!A:A,'Tele2 - data 6.23'!K:K,0,0)</f>
        <v>0</v>
      </c>
      <c r="I186">
        <f t="shared" si="10"/>
        <v>0</v>
      </c>
      <c r="J186">
        <f>_xlfn.XLOOKUP(A186,'Tele2 - data 6.23'!R:R,'Tele2 - data 6.23'!U:U,0,0)</f>
        <v>0</v>
      </c>
      <c r="K186">
        <f t="shared" si="11"/>
        <v>0</v>
      </c>
      <c r="M186" s="18" t="s">
        <v>1439</v>
      </c>
      <c r="N186" s="12">
        <v>0.12</v>
      </c>
      <c r="O186" s="12">
        <v>1.1644196733950049E-2</v>
      </c>
      <c r="P186" s="12">
        <v>2.2926836013793945</v>
      </c>
    </row>
    <row r="187" spans="1:16" x14ac:dyDescent="0.25">
      <c r="A187" t="str">
        <f>_xlfn.XLOOKUP(C187,'Usage by partner TELE2 vs Ki'!B:B,'Usage by partner TELE2 vs Ki'!A:A,,0)</f>
        <v>NZLTM</v>
      </c>
      <c r="B187" t="s">
        <v>681</v>
      </c>
      <c r="C187" t="s">
        <v>894</v>
      </c>
      <c r="D187">
        <v>1</v>
      </c>
      <c r="E187">
        <v>1281203</v>
      </c>
      <c r="F187">
        <f t="shared" si="8"/>
        <v>1.1932132765650749E-3</v>
      </c>
      <c r="G187">
        <f t="shared" si="9"/>
        <v>1.2218503952026367</v>
      </c>
      <c r="H187">
        <f>_xlfn.XLOOKUP(A187,'Tele2 - data 6.23'!A:A,'Tele2 - data 6.23'!K:K,0,0)</f>
        <v>2.009187645990148E-2</v>
      </c>
      <c r="I187">
        <f t="shared" si="10"/>
        <v>2.4549267192893177E-2</v>
      </c>
      <c r="J187">
        <f>_xlfn.XLOOKUP(A187,'Tele2 - data 6.23'!R:R,'Tele2 - data 6.23'!U:U,0,0)</f>
        <v>0.2</v>
      </c>
      <c r="K187">
        <f t="shared" si="11"/>
        <v>0.2</v>
      </c>
      <c r="M187" s="18" t="s">
        <v>629</v>
      </c>
      <c r="N187" s="12">
        <v>0</v>
      </c>
      <c r="O187" s="12">
        <v>1.1447328189985565E-2</v>
      </c>
      <c r="P187" s="12">
        <v>1.3948774337768555</v>
      </c>
    </row>
    <row r="188" spans="1:16" x14ac:dyDescent="0.25">
      <c r="A188" t="str">
        <f>_xlfn.XLOOKUP(C188,'Usage by partner TELE2 vs Ki'!B:B,'Usage by partner TELE2 vs Ki'!A:A,,0)</f>
        <v>DNKDM</v>
      </c>
      <c r="B188" t="s">
        <v>681</v>
      </c>
      <c r="C188" t="s">
        <v>853</v>
      </c>
      <c r="D188">
        <v>1</v>
      </c>
      <c r="E188">
        <v>111219</v>
      </c>
      <c r="F188">
        <f t="shared" si="8"/>
        <v>1.0358076542615891E-4</v>
      </c>
      <c r="G188">
        <f t="shared" si="9"/>
        <v>0.10606670379638672</v>
      </c>
      <c r="H188">
        <f>_xlfn.XLOOKUP(A188,'Tele2 - data 6.23'!A:A,'Tele2 - data 6.23'!K:K,0,0)</f>
        <v>6.0990155924409836E-3</v>
      </c>
      <c r="I188">
        <f t="shared" si="10"/>
        <v>6.4690248029298191E-4</v>
      </c>
      <c r="J188">
        <f>_xlfn.XLOOKUP(A188,'Tele2 - data 6.23'!R:R,'Tele2 - data 6.23'!U:U,0,0)</f>
        <v>0</v>
      </c>
      <c r="K188">
        <f t="shared" si="11"/>
        <v>0</v>
      </c>
      <c r="M188" s="18" t="s">
        <v>1424</v>
      </c>
      <c r="N188" s="12">
        <v>0</v>
      </c>
      <c r="O188" s="12">
        <v>1.1366868747100283E-2</v>
      </c>
      <c r="P188" s="12">
        <v>0.84118461608886719</v>
      </c>
    </row>
    <row r="189" spans="1:16" x14ac:dyDescent="0.25">
      <c r="A189" t="str">
        <f>_xlfn.XLOOKUP(C189,'Usage by partner TELE2 vs Ki'!B:B,'Usage by partner TELE2 vs Ki'!A:A,,0)</f>
        <v>NORTM</v>
      </c>
      <c r="B189" t="s">
        <v>681</v>
      </c>
      <c r="C189" t="s">
        <v>806</v>
      </c>
      <c r="D189">
        <v>1</v>
      </c>
      <c r="E189">
        <v>9133280</v>
      </c>
      <c r="F189">
        <f t="shared" si="8"/>
        <v>8.5060298442840576E-3</v>
      </c>
      <c r="G189">
        <f t="shared" si="9"/>
        <v>8.710174560546875</v>
      </c>
      <c r="H189">
        <f>_xlfn.XLOOKUP(A189,'Tele2 - data 6.23'!A:A,'Tele2 - data 6.23'!K:K,0,0)</f>
        <v>6.0531621806357737E-3</v>
      </c>
      <c r="I189">
        <f t="shared" si="10"/>
        <v>5.2724099236638164E-2</v>
      </c>
      <c r="J189">
        <f>_xlfn.XLOOKUP(A189,'Tele2 - data 6.23'!R:R,'Tele2 - data 6.23'!U:U,0,0)</f>
        <v>0</v>
      </c>
      <c r="K189">
        <f t="shared" si="11"/>
        <v>0</v>
      </c>
      <c r="M189" s="18" t="s">
        <v>1445</v>
      </c>
      <c r="N189" s="12">
        <v>0.1</v>
      </c>
      <c r="O189" s="12">
        <v>1.0883566233487138E-2</v>
      </c>
      <c r="P189" s="12">
        <v>0.59936046600341797</v>
      </c>
    </row>
    <row r="190" spans="1:16" x14ac:dyDescent="0.25">
      <c r="A190" t="str">
        <f>_xlfn.XLOOKUP(C190,'Usage by partner TELE2 vs Ki'!B:B,'Usage by partner TELE2 vs Ki'!A:A,,0)</f>
        <v>GBRCN</v>
      </c>
      <c r="B190" t="s">
        <v>681</v>
      </c>
      <c r="C190" t="s">
        <v>679</v>
      </c>
      <c r="D190">
        <v>1</v>
      </c>
      <c r="E190">
        <v>677288</v>
      </c>
      <c r="F190">
        <f t="shared" si="8"/>
        <v>6.3077360391616821E-4</v>
      </c>
      <c r="G190">
        <f t="shared" si="9"/>
        <v>0.64591217041015625</v>
      </c>
      <c r="H190">
        <f>_xlfn.XLOOKUP(A190,'Tele2 - data 6.23'!A:A,'Tele2 - data 6.23'!K:K,0,0)</f>
        <v>1.0089910828816955E-2</v>
      </c>
      <c r="I190">
        <f t="shared" si="10"/>
        <v>6.5171962026860982E-3</v>
      </c>
      <c r="J190">
        <f>_xlfn.XLOOKUP(A190,'Tele2 - data 6.23'!R:R,'Tele2 - data 6.23'!U:U,0,0)</f>
        <v>0</v>
      </c>
      <c r="K190">
        <f t="shared" si="11"/>
        <v>0</v>
      </c>
      <c r="M190" s="18" t="s">
        <v>761</v>
      </c>
      <c r="N190" s="12">
        <v>0</v>
      </c>
      <c r="O190" s="12">
        <v>1.0286037490449096E-2</v>
      </c>
      <c r="P190" s="12">
        <v>1.1163120269775391</v>
      </c>
    </row>
    <row r="191" spans="1:16" x14ac:dyDescent="0.25">
      <c r="A191" t="str">
        <f>_xlfn.XLOOKUP(C191,'Usage by partner TELE2 vs Ki'!B:B,'Usage by partner TELE2 vs Ki'!A:A,,0)</f>
        <v>ESPAT</v>
      </c>
      <c r="B191" t="s">
        <v>681</v>
      </c>
      <c r="C191" t="s">
        <v>810</v>
      </c>
      <c r="D191">
        <v>1</v>
      </c>
      <c r="E191">
        <v>1761</v>
      </c>
      <c r="F191">
        <f t="shared" si="8"/>
        <v>1.6400590538978577E-6</v>
      </c>
      <c r="G191">
        <f t="shared" si="9"/>
        <v>1.6794204711914063E-3</v>
      </c>
      <c r="H191">
        <f>_xlfn.XLOOKUP(A191,'Tele2 - data 6.23'!A:A,'Tele2 - data 6.23'!K:K,0,0)</f>
        <v>1.0022329100492002E-2</v>
      </c>
      <c r="I191">
        <f t="shared" si="10"/>
        <v>1.6831704660383621E-5</v>
      </c>
      <c r="J191">
        <f>_xlfn.XLOOKUP(A191,'Tele2 - data 6.23'!R:R,'Tele2 - data 6.23'!U:U,0,0)</f>
        <v>0</v>
      </c>
      <c r="K191">
        <f t="shared" si="11"/>
        <v>0</v>
      </c>
      <c r="M191" s="18" t="s">
        <v>1446</v>
      </c>
      <c r="N191" s="12">
        <v>0.1</v>
      </c>
      <c r="O191" s="12">
        <v>1.0219027515727744E-2</v>
      </c>
      <c r="P191" s="12">
        <v>0.56276416778564453</v>
      </c>
    </row>
    <row r="192" spans="1:16" x14ac:dyDescent="0.25">
      <c r="A192" t="str">
        <f>_xlfn.XLOOKUP(C192,'Usage by partner TELE2 vs Ki'!B:B,'Usage by partner TELE2 vs Ki'!A:A,,0)</f>
        <v>USACG</v>
      </c>
      <c r="B192" t="s">
        <v>590</v>
      </c>
      <c r="C192" t="s">
        <v>665</v>
      </c>
      <c r="D192">
        <v>5402</v>
      </c>
      <c r="E192">
        <v>1900048873</v>
      </c>
      <c r="F192">
        <f t="shared" si="8"/>
        <v>1.7695584082975984</v>
      </c>
      <c r="G192">
        <f t="shared" si="9"/>
        <v>1812.0278100967407</v>
      </c>
      <c r="H192">
        <f>_xlfn.XLOOKUP(A192,'Tele2 - data 6.23'!A:A,'Tele2 - data 6.23'!K:K,0,0)</f>
        <v>1.3540748128522176E-2</v>
      </c>
      <c r="I192">
        <f t="shared" si="10"/>
        <v>24.536212178397577</v>
      </c>
      <c r="J192">
        <f>_xlfn.XLOOKUP(A192,'Tele2 - data 6.23'!R:R,'Tele2 - data 6.23'!U:U,0,0)</f>
        <v>0</v>
      </c>
      <c r="K192">
        <f t="shared" si="11"/>
        <v>0</v>
      </c>
      <c r="M192" s="18" t="s">
        <v>1239</v>
      </c>
      <c r="N192" s="12">
        <v>0.11</v>
      </c>
      <c r="O192" s="12">
        <v>1.0134169292801344E-2</v>
      </c>
      <c r="P192" s="12">
        <v>1.0102014541625977</v>
      </c>
    </row>
    <row r="193" spans="1:16" x14ac:dyDescent="0.25">
      <c r="A193" t="str">
        <f>_xlfn.XLOOKUP(C193,'Usage by partner TELE2 vs Ki'!B:B,'Usage by partner TELE2 vs Ki'!A:A,,0)</f>
        <v>USAW6</v>
      </c>
      <c r="B193" t="s">
        <v>590</v>
      </c>
      <c r="C193" t="s">
        <v>646</v>
      </c>
      <c r="D193">
        <v>4282</v>
      </c>
      <c r="E193">
        <v>1026879300</v>
      </c>
      <c r="F193">
        <f t="shared" si="8"/>
        <v>0.95635587349534035</v>
      </c>
      <c r="G193">
        <f t="shared" si="9"/>
        <v>979.30841445922852</v>
      </c>
      <c r="H193">
        <f>_xlfn.XLOOKUP(A193,'Tele2 - data 6.23'!A:A,'Tele2 - data 6.23'!K:K,0,0)</f>
        <v>5.0788502726430767E-3</v>
      </c>
      <c r="I193">
        <f t="shared" si="10"/>
        <v>4.9737608077779116</v>
      </c>
      <c r="J193">
        <f>_xlfn.XLOOKUP(A193,'Tele2 - data 6.23'!R:R,'Tele2 - data 6.23'!U:U,0,0)</f>
        <v>0.12</v>
      </c>
      <c r="K193">
        <f t="shared" si="11"/>
        <v>513.84</v>
      </c>
      <c r="M193" s="18" t="s">
        <v>1423</v>
      </c>
      <c r="N193" s="12">
        <v>0.1</v>
      </c>
      <c r="O193" s="12">
        <v>9.2172839740716755E-3</v>
      </c>
      <c r="P193" s="12">
        <v>0.50759792327880859</v>
      </c>
    </row>
    <row r="194" spans="1:16" x14ac:dyDescent="0.25">
      <c r="A194" t="str">
        <f>_xlfn.XLOOKUP(C194,'Usage by partner TELE2 vs Ki'!B:B,'Usage by partner TELE2 vs Ki'!A:A,,0)</f>
        <v>ISRPL</v>
      </c>
      <c r="B194" t="s">
        <v>590</v>
      </c>
      <c r="C194" t="s">
        <v>644</v>
      </c>
      <c r="D194">
        <v>4163</v>
      </c>
      <c r="E194">
        <v>201153754</v>
      </c>
      <c r="F194">
        <f t="shared" si="8"/>
        <v>0.18733903206884861</v>
      </c>
      <c r="G194">
        <f t="shared" si="9"/>
        <v>191.83516883850098</v>
      </c>
      <c r="H194">
        <f>_xlfn.XLOOKUP(A194,'Tele2 - data 6.23'!A:A,'Tele2 - data 6.23'!K:K,0,0)</f>
        <v>1.8158632160141627E-2</v>
      </c>
      <c r="I194">
        <f t="shared" si="10"/>
        <v>3.4834642663170028</v>
      </c>
      <c r="J194">
        <f>_xlfn.XLOOKUP(A194,'Tele2 - data 6.23'!R:R,'Tele2 - data 6.23'!U:U,0,0)</f>
        <v>0.1</v>
      </c>
      <c r="K194">
        <f t="shared" si="11"/>
        <v>416.3</v>
      </c>
      <c r="M194" s="18" t="s">
        <v>632</v>
      </c>
      <c r="N194" s="12">
        <v>0.36</v>
      </c>
      <c r="O194" s="12">
        <v>8.5934301011091497E-3</v>
      </c>
      <c r="P194" s="12">
        <v>0.73990535736083984</v>
      </c>
    </row>
    <row r="195" spans="1:16" x14ac:dyDescent="0.25">
      <c r="A195" t="str">
        <f>_xlfn.XLOOKUP(C195,'Usage by partner TELE2 vs Ki'!B:B,'Usage by partner TELE2 vs Ki'!A:A,,0)</f>
        <v>ISR01</v>
      </c>
      <c r="B195" t="s">
        <v>590</v>
      </c>
      <c r="C195" t="s">
        <v>586</v>
      </c>
      <c r="D195">
        <v>801</v>
      </c>
      <c r="E195">
        <v>114807393</v>
      </c>
      <c r="F195">
        <f t="shared" ref="F195:F258" si="12">G195/1024</f>
        <v>0.10692271683365107</v>
      </c>
      <c r="G195">
        <f t="shared" ref="G195:G258" si="13">E195/1024/1024</f>
        <v>109.48886203765869</v>
      </c>
      <c r="H195">
        <f>_xlfn.XLOOKUP(A195,'Tele2 - data 6.23'!A:A,'Tele2 - data 6.23'!K:K,0,0)</f>
        <v>1.3512929896353961E-2</v>
      </c>
      <c r="I195">
        <f t="shared" ref="I195:I258" si="14">H195*G195</f>
        <v>1.4795153171464523</v>
      </c>
      <c r="J195">
        <f>_xlfn.XLOOKUP(A195,'Tele2 - data 6.23'!R:R,'Tele2 - data 6.23'!U:U,0,0)</f>
        <v>0</v>
      </c>
      <c r="K195">
        <f t="shared" ref="K195:K258" si="15">J195*D195</f>
        <v>0</v>
      </c>
      <c r="M195" s="18" t="s">
        <v>1430</v>
      </c>
      <c r="N195" s="12">
        <v>0.1</v>
      </c>
      <c r="O195" s="12">
        <v>8.1869147353171492E-3</v>
      </c>
      <c r="P195" s="12">
        <v>0.45085525512695313</v>
      </c>
    </row>
    <row r="196" spans="1:16" x14ac:dyDescent="0.25">
      <c r="A196" t="str">
        <f>_xlfn.XLOOKUP(C196,'Usage by partner TELE2 vs Ki'!B:B,'Usage by partner TELE2 vs Ki'!A:A,,0)</f>
        <v>JPNJP</v>
      </c>
      <c r="B196" t="s">
        <v>590</v>
      </c>
      <c r="C196" t="s">
        <v>749</v>
      </c>
      <c r="D196">
        <v>618</v>
      </c>
      <c r="E196">
        <v>130268759</v>
      </c>
      <c r="F196">
        <f t="shared" si="12"/>
        <v>0.12132223602384329</v>
      </c>
      <c r="G196">
        <f t="shared" si="13"/>
        <v>124.23396968841553</v>
      </c>
      <c r="H196">
        <f>_xlfn.XLOOKUP(A196,'Tele2 - data 6.23'!A:A,'Tele2 - data 6.23'!K:K,0,0)</f>
        <v>6.0902616238663887E-2</v>
      </c>
      <c r="I196">
        <f t="shared" si="14"/>
        <v>7.5661737797393727</v>
      </c>
      <c r="J196">
        <f>_xlfn.XLOOKUP(A196,'Tele2 - data 6.23'!R:R,'Tele2 - data 6.23'!U:U,0,0)</f>
        <v>0</v>
      </c>
      <c r="K196">
        <f t="shared" si="15"/>
        <v>0</v>
      </c>
      <c r="M196" s="18" t="s">
        <v>1442</v>
      </c>
      <c r="N196" s="12">
        <v>0</v>
      </c>
      <c r="O196" s="12">
        <v>7.0152603604108866E-3</v>
      </c>
      <c r="P196" s="12">
        <v>0.51915168762207031</v>
      </c>
    </row>
    <row r="197" spans="1:16" x14ac:dyDescent="0.25">
      <c r="A197" t="str">
        <f>_xlfn.XLOOKUP(C197,'Usage by partner TELE2 vs Ki'!B:B,'Usage by partner TELE2 vs Ki'!A:A,,0)</f>
        <v>MEXTL</v>
      </c>
      <c r="B197" t="s">
        <v>590</v>
      </c>
      <c r="C197" t="s">
        <v>735</v>
      </c>
      <c r="D197">
        <v>248</v>
      </c>
      <c r="E197">
        <v>89854269</v>
      </c>
      <c r="F197">
        <f t="shared" si="12"/>
        <v>8.3683309145271778E-2</v>
      </c>
      <c r="G197">
        <f t="shared" si="13"/>
        <v>85.691708564758301</v>
      </c>
      <c r="H197">
        <f>_xlfn.XLOOKUP(A197,'Tele2 - data 6.23'!A:A,'Tele2 - data 6.23'!K:K,0,0)</f>
        <v>2.0154664612387234E-2</v>
      </c>
      <c r="I197">
        <f t="shared" si="14"/>
        <v>1.7270876461851341</v>
      </c>
      <c r="J197">
        <f>_xlfn.XLOOKUP(A197,'Tele2 - data 6.23'!R:R,'Tele2 - data 6.23'!U:U,0,0)</f>
        <v>0</v>
      </c>
      <c r="K197">
        <f t="shared" si="15"/>
        <v>0</v>
      </c>
      <c r="M197" s="18" t="s">
        <v>1422</v>
      </c>
      <c r="N197" s="12">
        <v>0</v>
      </c>
      <c r="O197" s="12">
        <v>3.2125838221188346E-3</v>
      </c>
      <c r="P197" s="12">
        <v>0.23774147033691406</v>
      </c>
    </row>
    <row r="198" spans="1:16" x14ac:dyDescent="0.25">
      <c r="A198" t="str">
        <f>_xlfn.XLOOKUP(C198,'Usage by partner TELE2 vs Ki'!B:B,'Usage by partner TELE2 vs Ki'!A:A,,0)</f>
        <v>MEXMS</v>
      </c>
      <c r="B198" t="s">
        <v>590</v>
      </c>
      <c r="C198" t="s">
        <v>837</v>
      </c>
      <c r="D198">
        <v>104</v>
      </c>
      <c r="E198">
        <v>11791047</v>
      </c>
      <c r="F198">
        <f t="shared" si="12"/>
        <v>1.0981268249452114E-2</v>
      </c>
      <c r="G198">
        <f t="shared" si="13"/>
        <v>11.244818687438965</v>
      </c>
      <c r="H198">
        <f>_xlfn.XLOOKUP(A198,'Tele2 - data 6.23'!A:A,'Tele2 - data 6.23'!K:K,0,0)</f>
        <v>5.0319361277438669E-2</v>
      </c>
      <c r="I198">
        <f t="shared" si="14"/>
        <v>0.56583209403253498</v>
      </c>
      <c r="J198">
        <f>_xlfn.XLOOKUP(A198,'Tele2 - data 6.23'!R:R,'Tele2 - data 6.23'!U:U,0,0)</f>
        <v>0</v>
      </c>
      <c r="K198">
        <f t="shared" si="15"/>
        <v>0</v>
      </c>
      <c r="M198" s="18" t="s">
        <v>722</v>
      </c>
      <c r="N198" s="12">
        <v>0</v>
      </c>
      <c r="O198" s="12">
        <v>3.0727437053629614E-3</v>
      </c>
      <c r="P198" s="12">
        <v>0.15245819091796875</v>
      </c>
    </row>
    <row r="199" spans="1:16" x14ac:dyDescent="0.25">
      <c r="A199" t="str">
        <f>_xlfn.XLOOKUP(C199,'Usage by partner TELE2 vs Ki'!B:B,'Usage by partner TELE2 vs Ki'!A:A,,0)</f>
        <v>ISRMS</v>
      </c>
      <c r="B199" t="s">
        <v>590</v>
      </c>
      <c r="C199" t="s">
        <v>645</v>
      </c>
      <c r="D199">
        <v>100</v>
      </c>
      <c r="E199">
        <v>8068986</v>
      </c>
      <c r="F199">
        <f t="shared" si="12"/>
        <v>7.5148288160562515E-3</v>
      </c>
      <c r="G199">
        <f t="shared" si="13"/>
        <v>7.6951847076416016</v>
      </c>
      <c r="H199">
        <f>_xlfn.XLOOKUP(A199,'Tele2 - data 6.23'!A:A,'Tele2 - data 6.23'!K:K,0,0)</f>
        <v>1.3603237372528902E-2</v>
      </c>
      <c r="I199">
        <f t="shared" si="14"/>
        <v>0.10467942420350312</v>
      </c>
      <c r="J199">
        <f>_xlfn.XLOOKUP(A199,'Tele2 - data 6.23'!R:R,'Tele2 - data 6.23'!U:U,0,0)</f>
        <v>0</v>
      </c>
      <c r="K199">
        <f t="shared" si="15"/>
        <v>0</v>
      </c>
      <c r="M199" s="18" t="s">
        <v>1294</v>
      </c>
      <c r="N199" s="12">
        <v>0.24</v>
      </c>
      <c r="O199" s="12">
        <v>2.6367808744655794E-3</v>
      </c>
      <c r="P199" s="12">
        <v>0.51916885375976563</v>
      </c>
    </row>
    <row r="200" spans="1:16" x14ac:dyDescent="0.25">
      <c r="A200" t="str">
        <f>_xlfn.XLOOKUP(C200,'Usage by partner TELE2 vs Ki'!B:B,'Usage by partner TELE2 vs Ki'!A:A,,0)</f>
        <v>MEXIU</v>
      </c>
      <c r="B200" t="s">
        <v>590</v>
      </c>
      <c r="C200" t="s">
        <v>835</v>
      </c>
      <c r="D200">
        <v>99</v>
      </c>
      <c r="E200">
        <v>20055092</v>
      </c>
      <c r="F200">
        <f t="shared" si="12"/>
        <v>1.8677759915590286E-2</v>
      </c>
      <c r="G200">
        <f t="shared" si="13"/>
        <v>19.126026153564453</v>
      </c>
      <c r="H200">
        <f>_xlfn.XLOOKUP(A200,'Tele2 - data 6.23'!A:A,'Tele2 - data 6.23'!K:K,0,0)</f>
        <v>1.0003618742096052</v>
      </c>
      <c r="I200">
        <f t="shared" si="14"/>
        <v>19.132947369161663</v>
      </c>
      <c r="J200">
        <f>_xlfn.XLOOKUP(A200,'Tele2 - data 6.23'!R:R,'Tele2 - data 6.23'!U:U,0,0)</f>
        <v>0</v>
      </c>
      <c r="K200">
        <f t="shared" si="15"/>
        <v>0</v>
      </c>
      <c r="M200" s="18" t="s">
        <v>686</v>
      </c>
      <c r="N200" s="12">
        <v>0</v>
      </c>
      <c r="O200" s="12">
        <v>2.6144783769772853E-3</v>
      </c>
      <c r="P200" s="12">
        <v>5.47027587890625E-3</v>
      </c>
    </row>
    <row r="201" spans="1:16" x14ac:dyDescent="0.25">
      <c r="A201" t="str">
        <f>_xlfn.XLOOKUP(C201,'Usage by partner TELE2 vs Ki'!B:B,'Usage by partner TELE2 vs Ki'!A:A,,0)</f>
        <v>MEXIU</v>
      </c>
      <c r="B201" t="s">
        <v>590</v>
      </c>
      <c r="C201" t="s">
        <v>836</v>
      </c>
      <c r="D201">
        <v>99</v>
      </c>
      <c r="E201">
        <v>1571</v>
      </c>
      <c r="F201">
        <f t="shared" si="12"/>
        <v>1.4631077647209167E-6</v>
      </c>
      <c r="G201">
        <f t="shared" si="13"/>
        <v>1.4982223510742188E-3</v>
      </c>
      <c r="H201">
        <f>_xlfn.XLOOKUP(A201,'Tele2 - data 6.23'!A:A,'Tele2 - data 6.23'!K:K,0,0)</f>
        <v>1.0003618742096052</v>
      </c>
      <c r="I201">
        <f t="shared" si="14"/>
        <v>1.4987645191033266E-3</v>
      </c>
      <c r="J201">
        <f>_xlfn.XLOOKUP(A201,'Tele2 - data 6.23'!R:R,'Tele2 - data 6.23'!U:U,0,0)</f>
        <v>0</v>
      </c>
      <c r="K201">
        <f t="shared" si="15"/>
        <v>0</v>
      </c>
      <c r="M201" s="18" t="s">
        <v>1387</v>
      </c>
      <c r="N201" s="12">
        <v>0</v>
      </c>
      <c r="O201" s="12">
        <v>1.6197372873227986E-3</v>
      </c>
      <c r="P201" s="12">
        <v>1.6195297241210938E-2</v>
      </c>
    </row>
    <row r="202" spans="1:16" x14ac:dyDescent="0.25">
      <c r="A202" t="str">
        <f>_xlfn.XLOOKUP(C202,'Usage by partner TELE2 vs Ki'!B:B,'Usage by partner TELE2 vs Ki'!A:A,,0)</f>
        <v>CANRW</v>
      </c>
      <c r="B202" t="s">
        <v>590</v>
      </c>
      <c r="C202" t="s">
        <v>787</v>
      </c>
      <c r="D202">
        <v>14</v>
      </c>
      <c r="E202">
        <v>1683203</v>
      </c>
      <c r="F202">
        <f t="shared" si="12"/>
        <v>1.5676049515604973E-3</v>
      </c>
      <c r="G202">
        <f t="shared" si="13"/>
        <v>1.6052274703979492</v>
      </c>
      <c r="H202">
        <f>_xlfn.XLOOKUP(A202,'Tele2 - data 6.23'!A:A,'Tele2 - data 6.23'!K:K,0,0)</f>
        <v>0.10004802082289022</v>
      </c>
      <c r="I202">
        <f t="shared" si="14"/>
        <v>0.16059983138384942</v>
      </c>
      <c r="J202">
        <f>_xlfn.XLOOKUP(A202,'Tele2 - data 6.23'!R:R,'Tele2 - data 6.23'!U:U,0,0)</f>
        <v>0</v>
      </c>
      <c r="K202">
        <f t="shared" si="15"/>
        <v>0</v>
      </c>
      <c r="M202" s="18" t="s">
        <v>1366</v>
      </c>
      <c r="N202" s="12">
        <v>0</v>
      </c>
      <c r="O202" s="12">
        <v>1.5450924130215324E-3</v>
      </c>
      <c r="P202" s="12">
        <v>9.2731475830078125E-2</v>
      </c>
    </row>
    <row r="203" spans="1:16" x14ac:dyDescent="0.25">
      <c r="A203" t="str">
        <f>_xlfn.XLOOKUP(C203,'Usage by partner TELE2 vs Ki'!B:B,'Usage by partner TELE2 vs Ki'!A:A,,0)</f>
        <v>CANBM</v>
      </c>
      <c r="B203" t="s">
        <v>590</v>
      </c>
      <c r="C203" t="s">
        <v>803</v>
      </c>
      <c r="D203">
        <v>11</v>
      </c>
      <c r="E203">
        <v>1310326</v>
      </c>
      <c r="F203">
        <f t="shared" si="12"/>
        <v>1.2203361839056015E-3</v>
      </c>
      <c r="G203">
        <f t="shared" si="13"/>
        <v>1.2496242523193359</v>
      </c>
      <c r="H203">
        <f>_xlfn.XLOOKUP(A203,'Tele2 - data 6.23'!A:A,'Tele2 - data 6.23'!K:K,0,0)</f>
        <v>0.1000213823948129</v>
      </c>
      <c r="I203">
        <f t="shared" si="14"/>
        <v>0.12498914519106445</v>
      </c>
      <c r="J203">
        <f>_xlfn.XLOOKUP(A203,'Tele2 - data 6.23'!R:R,'Tele2 - data 6.23'!U:U,0,0)</f>
        <v>0</v>
      </c>
      <c r="K203">
        <f t="shared" si="15"/>
        <v>0</v>
      </c>
      <c r="M203" s="18" t="s">
        <v>1378</v>
      </c>
      <c r="N203" s="12">
        <v>0</v>
      </c>
      <c r="O203" s="12">
        <v>1.5029417541931589E-3</v>
      </c>
      <c r="P203" s="12">
        <v>0.11048412322998047</v>
      </c>
    </row>
    <row r="204" spans="1:16" x14ac:dyDescent="0.25">
      <c r="A204" t="str">
        <f>_xlfn.XLOOKUP(C204,'Usage by partner TELE2 vs Ki'!B:B,'Usage by partner TELE2 vs Ki'!A:A,,0)</f>
        <v>DEUE2</v>
      </c>
      <c r="B204" t="s">
        <v>590</v>
      </c>
      <c r="C204" t="s">
        <v>746</v>
      </c>
      <c r="D204">
        <v>10</v>
      </c>
      <c r="E204">
        <v>1027027</v>
      </c>
      <c r="F204">
        <f t="shared" si="12"/>
        <v>9.5649342983961105E-4</v>
      </c>
      <c r="G204">
        <f t="shared" si="13"/>
        <v>0.97944927215576172</v>
      </c>
      <c r="H204">
        <f>_xlfn.XLOOKUP(A204,'Tele2 - data 6.23'!A:A,'Tele2 - data 6.23'!K:K,0,0)</f>
        <v>6.0739991574448775E-3</v>
      </c>
      <c r="I204">
        <f t="shared" si="14"/>
        <v>5.9491740538340949E-3</v>
      </c>
      <c r="J204">
        <f>_xlfn.XLOOKUP(A204,'Tele2 - data 6.23'!R:R,'Tele2 - data 6.23'!U:U,0,0)</f>
        <v>0</v>
      </c>
      <c r="K204">
        <f t="shared" si="15"/>
        <v>0</v>
      </c>
      <c r="M204" s="18" t="s">
        <v>1365</v>
      </c>
      <c r="N204" s="12">
        <v>0</v>
      </c>
      <c r="O204" s="12">
        <v>8.6280045935237151E-4</v>
      </c>
      <c r="P204" s="12">
        <v>8.5511207580566406E-2</v>
      </c>
    </row>
    <row r="205" spans="1:16" x14ac:dyDescent="0.25">
      <c r="A205" t="str">
        <f>_xlfn.XLOOKUP(C205,'Usage by partner TELE2 vs Ki'!B:B,'Usage by partner TELE2 vs Ki'!A:A,,0)</f>
        <v>PSEWM</v>
      </c>
      <c r="B205" t="s">
        <v>590</v>
      </c>
      <c r="C205" t="s">
        <v>668</v>
      </c>
      <c r="D205">
        <v>9</v>
      </c>
      <c r="E205">
        <v>31570</v>
      </c>
      <c r="F205">
        <f t="shared" si="12"/>
        <v>2.9401853680610657E-5</v>
      </c>
      <c r="G205">
        <f t="shared" si="13"/>
        <v>3.0107498168945313E-2</v>
      </c>
      <c r="H205">
        <f>_xlfn.XLOOKUP(A205,'Tele2 - data 6.23'!A:A,'Tele2 - data 6.23'!K:K,0,0)</f>
        <v>9.0085845390414532E-2</v>
      </c>
      <c r="I205">
        <f t="shared" si="14"/>
        <v>2.712259425139796E-3</v>
      </c>
      <c r="J205">
        <f>_xlfn.XLOOKUP(A205,'Tele2 - data 6.23'!R:R,'Tele2 - data 6.23'!U:U,0,0)</f>
        <v>0</v>
      </c>
      <c r="K205">
        <f t="shared" si="15"/>
        <v>0</v>
      </c>
      <c r="M205" s="18" t="s">
        <v>1427</v>
      </c>
      <c r="N205" s="12">
        <v>0</v>
      </c>
      <c r="O205" s="12">
        <v>8.3433877971615265E-4</v>
      </c>
      <c r="P205" s="12">
        <v>6.1743736267089844E-2</v>
      </c>
    </row>
    <row r="206" spans="1:16" x14ac:dyDescent="0.25">
      <c r="A206" t="str">
        <f>_xlfn.XLOOKUP(C206,'Usage by partner TELE2 vs Ki'!B:B,'Usage by partner TELE2 vs Ki'!A:A,,0)</f>
        <v>CANTS</v>
      </c>
      <c r="B206" t="s">
        <v>590</v>
      </c>
      <c r="C206" t="s">
        <v>807</v>
      </c>
      <c r="D206">
        <v>8</v>
      </c>
      <c r="E206">
        <v>314209</v>
      </c>
      <c r="F206">
        <f t="shared" si="12"/>
        <v>2.9262993484735489E-4</v>
      </c>
      <c r="G206">
        <f t="shared" si="13"/>
        <v>0.29965305328369141</v>
      </c>
      <c r="H206">
        <f>_xlfn.XLOOKUP(A206,'Tele2 - data 6.23'!A:A,'Tele2 - data 6.23'!K:K,0,0)</f>
        <v>0.10001281626379642</v>
      </c>
      <c r="I206">
        <f t="shared" si="14"/>
        <v>2.9969145760947426E-2</v>
      </c>
      <c r="J206">
        <f>_xlfn.XLOOKUP(A206,'Tele2 - data 6.23'!R:R,'Tele2 - data 6.23'!U:U,0,0)</f>
        <v>0</v>
      </c>
      <c r="K206">
        <f t="shared" si="15"/>
        <v>0</v>
      </c>
      <c r="M206" s="18" t="s">
        <v>715</v>
      </c>
      <c r="N206" s="12">
        <v>0</v>
      </c>
      <c r="O206" s="12">
        <v>8.1609286128720402E-4</v>
      </c>
      <c r="P206" s="12">
        <v>1.1501312255859375E-3</v>
      </c>
    </row>
    <row r="207" spans="1:16" x14ac:dyDescent="0.25">
      <c r="A207" t="str">
        <f>_xlfn.XLOOKUP(C207,'Usage by partner TELE2 vs Ki'!B:B,'Usage by partner TELE2 vs Ki'!A:A,,0)</f>
        <v>PSEJE</v>
      </c>
      <c r="B207" t="s">
        <v>590</v>
      </c>
      <c r="C207" t="s">
        <v>669</v>
      </c>
      <c r="D207">
        <v>7</v>
      </c>
      <c r="E207">
        <v>29257</v>
      </c>
      <c r="F207">
        <f t="shared" si="12"/>
        <v>2.7247704565525055E-5</v>
      </c>
      <c r="G207">
        <f t="shared" si="13"/>
        <v>2.7901649475097656E-2</v>
      </c>
      <c r="H207">
        <f>_xlfn.XLOOKUP(A207,'Tele2 - data 6.23'!A:A,'Tele2 - data 6.23'!K:K,0,0)</f>
        <v>5.4180568666750653E-2</v>
      </c>
      <c r="I207">
        <f t="shared" si="14"/>
        <v>1.5117272353011358E-3</v>
      </c>
      <c r="J207">
        <f>_xlfn.XLOOKUP(A207,'Tele2 - data 6.23'!R:R,'Tele2 - data 6.23'!U:U,0,0)</f>
        <v>0</v>
      </c>
      <c r="K207">
        <f t="shared" si="15"/>
        <v>0</v>
      </c>
      <c r="M207" s="18" t="s">
        <v>718</v>
      </c>
      <c r="N207" s="12">
        <v>0</v>
      </c>
      <c r="O207" s="12">
        <v>6.4884722162404022E-4</v>
      </c>
      <c r="P207" s="12">
        <v>1.0964393615722656E-2</v>
      </c>
    </row>
    <row r="208" spans="1:16" x14ac:dyDescent="0.25">
      <c r="A208" t="str">
        <f>_xlfn.XLOOKUP(C208,'Usage by partner TELE2 vs Ki'!B:B,'Usage by partner TELE2 vs Ki'!A:A,,0)</f>
        <v>DEUD2</v>
      </c>
      <c r="B208" t="s">
        <v>590</v>
      </c>
      <c r="C208" t="s">
        <v>740</v>
      </c>
      <c r="D208">
        <v>5</v>
      </c>
      <c r="E208">
        <v>119523</v>
      </c>
      <c r="F208">
        <f t="shared" si="12"/>
        <v>1.1131446808576584E-4</v>
      </c>
      <c r="G208">
        <f t="shared" si="13"/>
        <v>0.11398601531982422</v>
      </c>
      <c r="H208">
        <f>_xlfn.XLOOKUP(A208,'Tele2 - data 6.23'!A:A,'Tele2 - data 6.23'!K:K,0,0)</f>
        <v>1.0029951459719478E-2</v>
      </c>
      <c r="I208">
        <f t="shared" si="14"/>
        <v>1.1432742007446777E-3</v>
      </c>
      <c r="J208">
        <f>_xlfn.XLOOKUP(A208,'Tele2 - data 6.23'!R:R,'Tele2 - data 6.23'!U:U,0,0)</f>
        <v>0</v>
      </c>
      <c r="K208">
        <f t="shared" si="15"/>
        <v>0</v>
      </c>
      <c r="M208" s="18" t="s">
        <v>1383</v>
      </c>
      <c r="N208" s="12">
        <v>0.1</v>
      </c>
      <c r="O208" s="12">
        <v>2.8211147526715135E-4</v>
      </c>
      <c r="P208" s="12">
        <v>2.8194427490234375E-2</v>
      </c>
    </row>
    <row r="209" spans="1:16" x14ac:dyDescent="0.25">
      <c r="A209" t="str">
        <f>_xlfn.XLOOKUP(C209,'Usage by partner TELE2 vs Ki'!B:B,'Usage by partner TELE2 vs Ki'!A:A,,0)</f>
        <v>TURIS</v>
      </c>
      <c r="B209" t="s">
        <v>590</v>
      </c>
      <c r="C209" t="s">
        <v>883</v>
      </c>
      <c r="D209">
        <v>2</v>
      </c>
      <c r="E209">
        <v>32486</v>
      </c>
      <c r="F209">
        <f t="shared" si="12"/>
        <v>3.0254945158958435E-5</v>
      </c>
      <c r="G209">
        <f t="shared" si="13"/>
        <v>3.0981063842773438E-2</v>
      </c>
      <c r="H209">
        <f>_xlfn.XLOOKUP(A209,'Tele2 - data 6.23'!A:A,'Tele2 - data 6.23'!K:K,0,0)</f>
        <v>6.0019915289893686E-2</v>
      </c>
      <c r="I209">
        <f t="shared" si="14"/>
        <v>1.8594808274340498E-3</v>
      </c>
      <c r="J209">
        <f>_xlfn.XLOOKUP(A209,'Tele2 - data 6.23'!R:R,'Tele2 - data 6.23'!U:U,0,0)</f>
        <v>0</v>
      </c>
      <c r="K209">
        <f t="shared" si="15"/>
        <v>0</v>
      </c>
      <c r="M209" s="18" t="s">
        <v>871</v>
      </c>
      <c r="N209" s="12">
        <v>0</v>
      </c>
      <c r="O209" s="12">
        <v>2.6146207039683307E-4</v>
      </c>
      <c r="P209" s="12">
        <v>4.35638427734375E-3</v>
      </c>
    </row>
    <row r="210" spans="1:16" x14ac:dyDescent="0.25">
      <c r="A210" t="str">
        <f>_xlfn.XLOOKUP(C210,'Usage by partner TELE2 vs Ki'!B:B,'Usage by partner TELE2 vs Ki'!A:A,,0)</f>
        <v>FRAF3</v>
      </c>
      <c r="B210" t="s">
        <v>590</v>
      </c>
      <c r="C210" t="s">
        <v>772</v>
      </c>
      <c r="D210">
        <v>1</v>
      </c>
      <c r="E210">
        <v>30934</v>
      </c>
      <c r="F210">
        <f t="shared" si="12"/>
        <v>2.8809532523155212E-5</v>
      </c>
      <c r="G210">
        <f t="shared" si="13"/>
        <v>2.9500961303710938E-2</v>
      </c>
      <c r="H210">
        <f>_xlfn.XLOOKUP(A210,'Tele2 - data 6.23'!A:A,'Tele2 - data 6.23'!K:K,0,0)</f>
        <v>1.0031703784883949E-2</v>
      </c>
      <c r="I210">
        <f t="shared" si="14"/>
        <v>2.9594490516815194E-4</v>
      </c>
      <c r="J210">
        <f>_xlfn.XLOOKUP(A210,'Tele2 - data 6.23'!R:R,'Tele2 - data 6.23'!U:U,0,0)</f>
        <v>0</v>
      </c>
      <c r="K210">
        <f t="shared" si="15"/>
        <v>0</v>
      </c>
      <c r="M210" s="18" t="s">
        <v>1303</v>
      </c>
      <c r="N210" s="12">
        <v>0.12</v>
      </c>
      <c r="O210" s="12">
        <v>2.2173859165344244E-4</v>
      </c>
      <c r="P210" s="12">
        <v>4.3659210205078125E-2</v>
      </c>
    </row>
    <row r="211" spans="1:16" x14ac:dyDescent="0.25">
      <c r="A211" t="str">
        <f>_xlfn.XLOOKUP(C211,'Usage by partner TELE2 vs Ki'!B:B,'Usage by partner TELE2 vs Ki'!A:A,,0)</f>
        <v>FRAF2</v>
      </c>
      <c r="B211" t="s">
        <v>590</v>
      </c>
      <c r="C211" t="s">
        <v>771</v>
      </c>
      <c r="D211">
        <v>1</v>
      </c>
      <c r="E211">
        <v>27404</v>
      </c>
      <c r="F211">
        <f t="shared" si="12"/>
        <v>2.5521963834762573E-5</v>
      </c>
      <c r="G211">
        <f t="shared" si="13"/>
        <v>2.6134490966796875E-2</v>
      </c>
      <c r="H211">
        <f>_xlfn.XLOOKUP(A211,'Tele2 - data 6.23'!A:A,'Tele2 - data 6.23'!K:K,0,0)</f>
        <v>1.0044684567575537E-2</v>
      </c>
      <c r="I211">
        <f t="shared" si="14"/>
        <v>2.6251271809562686E-4</v>
      </c>
      <c r="J211">
        <f>_xlfn.XLOOKUP(A211,'Tele2 - data 6.23'!R:R,'Tele2 - data 6.23'!U:U,0,0)</f>
        <v>0</v>
      </c>
      <c r="K211">
        <f t="shared" si="15"/>
        <v>0</v>
      </c>
      <c r="M211" s="18" t="s">
        <v>1372</v>
      </c>
      <c r="N211" s="12">
        <v>0.6</v>
      </c>
      <c r="O211" s="12">
        <v>2.1135097170744008E-4</v>
      </c>
      <c r="P211" s="12">
        <v>4.1414260864257813E-2</v>
      </c>
    </row>
    <row r="212" spans="1:16" x14ac:dyDescent="0.25">
      <c r="A212" t="str">
        <f>_xlfn.XLOOKUP(C212,'Usage by partner TELE2 vs Ki'!B:B,'Usage by partner TELE2 vs Ki'!A:A,,0)</f>
        <v>GBRCN</v>
      </c>
      <c r="B212" t="s">
        <v>590</v>
      </c>
      <c r="C212" t="s">
        <v>679</v>
      </c>
      <c r="D212">
        <v>1</v>
      </c>
      <c r="E212">
        <v>98539</v>
      </c>
      <c r="F212">
        <f t="shared" si="12"/>
        <v>9.1771595180034637E-5</v>
      </c>
      <c r="G212">
        <f t="shared" si="13"/>
        <v>9.3974113464355469E-2</v>
      </c>
      <c r="H212">
        <f>_xlfn.XLOOKUP(A212,'Tele2 - data 6.23'!A:A,'Tele2 - data 6.23'!K:K,0,0)</f>
        <v>1.0089910828816955E-2</v>
      </c>
      <c r="I212">
        <f t="shared" si="14"/>
        <v>9.4819042507247344E-4</v>
      </c>
      <c r="J212">
        <f>_xlfn.XLOOKUP(A212,'Tele2 - data 6.23'!R:R,'Tele2 - data 6.23'!U:U,0,0)</f>
        <v>0</v>
      </c>
      <c r="K212">
        <f t="shared" si="15"/>
        <v>0</v>
      </c>
      <c r="M212" s="18" t="s">
        <v>702</v>
      </c>
      <c r="N212" s="12">
        <v>0.22</v>
      </c>
      <c r="O212" s="12">
        <v>2.0302734296366942E-4</v>
      </c>
      <c r="P212" s="12">
        <v>2.0277023315429688E-2</v>
      </c>
    </row>
    <row r="213" spans="1:16" x14ac:dyDescent="0.25">
      <c r="A213" t="str">
        <f>_xlfn.XLOOKUP(C213,'Usage by partner TELE2 vs Ki'!B:B,'Usage by partner TELE2 vs Ki'!A:A,,0)</f>
        <v>GBRVF</v>
      </c>
      <c r="B213" t="s">
        <v>590</v>
      </c>
      <c r="C213" t="s">
        <v>670</v>
      </c>
      <c r="D213">
        <v>1</v>
      </c>
      <c r="E213">
        <v>29783</v>
      </c>
      <c r="F213">
        <f t="shared" si="12"/>
        <v>2.7737580239772797E-5</v>
      </c>
      <c r="G213">
        <f t="shared" si="13"/>
        <v>2.8403282165527344E-2</v>
      </c>
      <c r="H213">
        <f>_xlfn.XLOOKUP(A213,'Tele2 - data 6.23'!A:A,'Tele2 - data 6.23'!K:K,0,0)</f>
        <v>1.0101909042959573E-2</v>
      </c>
      <c r="I213">
        <f t="shared" si="14"/>
        <v>2.8692737295767302E-4</v>
      </c>
      <c r="J213">
        <f>_xlfn.XLOOKUP(A213,'Tele2 - data 6.23'!R:R,'Tele2 - data 6.23'!U:U,0,0)</f>
        <v>0</v>
      </c>
      <c r="K213">
        <f t="shared" si="15"/>
        <v>0</v>
      </c>
      <c r="M213" s="18" t="s">
        <v>1178</v>
      </c>
      <c r="N213" s="12">
        <v>0.1</v>
      </c>
      <c r="O213" s="12">
        <v>1.9716149395500822E-4</v>
      </c>
      <c r="P213" s="12">
        <v>1.3713836669921875E-2</v>
      </c>
    </row>
    <row r="214" spans="1:16" x14ac:dyDescent="0.25">
      <c r="A214" t="str">
        <f>_xlfn.XLOOKUP(C214,'Usage by partner TELE2 vs Ki'!B:B,'Usage by partner TELE2 vs Ki'!A:A,,0)</f>
        <v>CRITC</v>
      </c>
      <c r="B214" t="s">
        <v>617</v>
      </c>
      <c r="C214" t="s">
        <v>726</v>
      </c>
      <c r="D214">
        <v>3939</v>
      </c>
      <c r="E214">
        <v>7105171104</v>
      </c>
      <c r="F214">
        <f t="shared" si="12"/>
        <v>6.6172062456607819</v>
      </c>
      <c r="G214">
        <f t="shared" si="13"/>
        <v>6776.0191955566406</v>
      </c>
      <c r="H214">
        <f>_xlfn.XLOOKUP(A214,'Tele2 - data 6.23'!A:A,'Tele2 - data 6.23'!K:K,0,0)</f>
        <v>5.4125829099161908E-2</v>
      </c>
      <c r="I214">
        <f t="shared" si="14"/>
        <v>366.7576569513393</v>
      </c>
      <c r="J214">
        <f>_xlfn.XLOOKUP(A214,'Tele2 - data 6.23'!R:R,'Tele2 - data 6.23'!U:U,0,0)</f>
        <v>0</v>
      </c>
      <c r="K214">
        <f t="shared" si="15"/>
        <v>0</v>
      </c>
      <c r="M214" s="18" t="s">
        <v>724</v>
      </c>
      <c r="N214" s="12">
        <v>0</v>
      </c>
      <c r="O214" s="12">
        <v>1.8636092028270675E-4</v>
      </c>
      <c r="P214" s="12">
        <v>4.138946533203125E-4</v>
      </c>
    </row>
    <row r="215" spans="1:16" x14ac:dyDescent="0.25">
      <c r="A215" t="str">
        <f>_xlfn.XLOOKUP(C215,'Usage by partner TELE2 vs Ki'!B:B,'Usage by partner TELE2 vs Ki'!A:A,,0)</f>
        <v>CRICL</v>
      </c>
      <c r="B215" t="s">
        <v>617</v>
      </c>
      <c r="C215" t="s">
        <v>731</v>
      </c>
      <c r="D215">
        <v>3406</v>
      </c>
      <c r="E215">
        <v>5386485444</v>
      </c>
      <c r="F215">
        <f t="shared" si="12"/>
        <v>5.0165554918348789</v>
      </c>
      <c r="G215">
        <f t="shared" si="13"/>
        <v>5136.952823638916</v>
      </c>
      <c r="H215">
        <f>_xlfn.XLOOKUP(A215,'Tele2 - data 6.23'!A:A,'Tele2 - data 6.23'!K:K,0,0)</f>
        <v>5.4114198212874318E-2</v>
      </c>
      <c r="I215">
        <f t="shared" si="14"/>
        <v>277.98208330858068</v>
      </c>
      <c r="J215">
        <f>_xlfn.XLOOKUP(A215,'Tele2 - data 6.23'!R:R,'Tele2 - data 6.23'!U:U,0,0)</f>
        <v>0</v>
      </c>
      <c r="K215">
        <f t="shared" si="15"/>
        <v>0</v>
      </c>
      <c r="M215" s="18" t="s">
        <v>589</v>
      </c>
      <c r="N215" s="12">
        <v>47.400000000000006</v>
      </c>
      <c r="O215" s="12">
        <v>1.5781720003541427E-4</v>
      </c>
      <c r="P215" s="12">
        <v>1.0633468627929688E-2</v>
      </c>
    </row>
    <row r="216" spans="1:16" x14ac:dyDescent="0.25">
      <c r="A216" t="str">
        <f>_xlfn.XLOOKUP(C216,'Usage by partner TELE2 vs Ki'!B:B,'Usage by partner TELE2 vs Ki'!A:A,,0)</f>
        <v>CRICR</v>
      </c>
      <c r="B216" t="s">
        <v>617</v>
      </c>
      <c r="C216" t="s">
        <v>711</v>
      </c>
      <c r="D216">
        <v>3087</v>
      </c>
      <c r="E216">
        <v>6160405696</v>
      </c>
      <c r="F216">
        <f t="shared" si="12"/>
        <v>5.7373248934745789</v>
      </c>
      <c r="G216">
        <f t="shared" si="13"/>
        <v>5875.0206909179688</v>
      </c>
      <c r="H216">
        <f>_xlfn.XLOOKUP(A216,'Tele2 - data 6.23'!A:A,'Tele2 - data 6.23'!K:K,0,0)</f>
        <v>5.4136416620768978E-2</v>
      </c>
      <c r="I216">
        <f t="shared" si="14"/>
        <v>318.05256777917316</v>
      </c>
      <c r="J216">
        <f>_xlfn.XLOOKUP(A216,'Tele2 - data 6.23'!R:R,'Tele2 - data 6.23'!U:U,0,0)</f>
        <v>0</v>
      </c>
      <c r="K216">
        <f t="shared" si="15"/>
        <v>0</v>
      </c>
      <c r="M216" s="18" t="s">
        <v>1174</v>
      </c>
      <c r="N216" s="12">
        <v>0</v>
      </c>
      <c r="O216" s="12">
        <v>1.2804399734438334E-4</v>
      </c>
      <c r="P216" s="12">
        <v>9.4127655029296875E-3</v>
      </c>
    </row>
    <row r="217" spans="1:16" x14ac:dyDescent="0.25">
      <c r="A217" t="str">
        <f>_xlfn.XLOOKUP(C217,'Usage by partner TELE2 vs Ki'!B:B,'Usage by partner TELE2 vs Ki'!A:A,,0)</f>
        <v>NICMS</v>
      </c>
      <c r="B217" t="s">
        <v>617</v>
      </c>
      <c r="C217" t="s">
        <v>929</v>
      </c>
      <c r="D217">
        <v>5</v>
      </c>
      <c r="E217">
        <v>17</v>
      </c>
      <c r="F217">
        <f t="shared" si="12"/>
        <v>1.5832483768463135E-8</v>
      </c>
      <c r="G217">
        <f t="shared" si="13"/>
        <v>1.621246337890625E-5</v>
      </c>
      <c r="H217">
        <f>_xlfn.XLOOKUP(A217,'Tele2 - data 6.23'!A:A,'Tele2 - data 6.23'!K:K,0,0)</f>
        <v>0</v>
      </c>
      <c r="I217">
        <f t="shared" si="14"/>
        <v>0</v>
      </c>
      <c r="J217">
        <f>_xlfn.XLOOKUP(A217,'Tele2 - data 6.23'!R:R,'Tele2 - data 6.23'!U:U,0,0)</f>
        <v>0</v>
      </c>
      <c r="K217">
        <f t="shared" si="15"/>
        <v>0</v>
      </c>
      <c r="M217" s="18" t="s">
        <v>1179</v>
      </c>
      <c r="N217" s="12">
        <v>0</v>
      </c>
      <c r="O217" s="12">
        <v>3.6948741373108906E-5</v>
      </c>
      <c r="P217" s="12">
        <v>7.3719024658203125E-4</v>
      </c>
    </row>
    <row r="218" spans="1:16" x14ac:dyDescent="0.25">
      <c r="A218" t="str">
        <f>_xlfn.XLOOKUP(C218,'Usage by partner TELE2 vs Ki'!B:B,'Usage by partner TELE2 vs Ki'!A:A,,0)</f>
        <v>PANMS</v>
      </c>
      <c r="B218" t="s">
        <v>617</v>
      </c>
      <c r="C218" t="s">
        <v>899</v>
      </c>
      <c r="D218">
        <v>5</v>
      </c>
      <c r="E218">
        <v>33</v>
      </c>
      <c r="F218">
        <f t="shared" si="12"/>
        <v>3.0733644962310791E-8</v>
      </c>
      <c r="G218">
        <f t="shared" si="13"/>
        <v>3.147125244140625E-5</v>
      </c>
      <c r="H218">
        <f>_xlfn.XLOOKUP(A218,'Tele2 - data 6.23'!A:A,'Tele2 - data 6.23'!K:K,0,0)</f>
        <v>6.0476626947754353E-2</v>
      </c>
      <c r="I218">
        <f t="shared" si="14"/>
        <v>1.9032751934775292E-6</v>
      </c>
      <c r="J218">
        <f>_xlfn.XLOOKUP(A218,'Tele2 - data 6.23'!R:R,'Tele2 - data 6.23'!U:U,0,0)</f>
        <v>0</v>
      </c>
      <c r="K218">
        <f t="shared" si="15"/>
        <v>0</v>
      </c>
      <c r="M218" s="18" t="s">
        <v>637</v>
      </c>
      <c r="N218" s="12">
        <v>0.14500000000000002</v>
      </c>
      <c r="O218" s="12">
        <v>2.4558233176371926E-5</v>
      </c>
      <c r="P218" s="12">
        <v>2.1638870239257813E-3</v>
      </c>
    </row>
    <row r="219" spans="1:16" x14ac:dyDescent="0.25">
      <c r="A219" t="str">
        <f>_xlfn.XLOOKUP(C219,'Usage by partner TELE2 vs Ki'!B:B,'Usage by partner TELE2 vs Ki'!A:A,,0)</f>
        <v>PANCW</v>
      </c>
      <c r="B219" t="s">
        <v>617</v>
      </c>
      <c r="C219" t="s">
        <v>917</v>
      </c>
      <c r="D219">
        <v>3</v>
      </c>
      <c r="E219">
        <v>117</v>
      </c>
      <c r="F219">
        <f t="shared" si="12"/>
        <v>1.0896474123001099E-7</v>
      </c>
      <c r="G219">
        <f t="shared" si="13"/>
        <v>1.1157989501953125E-4</v>
      </c>
      <c r="H219">
        <f>_xlfn.XLOOKUP(A219,'Tele2 - data 6.23'!A:A,'Tele2 - data 6.23'!K:K,0,0)</f>
        <v>0.50081377151799533</v>
      </c>
      <c r="I219">
        <f t="shared" si="14"/>
        <v>5.5880748050313432E-5</v>
      </c>
      <c r="J219">
        <f>_xlfn.XLOOKUP(A219,'Tele2 - data 6.23'!R:R,'Tele2 - data 6.23'!U:U,0,0)</f>
        <v>0</v>
      </c>
      <c r="K219">
        <f t="shared" si="15"/>
        <v>0</v>
      </c>
      <c r="M219" s="18" t="s">
        <v>676</v>
      </c>
      <c r="N219" s="12">
        <v>0.17</v>
      </c>
      <c r="O219" s="12">
        <v>2.3945138652964708E-5</v>
      </c>
      <c r="P219" s="12">
        <v>2.407073974609375E-3</v>
      </c>
    </row>
    <row r="220" spans="1:16" x14ac:dyDescent="0.25">
      <c r="A220" t="str">
        <f>_xlfn.XLOOKUP(C220,'Usage by partner TELE2 vs Ki'!B:B,'Usage by partner TELE2 vs Ki'!A:A,,0)</f>
        <v>ISR01</v>
      </c>
      <c r="B220" t="s">
        <v>617</v>
      </c>
      <c r="C220" t="s">
        <v>586</v>
      </c>
      <c r="D220">
        <v>2</v>
      </c>
      <c r="E220">
        <v>2</v>
      </c>
      <c r="F220">
        <f t="shared" si="12"/>
        <v>1.862645149230957E-9</v>
      </c>
      <c r="G220">
        <f t="shared" si="13"/>
        <v>1.9073486328125E-6</v>
      </c>
      <c r="H220">
        <f>_xlfn.XLOOKUP(A220,'Tele2 - data 6.23'!A:A,'Tele2 - data 6.23'!K:K,0,0)</f>
        <v>1.3512929896353961E-2</v>
      </c>
      <c r="I220">
        <f t="shared" si="14"/>
        <v>2.5773868363101886E-8</v>
      </c>
      <c r="J220">
        <f>_xlfn.XLOOKUP(A220,'Tele2 - data 6.23'!R:R,'Tele2 - data 6.23'!U:U,0,0)</f>
        <v>0</v>
      </c>
      <c r="K220">
        <f t="shared" si="15"/>
        <v>0</v>
      </c>
      <c r="M220" s="18" t="s">
        <v>1411</v>
      </c>
      <c r="N220" s="12">
        <v>0</v>
      </c>
      <c r="O220" s="12">
        <v>6.3092080785561995E-6</v>
      </c>
      <c r="P220" s="12">
        <v>1.25885009765625E-4</v>
      </c>
    </row>
    <row r="221" spans="1:16" x14ac:dyDescent="0.25">
      <c r="A221" t="str">
        <f>_xlfn.XLOOKUP(C221,'Usage by partner TELE2 vs Ki'!B:B,'Usage by partner TELE2 vs Ki'!A:A,,0)</f>
        <v>PANCW</v>
      </c>
      <c r="B221" t="s">
        <v>617</v>
      </c>
      <c r="C221" t="s">
        <v>934</v>
      </c>
      <c r="D221">
        <v>1</v>
      </c>
      <c r="E221">
        <v>818379</v>
      </c>
      <c r="F221">
        <f t="shared" si="12"/>
        <v>7.6217483729124069E-4</v>
      </c>
      <c r="G221">
        <f t="shared" si="13"/>
        <v>0.78046703338623047</v>
      </c>
      <c r="H221">
        <f>_xlfn.XLOOKUP(A221,'Tele2 - data 6.23'!A:A,'Tele2 - data 6.23'!K:K,0,0)</f>
        <v>0.50081377151799533</v>
      </c>
      <c r="I221">
        <f t="shared" si="14"/>
        <v>0.39086863853561926</v>
      </c>
      <c r="J221">
        <f>_xlfn.XLOOKUP(A221,'Tele2 - data 6.23'!R:R,'Tele2 - data 6.23'!U:U,0,0)</f>
        <v>0</v>
      </c>
      <c r="K221">
        <f t="shared" si="15"/>
        <v>0</v>
      </c>
      <c r="M221" s="18" t="s">
        <v>1437</v>
      </c>
      <c r="N221" s="12">
        <v>0</v>
      </c>
      <c r="O221" s="12">
        <v>5.3996254220698447E-6</v>
      </c>
      <c r="P221" s="12">
        <v>3.9958953857421875E-4</v>
      </c>
    </row>
    <row r="222" spans="1:16" x14ac:dyDescent="0.25">
      <c r="A222" t="str">
        <f>_xlfn.XLOOKUP(C222,'Usage by partner TELE2 vs Ki'!B:B,'Usage by partner TELE2 vs Ki'!A:A,,0)</f>
        <v>NICSC</v>
      </c>
      <c r="B222" t="s">
        <v>617</v>
      </c>
      <c r="C222" t="s">
        <v>974</v>
      </c>
      <c r="D222">
        <v>1</v>
      </c>
      <c r="E222">
        <v>3</v>
      </c>
      <c r="F222">
        <f t="shared" si="12"/>
        <v>2.7939677238464355E-9</v>
      </c>
      <c r="G222">
        <f t="shared" si="13"/>
        <v>2.86102294921875E-6</v>
      </c>
      <c r="H222">
        <f>_xlfn.XLOOKUP(A222,'Tele2 - data 6.23'!A:A,'Tele2 - data 6.23'!K:K,0,0)</f>
        <v>0</v>
      </c>
      <c r="I222">
        <f t="shared" si="14"/>
        <v>0</v>
      </c>
      <c r="J222">
        <f>_xlfn.XLOOKUP(A222,'Tele2 - data 6.23'!R:R,'Tele2 - data 6.23'!U:U,0,0)</f>
        <v>0</v>
      </c>
      <c r="K222">
        <f t="shared" si="15"/>
        <v>0</v>
      </c>
      <c r="M222" s="18" t="s">
        <v>660</v>
      </c>
      <c r="N222" s="12">
        <v>0.12</v>
      </c>
      <c r="O222" s="12">
        <v>5.2746467084010226E-6</v>
      </c>
      <c r="P222" s="12">
        <v>1.0385513305664063E-3</v>
      </c>
    </row>
    <row r="223" spans="1:16" x14ac:dyDescent="0.25">
      <c r="A223" t="str">
        <f>_xlfn.XLOOKUP(C223,'Usage by partner TELE2 vs Ki'!B:B,'Usage by partner TELE2 vs Ki'!A:A,,0)</f>
        <v>GUYUM</v>
      </c>
      <c r="B223" t="s">
        <v>617</v>
      </c>
      <c r="C223" t="s">
        <v>767</v>
      </c>
      <c r="D223">
        <v>1</v>
      </c>
      <c r="E223">
        <v>26</v>
      </c>
      <c r="F223">
        <f t="shared" si="12"/>
        <v>2.4214386940002441E-8</v>
      </c>
      <c r="G223">
        <f t="shared" si="13"/>
        <v>2.47955322265625E-5</v>
      </c>
      <c r="H223">
        <f>_xlfn.XLOOKUP(A223,'Tele2 - data 6.23'!A:A,'Tele2 - data 6.23'!K:K,0,0)</f>
        <v>0</v>
      </c>
      <c r="I223">
        <f t="shared" si="14"/>
        <v>0</v>
      </c>
      <c r="J223">
        <f>_xlfn.XLOOKUP(A223,'Tele2 - data 6.23'!R:R,'Tele2 - data 6.23'!U:U,0,0)</f>
        <v>0.05</v>
      </c>
      <c r="K223">
        <f t="shared" si="15"/>
        <v>0.05</v>
      </c>
      <c r="M223" s="18" t="s">
        <v>1301</v>
      </c>
      <c r="N223" s="12">
        <v>0</v>
      </c>
      <c r="O223" s="12">
        <v>4.7312679539253793E-6</v>
      </c>
      <c r="P223" s="12">
        <v>3.4046173095703125E-4</v>
      </c>
    </row>
    <row r="224" spans="1:16" x14ac:dyDescent="0.25">
      <c r="A224" t="str">
        <f>_xlfn.XLOOKUP(C224,'Usage by partner TELE2 vs Ki'!B:B,'Usage by partner TELE2 vs Ki'!A:A,,0)</f>
        <v>ZMB02</v>
      </c>
      <c r="B224" t="s">
        <v>683</v>
      </c>
      <c r="C224" t="s">
        <v>682</v>
      </c>
      <c r="D224">
        <v>4806</v>
      </c>
      <c r="E224">
        <v>8668597931</v>
      </c>
      <c r="F224">
        <f t="shared" si="12"/>
        <v>8.0732609434053302</v>
      </c>
      <c r="G224">
        <f t="shared" si="13"/>
        <v>8267.0192060470581</v>
      </c>
      <c r="H224">
        <f>_xlfn.XLOOKUP(A224,'Tele2 - data 6.23'!A:A,'Tele2 - data 6.23'!K:K,0,0)</f>
        <v>2.0281576074329653E-2</v>
      </c>
      <c r="I224">
        <f t="shared" si="14"/>
        <v>167.66817893538774</v>
      </c>
      <c r="J224">
        <f>_xlfn.XLOOKUP(A224,'Tele2 - data 6.23'!R:R,'Tele2 - data 6.23'!U:U,0,0)</f>
        <v>0</v>
      </c>
      <c r="K224">
        <f t="shared" si="15"/>
        <v>0</v>
      </c>
      <c r="M224" s="18" t="s">
        <v>1435</v>
      </c>
      <c r="N224" s="12">
        <v>0</v>
      </c>
      <c r="O224" s="12">
        <v>3.6079658154462417E-6</v>
      </c>
      <c r="P224" s="12">
        <v>5.9604644775390625E-4</v>
      </c>
    </row>
    <row r="225" spans="1:16" x14ac:dyDescent="0.25">
      <c r="A225" t="str">
        <f>_xlfn.XLOOKUP(C225,'Usage by partner TELE2 vs Ki'!B:B,'Usage by partner TELE2 vs Ki'!A:A,,0)</f>
        <v>CODOR</v>
      </c>
      <c r="B225" t="s">
        <v>683</v>
      </c>
      <c r="C225" t="s">
        <v>713</v>
      </c>
      <c r="D225">
        <v>3007</v>
      </c>
      <c r="E225">
        <v>1269593887</v>
      </c>
      <c r="F225">
        <f t="shared" si="12"/>
        <v>1.1824014475569129</v>
      </c>
      <c r="G225">
        <f t="shared" si="13"/>
        <v>1210.7790822982788</v>
      </c>
      <c r="H225">
        <f>_xlfn.XLOOKUP(A225,'Tele2 - data 6.23'!A:A,'Tele2 - data 6.23'!K:K,0,0)</f>
        <v>1.0004764562415673</v>
      </c>
      <c r="I225">
        <f t="shared" si="14"/>
        <v>1211.355965549199</v>
      </c>
      <c r="J225">
        <f>_xlfn.XLOOKUP(A225,'Tele2 - data 6.23'!R:R,'Tele2 - data 6.23'!U:U,0,0)</f>
        <v>0</v>
      </c>
      <c r="K225">
        <f t="shared" si="15"/>
        <v>0</v>
      </c>
      <c r="M225" s="18" t="s">
        <v>1168</v>
      </c>
      <c r="N225" s="12">
        <v>0</v>
      </c>
      <c r="O225" s="12">
        <v>2.3631638598628597E-6</v>
      </c>
      <c r="P225" s="12">
        <v>1.7452239990234375E-4</v>
      </c>
    </row>
    <row r="226" spans="1:16" x14ac:dyDescent="0.25">
      <c r="A226" t="str">
        <f>_xlfn.XLOOKUP(C226,'Usage by partner TELE2 vs Ki'!B:B,'Usage by partner TELE2 vs Ki'!A:A,,0)</f>
        <v>CODCT</v>
      </c>
      <c r="B226" t="s">
        <v>683</v>
      </c>
      <c r="C226" t="s">
        <v>716</v>
      </c>
      <c r="D226">
        <v>2963</v>
      </c>
      <c r="E226">
        <v>3655400034</v>
      </c>
      <c r="F226">
        <f t="shared" si="12"/>
        <v>3.4043565709143877</v>
      </c>
      <c r="G226">
        <f t="shared" si="13"/>
        <v>3486.061128616333</v>
      </c>
      <c r="H226">
        <f>_xlfn.XLOOKUP(A226,'Tele2 - data 6.23'!A:A,'Tele2 - data 6.23'!K:K,0,0)</f>
        <v>0.40039331086194663</v>
      </c>
      <c r="I226">
        <f t="shared" si="14"/>
        <v>1395.795557153828</v>
      </c>
      <c r="J226">
        <f>_xlfn.XLOOKUP(A226,'Tele2 - data 6.23'!R:R,'Tele2 - data 6.23'!U:U,0,0)</f>
        <v>0</v>
      </c>
      <c r="K226">
        <f t="shared" si="15"/>
        <v>0</v>
      </c>
      <c r="M226" s="18" t="s">
        <v>696</v>
      </c>
      <c r="N226" s="12">
        <v>0.44</v>
      </c>
      <c r="O226" s="12">
        <v>2.1285355584630196E-6</v>
      </c>
      <c r="P226" s="12">
        <v>3.7097930908203125E-4</v>
      </c>
    </row>
    <row r="227" spans="1:16" x14ac:dyDescent="0.25">
      <c r="A227" t="str">
        <f>_xlfn.XLOOKUP(C227,'Usage by partner TELE2 vs Ki'!B:B,'Usage by partner TELE2 vs Ki'!A:A,,0)</f>
        <v>ZMBCZ</v>
      </c>
      <c r="B227" t="s">
        <v>683</v>
      </c>
      <c r="C227" t="s">
        <v>730</v>
      </c>
      <c r="D227">
        <v>2516</v>
      </c>
      <c r="E227">
        <v>26930138</v>
      </c>
      <c r="F227">
        <f t="shared" si="12"/>
        <v>2.5080645456910133E-2</v>
      </c>
      <c r="G227">
        <f t="shared" si="13"/>
        <v>25.682580947875977</v>
      </c>
      <c r="H227">
        <f>_xlfn.XLOOKUP(A227,'Tele2 - data 6.23'!A:A,'Tele2 - data 6.23'!K:K,0,0)</f>
        <v>1.0000351703054393</v>
      </c>
      <c r="I227">
        <f t="shared" si="14"/>
        <v>25.683484212092385</v>
      </c>
      <c r="J227">
        <f>_xlfn.XLOOKUP(A227,'Tele2 - data 6.23'!R:R,'Tele2 - data 6.23'!U:U,0,0)</f>
        <v>0</v>
      </c>
      <c r="K227">
        <f t="shared" si="15"/>
        <v>0</v>
      </c>
      <c r="M227" s="18" t="s">
        <v>1242</v>
      </c>
      <c r="N227" s="12">
        <v>0</v>
      </c>
      <c r="O227" s="12">
        <v>1.9074157148464953E-6</v>
      </c>
      <c r="P227" s="12">
        <v>1.9073486328125E-6</v>
      </c>
    </row>
    <row r="228" spans="1:16" x14ac:dyDescent="0.25">
      <c r="A228" t="str">
        <f>_xlfn.XLOOKUP(C228,'Usage by partner TELE2 vs Ki'!B:B,'Usage by partner TELE2 vs Ki'!A:A,,0)</f>
        <v>TZACT</v>
      </c>
      <c r="B228" t="s">
        <v>683</v>
      </c>
      <c r="C228" t="s">
        <v>723</v>
      </c>
      <c r="D228">
        <v>2453</v>
      </c>
      <c r="E228">
        <v>2837328323</v>
      </c>
      <c r="F228">
        <f t="shared" si="12"/>
        <v>2.642467918805778</v>
      </c>
      <c r="G228">
        <f t="shared" si="13"/>
        <v>2705.8871488571167</v>
      </c>
      <c r="H228">
        <f>_xlfn.XLOOKUP(A228,'Tele2 - data 6.23'!A:A,'Tele2 - data 6.23'!K:K,0,0)</f>
        <v>0.45026172430036754</v>
      </c>
      <c r="I228">
        <f t="shared" si="14"/>
        <v>1218.3574134066107</v>
      </c>
      <c r="J228">
        <f>_xlfn.XLOOKUP(A228,'Tele2 - data 6.23'!R:R,'Tele2 - data 6.23'!U:U,0,0)</f>
        <v>0</v>
      </c>
      <c r="K228">
        <f t="shared" si="15"/>
        <v>0</v>
      </c>
      <c r="M228" s="18" t="s">
        <v>1407</v>
      </c>
      <c r="N228" s="12">
        <v>0.2</v>
      </c>
      <c r="O228" s="12">
        <v>1.1429497934049103E-6</v>
      </c>
      <c r="P228" s="12">
        <v>6.29425048828125E-5</v>
      </c>
    </row>
    <row r="229" spans="1:16" x14ac:dyDescent="0.25">
      <c r="A229" t="str">
        <f>_xlfn.XLOOKUP(C229,'Usage by partner TELE2 vs Ki'!B:B,'Usage by partner TELE2 vs Ki'!A:A,,0)</f>
        <v>TZAMB</v>
      </c>
      <c r="B229" t="s">
        <v>683</v>
      </c>
      <c r="C229" t="s">
        <v>547</v>
      </c>
      <c r="D229">
        <v>1888</v>
      </c>
      <c r="E229">
        <v>130664208</v>
      </c>
      <c r="F229">
        <f t="shared" si="12"/>
        <v>0.1216905266046524</v>
      </c>
      <c r="G229">
        <f t="shared" si="13"/>
        <v>124.61109924316406</v>
      </c>
      <c r="H229">
        <f>_xlfn.XLOOKUP(A229,'Tele2 - data 6.23'!A:A,'Tele2 - data 6.23'!K:K,0,0)</f>
        <v>9.0763298944062459E-2</v>
      </c>
      <c r="I229">
        <f t="shared" si="14"/>
        <v>11.310114452355535</v>
      </c>
      <c r="J229">
        <f>_xlfn.XLOOKUP(A229,'Tele2 - data 6.23'!R:R,'Tele2 - data 6.23'!U:U,0,0)</f>
        <v>0</v>
      </c>
      <c r="K229">
        <f t="shared" si="15"/>
        <v>0</v>
      </c>
      <c r="M229" s="18" t="s">
        <v>1384</v>
      </c>
      <c r="N229" s="12">
        <v>0</v>
      </c>
      <c r="O229" s="12">
        <v>9.5387823481381307E-7</v>
      </c>
      <c r="P229" s="12">
        <v>9.5367431640625E-6</v>
      </c>
    </row>
    <row r="230" spans="1:16" x14ac:dyDescent="0.25">
      <c r="A230" t="str">
        <f>_xlfn.XLOOKUP(C230,'Usage by partner TELE2 vs Ki'!B:B,'Usage by partner TELE2 vs Ki'!A:A,,0)</f>
        <v>CODVC</v>
      </c>
      <c r="B230" t="s">
        <v>683</v>
      </c>
      <c r="C230" t="s">
        <v>732</v>
      </c>
      <c r="D230">
        <v>1851</v>
      </c>
      <c r="E230">
        <v>5367679</v>
      </c>
      <c r="F230">
        <f t="shared" si="12"/>
        <v>4.9990406259894371E-3</v>
      </c>
      <c r="G230">
        <f t="shared" si="13"/>
        <v>5.1190176010131836</v>
      </c>
      <c r="H230">
        <f>_xlfn.XLOOKUP(A230,'Tele2 - data 6.23'!A:A,'Tele2 - data 6.23'!K:K,0,0)</f>
        <v>10.00018706404572</v>
      </c>
      <c r="I230">
        <f t="shared" si="14"/>
        <v>51.191133594274397</v>
      </c>
      <c r="J230">
        <f>_xlfn.XLOOKUP(A230,'Tele2 - data 6.23'!R:R,'Tele2 - data 6.23'!U:U,0,0)</f>
        <v>0</v>
      </c>
      <c r="K230">
        <f t="shared" si="15"/>
        <v>0</v>
      </c>
      <c r="M230" s="18" t="s">
        <v>1293</v>
      </c>
      <c r="N230" s="12">
        <v>0</v>
      </c>
      <c r="O230" s="12">
        <v>9.2931318204292446E-7</v>
      </c>
      <c r="P230" s="12">
        <v>1.71661376953125E-5</v>
      </c>
    </row>
    <row r="231" spans="1:16" x14ac:dyDescent="0.25">
      <c r="A231" t="str">
        <f>_xlfn.XLOOKUP(C231,'Usage by partner TELE2 vs Ki'!B:B,'Usage by partner TELE2 vs Ki'!A:A,,0)</f>
        <v>ZWEN1</v>
      </c>
      <c r="B231" t="s">
        <v>683</v>
      </c>
      <c r="C231" t="s">
        <v>750</v>
      </c>
      <c r="D231">
        <v>690</v>
      </c>
      <c r="E231">
        <v>130789704</v>
      </c>
      <c r="F231">
        <f t="shared" si="12"/>
        <v>0.12180740386247635</v>
      </c>
      <c r="G231">
        <f t="shared" si="13"/>
        <v>124.73078155517578</v>
      </c>
      <c r="H231">
        <f>_xlfn.XLOOKUP(A231,'Tele2 - data 6.23'!A:A,'Tele2 - data 6.23'!K:K,0,0)</f>
        <v>1.0002384477734172</v>
      </c>
      <c r="I231">
        <f t="shared" si="14"/>
        <v>124.76052333231419</v>
      </c>
      <c r="J231">
        <f>_xlfn.XLOOKUP(A231,'Tele2 - data 6.23'!R:R,'Tele2 - data 6.23'!U:U,0,0)</f>
        <v>0</v>
      </c>
      <c r="K231">
        <f t="shared" si="15"/>
        <v>0</v>
      </c>
      <c r="M231" s="18" t="s">
        <v>1443</v>
      </c>
      <c r="N231" s="12">
        <v>0</v>
      </c>
      <c r="O231" s="12">
        <v>7.608974866557353E-7</v>
      </c>
      <c r="P231" s="12">
        <v>7.534027099609375E-5</v>
      </c>
    </row>
    <row r="232" spans="1:16" x14ac:dyDescent="0.25">
      <c r="A232" t="str">
        <f>_xlfn.XLOOKUP(C232,'Usage by partner TELE2 vs Ki'!B:B,'Usage by partner TELE2 vs Ki'!A:A,,0)</f>
        <v>ZWEET</v>
      </c>
      <c r="B232" t="s">
        <v>683</v>
      </c>
      <c r="C232" t="s">
        <v>1124</v>
      </c>
      <c r="D232">
        <v>549</v>
      </c>
      <c r="E232">
        <v>5713</v>
      </c>
      <c r="F232">
        <f t="shared" si="12"/>
        <v>5.3206458687782288E-6</v>
      </c>
      <c r="G232">
        <f t="shared" si="13"/>
        <v>5.4483413696289063E-3</v>
      </c>
      <c r="H232">
        <f>_xlfn.XLOOKUP(A232,'Tele2 - data 6.23'!A:A,'Tele2 - data 6.23'!K:K,0,0)</f>
        <v>0</v>
      </c>
      <c r="I232">
        <f t="shared" si="14"/>
        <v>0</v>
      </c>
      <c r="J232">
        <f>_xlfn.XLOOKUP(A232,'Tele2 - data 6.23'!R:R,'Tele2 - data 6.23'!U:U,0,0)</f>
        <v>0</v>
      </c>
      <c r="K232">
        <f t="shared" si="15"/>
        <v>0</v>
      </c>
      <c r="M232" s="18" t="s">
        <v>886</v>
      </c>
      <c r="N232" s="12">
        <v>0</v>
      </c>
      <c r="O232" s="12">
        <v>6.9966013704297864E-7</v>
      </c>
      <c r="P232" s="12">
        <v>6.961822509765625E-5</v>
      </c>
    </row>
    <row r="233" spans="1:16" x14ac:dyDescent="0.25">
      <c r="A233" t="str">
        <f>_xlfn.XLOOKUP(C233,'Usage by partner TELE2 vs Ki'!B:B,'Usage by partner TELE2 vs Ki'!A:A,,0)</f>
        <v>BWABC</v>
      </c>
      <c r="B233" t="s">
        <v>683</v>
      </c>
      <c r="C233" t="s">
        <v>764</v>
      </c>
      <c r="D233">
        <v>491</v>
      </c>
      <c r="E233">
        <v>402575264</v>
      </c>
      <c r="F233">
        <f t="shared" si="12"/>
        <v>0.37492743134498596</v>
      </c>
      <c r="G233">
        <f t="shared" si="13"/>
        <v>383.92568969726563</v>
      </c>
      <c r="H233">
        <f>_xlfn.XLOOKUP(A233,'Tele2 - data 6.23'!A:A,'Tele2 - data 6.23'!K:K,0,0)</f>
        <v>0.45039026549941941</v>
      </c>
      <c r="I233">
        <f t="shared" si="14"/>
        <v>172.91639331479917</v>
      </c>
      <c r="J233">
        <f>_xlfn.XLOOKUP(A233,'Tele2 - data 6.23'!R:R,'Tele2 - data 6.23'!U:U,0,0)</f>
        <v>0</v>
      </c>
      <c r="K233">
        <f t="shared" si="15"/>
        <v>0</v>
      </c>
      <c r="M233" s="18" t="s">
        <v>729</v>
      </c>
      <c r="N233" s="12">
        <v>0</v>
      </c>
      <c r="O233" s="12">
        <v>2.8778424844992675E-7</v>
      </c>
      <c r="P233" s="12">
        <v>1.430511474609375E-5</v>
      </c>
    </row>
    <row r="234" spans="1:16" x14ac:dyDescent="0.25">
      <c r="A234" t="str">
        <f>_xlfn.XLOOKUP(C234,'Usage by partner TELE2 vs Ki'!B:B,'Usage by partner TELE2 vs Ki'!A:A,,0)</f>
        <v>ZAFVC</v>
      </c>
      <c r="B234" t="s">
        <v>683</v>
      </c>
      <c r="C234" t="s">
        <v>765</v>
      </c>
      <c r="D234">
        <v>479</v>
      </c>
      <c r="E234">
        <v>413459650</v>
      </c>
      <c r="F234">
        <f t="shared" si="12"/>
        <v>0.38506430573761463</v>
      </c>
      <c r="G234">
        <f t="shared" si="13"/>
        <v>394.30584907531738</v>
      </c>
      <c r="H234">
        <f>_xlfn.XLOOKUP(A234,'Tele2 - data 6.23'!A:A,'Tele2 - data 6.23'!K:K,0,0)</f>
        <v>3.0146430705630198E-2</v>
      </c>
      <c r="I234">
        <f t="shared" si="14"/>
        <v>11.886913955973736</v>
      </c>
      <c r="J234">
        <f>_xlfn.XLOOKUP(A234,'Tele2 - data 6.23'!R:R,'Tele2 - data 6.23'!U:U,0,0)</f>
        <v>0</v>
      </c>
      <c r="K234">
        <f t="shared" si="15"/>
        <v>0</v>
      </c>
      <c r="M234" s="18" t="s">
        <v>1432</v>
      </c>
      <c r="N234" s="12">
        <v>0</v>
      </c>
      <c r="O234" s="12">
        <v>2.594191284310324E-7</v>
      </c>
      <c r="P234" s="12">
        <v>1.1444091796875E-5</v>
      </c>
    </row>
    <row r="235" spans="1:16" x14ac:dyDescent="0.25">
      <c r="A235" t="str">
        <f>_xlfn.XLOOKUP(C235,'Usage by partner TELE2 vs Ki'!B:B,'Usage by partner TELE2 vs Ki'!A:A,,0)</f>
        <v>ZAFMM</v>
      </c>
      <c r="B235" t="s">
        <v>683</v>
      </c>
      <c r="C235" t="s">
        <v>766</v>
      </c>
      <c r="D235">
        <v>473</v>
      </c>
      <c r="E235">
        <v>480746088</v>
      </c>
      <c r="F235">
        <f t="shared" si="12"/>
        <v>0.4477296844124794</v>
      </c>
      <c r="G235">
        <f t="shared" si="13"/>
        <v>458.47519683837891</v>
      </c>
      <c r="H235">
        <f>_xlfn.XLOOKUP(A235,'Tele2 - data 6.23'!A:A,'Tele2 - data 6.23'!K:K,0,0)</f>
        <v>0</v>
      </c>
      <c r="I235">
        <f t="shared" si="14"/>
        <v>0</v>
      </c>
      <c r="J235">
        <f>_xlfn.XLOOKUP(A235,'Tele2 - data 6.23'!R:R,'Tele2 - data 6.23'!U:U,0,0)</f>
        <v>0</v>
      </c>
      <c r="K235">
        <f t="shared" si="15"/>
        <v>0</v>
      </c>
      <c r="M235" s="18" t="s">
        <v>631</v>
      </c>
      <c r="N235" s="12">
        <v>0</v>
      </c>
      <c r="O235" s="12">
        <v>1.7351491533614877E-7</v>
      </c>
      <c r="P235" s="12">
        <v>1.33514404296875E-5</v>
      </c>
    </row>
    <row r="236" spans="1:16" x14ac:dyDescent="0.25">
      <c r="A236" t="str">
        <f>_xlfn.XLOOKUP(C236,'Usage by partner TELE2 vs Ki'!B:B,'Usage by partner TELE2 vs Ki'!A:A,,0)</f>
        <v>ZWEN3</v>
      </c>
      <c r="B236" t="s">
        <v>683</v>
      </c>
      <c r="C236" t="s">
        <v>783</v>
      </c>
      <c r="D236">
        <v>422</v>
      </c>
      <c r="E236">
        <v>181101920</v>
      </c>
      <c r="F236">
        <f t="shared" si="12"/>
        <v>0.16866430640220642</v>
      </c>
      <c r="G236">
        <f t="shared" si="13"/>
        <v>172.71224975585938</v>
      </c>
      <c r="H236">
        <f>_xlfn.XLOOKUP(A236,'Tele2 - data 6.23'!A:A,'Tele2 - data 6.23'!K:K,0,0)</f>
        <v>0.20028872118748026</v>
      </c>
      <c r="I236">
        <f t="shared" si="14"/>
        <v>34.592315637013776</v>
      </c>
      <c r="J236">
        <f>_xlfn.XLOOKUP(A236,'Tele2 - data 6.23'!R:R,'Tele2 - data 6.23'!U:U,0,0)</f>
        <v>0</v>
      </c>
      <c r="K236">
        <f t="shared" si="15"/>
        <v>0</v>
      </c>
      <c r="M236" s="18" t="s">
        <v>1298</v>
      </c>
      <c r="N236" s="12">
        <v>0</v>
      </c>
      <c r="O236" s="12">
        <v>1.7240925124523584E-7</v>
      </c>
      <c r="P236" s="12">
        <v>1.71661376953125E-5</v>
      </c>
    </row>
    <row r="237" spans="1:16" x14ac:dyDescent="0.25">
      <c r="A237" t="str">
        <f>_xlfn.XLOOKUP(C237,'Usage by partner TELE2 vs Ki'!B:B,'Usage by partner TELE2 vs Ki'!A:A,,0)</f>
        <v>MOZVT</v>
      </c>
      <c r="B237" t="s">
        <v>683</v>
      </c>
      <c r="C237" t="s">
        <v>776</v>
      </c>
      <c r="D237">
        <v>251</v>
      </c>
      <c r="E237">
        <v>6647</v>
      </c>
      <c r="F237">
        <f t="shared" si="12"/>
        <v>6.1905011534690857E-6</v>
      </c>
      <c r="G237">
        <f t="shared" si="13"/>
        <v>6.3390731811523438E-3</v>
      </c>
      <c r="H237">
        <f>_xlfn.XLOOKUP(A237,'Tele2 - data 6.23'!A:A,'Tele2 - data 6.23'!K:K,0,0)</f>
        <v>0</v>
      </c>
      <c r="I237">
        <f t="shared" si="14"/>
        <v>0</v>
      </c>
      <c r="J237">
        <f>_xlfn.XLOOKUP(A237,'Tele2 - data 6.23'!R:R,'Tele2 - data 6.23'!U:U,0,0)</f>
        <v>0</v>
      </c>
      <c r="K237">
        <f t="shared" si="15"/>
        <v>0</v>
      </c>
      <c r="M237" s="18" t="s">
        <v>1425</v>
      </c>
      <c r="N237" s="12">
        <v>0</v>
      </c>
      <c r="O237" s="12">
        <v>1.0309547345240754E-7</v>
      </c>
      <c r="P237" s="12">
        <v>7.62939453125E-6</v>
      </c>
    </row>
    <row r="238" spans="1:16" x14ac:dyDescent="0.25">
      <c r="A238" t="str">
        <f>_xlfn.XLOOKUP(C238,'Usage by partner TELE2 vs Ki'!B:B,'Usage by partner TELE2 vs Ki'!A:A,,0)</f>
        <v>MOZ01</v>
      </c>
      <c r="B238" t="s">
        <v>683</v>
      </c>
      <c r="C238" t="s">
        <v>774</v>
      </c>
      <c r="D238">
        <v>243</v>
      </c>
      <c r="E238">
        <v>356397206</v>
      </c>
      <c r="F238">
        <f t="shared" si="12"/>
        <v>0.33192076347768307</v>
      </c>
      <c r="G238">
        <f t="shared" si="13"/>
        <v>339.88686180114746</v>
      </c>
      <c r="H238">
        <f>_xlfn.XLOOKUP(A238,'Tele2 - data 6.23'!A:A,'Tele2 - data 6.23'!K:K,0,0)</f>
        <v>0.20016193757888287</v>
      </c>
      <c r="I238">
        <f t="shared" si="14"/>
        <v>68.03241281572366</v>
      </c>
      <c r="J238">
        <f>_xlfn.XLOOKUP(A238,'Tele2 - data 6.23'!R:R,'Tele2 - data 6.23'!U:U,0,0)</f>
        <v>0</v>
      </c>
      <c r="K238">
        <f t="shared" si="15"/>
        <v>0</v>
      </c>
      <c r="M238" s="18" t="s">
        <v>1379</v>
      </c>
      <c r="N238" s="12">
        <v>0.1</v>
      </c>
      <c r="O238" s="12">
        <v>8.6587105560978066E-8</v>
      </c>
      <c r="P238" s="12">
        <v>4.76837158203125E-6</v>
      </c>
    </row>
    <row r="239" spans="1:16" x14ac:dyDescent="0.25">
      <c r="A239" t="str">
        <f>_xlfn.XLOOKUP(C239,'Usage by partner TELE2 vs Ki'!B:B,'Usage by partner TELE2 vs Ki'!A:A,,0)</f>
        <v>RWATG</v>
      </c>
      <c r="B239" t="s">
        <v>683</v>
      </c>
      <c r="C239" t="s">
        <v>792</v>
      </c>
      <c r="D239">
        <v>199</v>
      </c>
      <c r="E239">
        <v>14594023</v>
      </c>
      <c r="F239">
        <f t="shared" si="12"/>
        <v>1.359174307435751E-2</v>
      </c>
      <c r="G239">
        <f t="shared" si="13"/>
        <v>13.91794490814209</v>
      </c>
      <c r="H239">
        <f>_xlfn.XLOOKUP(A239,'Tele2 - data 6.23'!A:A,'Tele2 - data 6.23'!K:K,0,0)</f>
        <v>0.40125139925374065</v>
      </c>
      <c r="I239">
        <f t="shared" si="14"/>
        <v>5.5845948691284883</v>
      </c>
      <c r="J239">
        <f>_xlfn.XLOOKUP(A239,'Tele2 - data 6.23'!R:R,'Tele2 - data 6.23'!U:U,0,0)</f>
        <v>0</v>
      </c>
      <c r="K239">
        <f t="shared" si="15"/>
        <v>0</v>
      </c>
      <c r="M239" s="18" t="s">
        <v>1292</v>
      </c>
      <c r="N239" s="12">
        <v>0</v>
      </c>
      <c r="O239" s="12">
        <v>4.7799147960037393E-8</v>
      </c>
      <c r="P239" s="12">
        <v>2.288818359375E-5</v>
      </c>
    </row>
    <row r="240" spans="1:16" x14ac:dyDescent="0.25">
      <c r="A240" t="str">
        <f>_xlfn.XLOOKUP(C240,'Usage by partner TELE2 vs Ki'!B:B,'Usage by partner TELE2 vs Ki'!A:A,,0)</f>
        <v>RWAMN</v>
      </c>
      <c r="B240" t="s">
        <v>683</v>
      </c>
      <c r="C240" t="s">
        <v>786</v>
      </c>
      <c r="D240">
        <v>177</v>
      </c>
      <c r="E240">
        <v>19794000</v>
      </c>
      <c r="F240">
        <f t="shared" si="12"/>
        <v>1.8434599041938782E-2</v>
      </c>
      <c r="G240">
        <f t="shared" si="13"/>
        <v>18.877029418945313</v>
      </c>
      <c r="H240">
        <f>_xlfn.XLOOKUP(A240,'Tele2 - data 6.23'!A:A,'Tele2 - data 6.23'!K:K,0,0)</f>
        <v>0.10044097045734823</v>
      </c>
      <c r="I240">
        <f t="shared" si="14"/>
        <v>1.8960271541907796</v>
      </c>
      <c r="J240">
        <f>_xlfn.XLOOKUP(A240,'Tele2 - data 6.23'!R:R,'Tele2 - data 6.23'!U:U,0,0)</f>
        <v>0</v>
      </c>
      <c r="K240">
        <f t="shared" si="15"/>
        <v>0</v>
      </c>
      <c r="M240" s="18" t="s">
        <v>1448</v>
      </c>
      <c r="N240" s="12">
        <v>0</v>
      </c>
      <c r="O240" s="12">
        <v>3.8363147718992887E-8</v>
      </c>
      <c r="P240" s="12">
        <v>3.814697265625E-6</v>
      </c>
    </row>
    <row r="241" spans="1:16" x14ac:dyDescent="0.25">
      <c r="A241" t="str">
        <f>_xlfn.XLOOKUP(C241,'Usage by partner TELE2 vs Ki'!B:B,'Usage by partner TELE2 vs Ki'!A:A,,0)</f>
        <v>BDITL</v>
      </c>
      <c r="B241" t="s">
        <v>683</v>
      </c>
      <c r="C241" t="s">
        <v>779</v>
      </c>
      <c r="D241">
        <v>129</v>
      </c>
      <c r="E241">
        <v>18525780</v>
      </c>
      <c r="F241">
        <f t="shared" si="12"/>
        <v>1.725347712635994E-2</v>
      </c>
      <c r="G241">
        <f t="shared" si="13"/>
        <v>17.667560577392578</v>
      </c>
      <c r="H241">
        <f>_xlfn.XLOOKUP(A241,'Tele2 - data 6.23'!A:A,'Tele2 - data 6.23'!K:K,0,0)</f>
        <v>0.10082389999015552</v>
      </c>
      <c r="I241">
        <f t="shared" si="14"/>
        <v>1.7813123607250436</v>
      </c>
      <c r="J241">
        <f>_xlfn.XLOOKUP(A241,'Tele2 - data 6.23'!R:R,'Tele2 - data 6.23'!U:U,0,0)</f>
        <v>0</v>
      </c>
      <c r="K241">
        <f t="shared" si="15"/>
        <v>0</v>
      </c>
      <c r="M241" s="18" t="s">
        <v>1444</v>
      </c>
      <c r="N241" s="12">
        <v>0</v>
      </c>
      <c r="O241" s="12">
        <v>2.5946116204316907E-8</v>
      </c>
      <c r="P241" s="12">
        <v>1.9073486328125E-6</v>
      </c>
    </row>
    <row r="242" spans="1:16" x14ac:dyDescent="0.25">
      <c r="A242" t="str">
        <f>_xlfn.XLOOKUP(C242,'Usage by partner TELE2 vs Ki'!B:B,'Usage by partner TELE2 vs Ki'!A:A,,0)</f>
        <v>RWAAR</v>
      </c>
      <c r="B242" t="s">
        <v>683</v>
      </c>
      <c r="C242" t="s">
        <v>811</v>
      </c>
      <c r="D242">
        <v>122</v>
      </c>
      <c r="E242">
        <v>715</v>
      </c>
      <c r="F242">
        <f t="shared" si="12"/>
        <v>6.6589564085006714E-7</v>
      </c>
      <c r="G242">
        <f t="shared" si="13"/>
        <v>6.8187713623046875E-4</v>
      </c>
      <c r="H242">
        <f>_xlfn.XLOOKUP(A242,'Tele2 - data 6.23'!A:A,'Tele2 - data 6.23'!K:K,0,0)</f>
        <v>0</v>
      </c>
      <c r="I242">
        <f t="shared" si="14"/>
        <v>0</v>
      </c>
      <c r="J242">
        <f>_xlfn.XLOOKUP(A242,'Tele2 - data 6.23'!R:R,'Tele2 - data 6.23'!U:U,0,0)</f>
        <v>0</v>
      </c>
      <c r="K242">
        <f t="shared" si="15"/>
        <v>0</v>
      </c>
      <c r="M242" s="18" t="s">
        <v>1440</v>
      </c>
      <c r="N242" s="12">
        <v>0</v>
      </c>
      <c r="O242" s="12">
        <v>2.5773868363101886E-8</v>
      </c>
      <c r="P242" s="12">
        <v>1.9073486328125E-6</v>
      </c>
    </row>
    <row r="243" spans="1:16" x14ac:dyDescent="0.25">
      <c r="A243" t="str">
        <f>_xlfn.XLOOKUP(C243,'Usage by partner TELE2 vs Ki'!B:B,'Usage by partner TELE2 vs Ki'!A:A,,0)</f>
        <v>MWICT</v>
      </c>
      <c r="B243" t="s">
        <v>683</v>
      </c>
      <c r="C243" t="s">
        <v>819</v>
      </c>
      <c r="D243">
        <v>114</v>
      </c>
      <c r="E243">
        <v>138335570</v>
      </c>
      <c r="F243">
        <f t="shared" si="12"/>
        <v>0.12883503921329975</v>
      </c>
      <c r="G243">
        <f t="shared" si="13"/>
        <v>131.92708015441895</v>
      </c>
      <c r="H243">
        <f>_xlfn.XLOOKUP(A243,'Tele2 - data 6.23'!A:A,'Tele2 - data 6.23'!K:K,0,0)</f>
        <v>0.50015387352128815</v>
      </c>
      <c r="I243">
        <f t="shared" si="14"/>
        <v>65.983840161586102</v>
      </c>
      <c r="J243">
        <f>_xlfn.XLOOKUP(A243,'Tele2 - data 6.23'!R:R,'Tele2 - data 6.23'!U:U,0,0)</f>
        <v>0</v>
      </c>
      <c r="K243">
        <f t="shared" si="15"/>
        <v>0</v>
      </c>
      <c r="M243" s="18" t="s">
        <v>739</v>
      </c>
      <c r="N243" s="12">
        <v>0</v>
      </c>
      <c r="O243" s="12">
        <v>1.9220985996615633E-8</v>
      </c>
      <c r="P243" s="12">
        <v>9.5367431640625E-7</v>
      </c>
    </row>
    <row r="244" spans="1:16" x14ac:dyDescent="0.25">
      <c r="A244" t="str">
        <f>_xlfn.XLOOKUP(C244,'Usage by partner TELE2 vs Ki'!B:B,'Usage by partner TELE2 vs Ki'!A:A,,0)</f>
        <v>NAM03</v>
      </c>
      <c r="B244" t="s">
        <v>683</v>
      </c>
      <c r="C244" t="s">
        <v>821</v>
      </c>
      <c r="D244">
        <v>82</v>
      </c>
      <c r="E244">
        <v>233879086</v>
      </c>
      <c r="F244">
        <f t="shared" si="12"/>
        <v>0.21781687252223492</v>
      </c>
      <c r="G244">
        <f t="shared" si="13"/>
        <v>223.04447746276855</v>
      </c>
      <c r="H244">
        <f>_xlfn.XLOOKUP(A244,'Tele2 - data 6.23'!A:A,'Tele2 - data 6.23'!K:K,0,0)</f>
        <v>6.000239177230168</v>
      </c>
      <c r="I244">
        <f t="shared" si="14"/>
        <v>1338.320211936935</v>
      </c>
      <c r="J244">
        <f>_xlfn.XLOOKUP(A244,'Tele2 - data 6.23'!R:R,'Tele2 - data 6.23'!U:U,0,0)</f>
        <v>0</v>
      </c>
      <c r="K244">
        <f t="shared" si="15"/>
        <v>0</v>
      </c>
      <c r="M244" s="18" t="s">
        <v>1441</v>
      </c>
      <c r="N244" s="12">
        <v>0</v>
      </c>
      <c r="O244" s="12">
        <v>1.9220985996615633E-8</v>
      </c>
      <c r="P244" s="12">
        <v>9.5367431640625E-7</v>
      </c>
    </row>
    <row r="245" spans="1:16" x14ac:dyDescent="0.25">
      <c r="A245" t="str">
        <f>_xlfn.XLOOKUP(C245,'Usage by partner TELE2 vs Ki'!B:B,'Usage by partner TELE2 vs Ki'!A:A,,0)</f>
        <v>KENSA</v>
      </c>
      <c r="B245" t="s">
        <v>683</v>
      </c>
      <c r="C245" t="s">
        <v>793</v>
      </c>
      <c r="D245">
        <v>81</v>
      </c>
      <c r="E245">
        <v>17343771</v>
      </c>
      <c r="F245">
        <f t="shared" si="12"/>
        <v>1.6152645461261272E-2</v>
      </c>
      <c r="G245">
        <f t="shared" si="13"/>
        <v>16.540308952331543</v>
      </c>
      <c r="H245">
        <f>_xlfn.XLOOKUP(A245,'Tele2 - data 6.23'!A:A,'Tele2 - data 6.23'!K:K,0,0)</f>
        <v>0.10116455327211413</v>
      </c>
      <c r="I245">
        <f t="shared" si="14"/>
        <v>1.6732929661453706</v>
      </c>
      <c r="J245">
        <f>_xlfn.XLOOKUP(A245,'Tele2 - data 6.23'!R:R,'Tele2 - data 6.23'!U:U,0,0)</f>
        <v>0</v>
      </c>
      <c r="K245">
        <f t="shared" si="15"/>
        <v>0</v>
      </c>
      <c r="M245" s="18" t="s">
        <v>1416</v>
      </c>
      <c r="N245" s="12">
        <v>0</v>
      </c>
      <c r="O245" s="12">
        <v>0</v>
      </c>
      <c r="P245" s="12">
        <v>1.9073486328125E-6</v>
      </c>
    </row>
    <row r="246" spans="1:16" x14ac:dyDescent="0.25">
      <c r="A246" t="str">
        <f>_xlfn.XLOOKUP(C246,'Usage by partner TELE2 vs Ki'!B:B,'Usage by partner TELE2 vs Ki'!A:A,,0)</f>
        <v>CODOR</v>
      </c>
      <c r="B246" t="s">
        <v>683</v>
      </c>
      <c r="C246" t="s">
        <v>828</v>
      </c>
      <c r="D246">
        <v>71</v>
      </c>
      <c r="E246">
        <v>9031061</v>
      </c>
      <c r="F246">
        <f t="shared" si="12"/>
        <v>8.410830982029438E-3</v>
      </c>
      <c r="G246">
        <f t="shared" si="13"/>
        <v>8.6126909255981445</v>
      </c>
      <c r="H246">
        <f>_xlfn.XLOOKUP(A246,'Tele2 - data 6.23'!A:A,'Tele2 - data 6.23'!K:K,0,0)</f>
        <v>1.0004764562415673</v>
      </c>
      <c r="I246">
        <f t="shared" si="14"/>
        <v>8.616794495946337</v>
      </c>
      <c r="J246">
        <f>_xlfn.XLOOKUP(A246,'Tele2 - data 6.23'!R:R,'Tele2 - data 6.23'!U:U,0,0)</f>
        <v>0</v>
      </c>
      <c r="K246">
        <f t="shared" si="15"/>
        <v>0</v>
      </c>
      <c r="M246" s="18" t="s">
        <v>972</v>
      </c>
      <c r="N246" s="12">
        <v>0</v>
      </c>
      <c r="O246" s="12">
        <v>0</v>
      </c>
      <c r="P246" s="12">
        <v>6.4897537231445313E-3</v>
      </c>
    </row>
    <row r="247" spans="1:16" x14ac:dyDescent="0.25">
      <c r="A247" t="str">
        <f>_xlfn.XLOOKUP(C247,'Usage by partner TELE2 vs Ki'!B:B,'Usage by partner TELE2 vs Ki'!A:A,,0)</f>
        <v>KENKC</v>
      </c>
      <c r="B247" t="s">
        <v>683</v>
      </c>
      <c r="C247" t="s">
        <v>826</v>
      </c>
      <c r="D247">
        <v>46</v>
      </c>
      <c r="E247">
        <v>2237446</v>
      </c>
      <c r="F247">
        <f t="shared" si="12"/>
        <v>2.0837839692831039E-3</v>
      </c>
      <c r="G247">
        <f t="shared" si="13"/>
        <v>2.1337947845458984</v>
      </c>
      <c r="H247">
        <f>_xlfn.XLOOKUP(A247,'Tele2 - data 6.23'!A:A,'Tele2 - data 6.23'!K:K,0,0)</f>
        <v>0.50075396825396834</v>
      </c>
      <c r="I247">
        <f t="shared" si="14"/>
        <v>1.06850620580098</v>
      </c>
      <c r="J247">
        <f>_xlfn.XLOOKUP(A247,'Tele2 - data 6.23'!R:R,'Tele2 - data 6.23'!U:U,0,0)</f>
        <v>0</v>
      </c>
      <c r="K247">
        <f t="shared" si="15"/>
        <v>0</v>
      </c>
      <c r="M247" s="18" t="s">
        <v>768</v>
      </c>
      <c r="N247" s="12">
        <v>13.700000000000001</v>
      </c>
      <c r="O247" s="12">
        <v>0</v>
      </c>
      <c r="P247" s="12">
        <v>4090.5582504272461</v>
      </c>
    </row>
    <row r="248" spans="1:16" x14ac:dyDescent="0.25">
      <c r="A248" t="str">
        <f>_xlfn.XLOOKUP(C248,'Usage by partner TELE2 vs Ki'!B:B,'Usage by partner TELE2 vs Ki'!A:A,,0)</f>
        <v>UGACE</v>
      </c>
      <c r="B248" t="s">
        <v>683</v>
      </c>
      <c r="C248" t="s">
        <v>843</v>
      </c>
      <c r="D248">
        <v>45</v>
      </c>
      <c r="E248">
        <v>16009757</v>
      </c>
      <c r="F248">
        <f t="shared" si="12"/>
        <v>1.4910248108208179E-2</v>
      </c>
      <c r="G248">
        <f t="shared" si="13"/>
        <v>15.268094062805176</v>
      </c>
      <c r="H248">
        <f>_xlfn.XLOOKUP(A248,'Tele2 - data 6.23'!A:A,'Tele2 - data 6.23'!K:K,0,0)</f>
        <v>0.5000615661836354</v>
      </c>
      <c r="I248">
        <f t="shared" si="14"/>
        <v>7.634987029685421</v>
      </c>
      <c r="J248">
        <f>_xlfn.XLOOKUP(A248,'Tele2 - data 6.23'!R:R,'Tele2 - data 6.23'!U:U,0,0)</f>
        <v>0</v>
      </c>
      <c r="K248">
        <f t="shared" si="15"/>
        <v>0</v>
      </c>
      <c r="M248" s="18" t="s">
        <v>967</v>
      </c>
      <c r="N248" s="12">
        <v>0</v>
      </c>
      <c r="O248" s="12">
        <v>0</v>
      </c>
      <c r="P248" s="12">
        <v>1.9073486328125E-6</v>
      </c>
    </row>
    <row r="249" spans="1:16" x14ac:dyDescent="0.25">
      <c r="A249" t="str">
        <f>_xlfn.XLOOKUP(C249,'Usage by partner TELE2 vs Ki'!B:B,'Usage by partner TELE2 vs Ki'!A:A,,0)</f>
        <v>UGAMN</v>
      </c>
      <c r="B249" t="s">
        <v>683</v>
      </c>
      <c r="C249" t="s">
        <v>844</v>
      </c>
      <c r="D249">
        <v>41</v>
      </c>
      <c r="E249">
        <v>7257081</v>
      </c>
      <c r="F249">
        <f t="shared" si="12"/>
        <v>6.7586833611130714E-3</v>
      </c>
      <c r="G249">
        <f t="shared" si="13"/>
        <v>6.9208917617797852</v>
      </c>
      <c r="H249">
        <f>_xlfn.XLOOKUP(A249,'Tele2 - data 6.23'!A:A,'Tele2 - data 6.23'!K:K,0,0)</f>
        <v>5.0060928433269342E-2</v>
      </c>
      <c r="I249">
        <f t="shared" si="14"/>
        <v>0.34646626718086121</v>
      </c>
      <c r="J249">
        <f>_xlfn.XLOOKUP(A249,'Tele2 - data 6.23'!R:R,'Tele2 - data 6.23'!U:U,0,0)</f>
        <v>0</v>
      </c>
      <c r="K249">
        <f t="shared" si="15"/>
        <v>0</v>
      </c>
      <c r="M249" s="18" t="s">
        <v>1438</v>
      </c>
      <c r="N249" s="12">
        <v>0</v>
      </c>
      <c r="O249" s="12">
        <v>0</v>
      </c>
      <c r="P249" s="12">
        <v>9.5367431640625E-7</v>
      </c>
    </row>
    <row r="250" spans="1:16" x14ac:dyDescent="0.25">
      <c r="A250" t="str">
        <f>_xlfn.XLOOKUP(C250,'Usage by partner TELE2 vs Ki'!B:B,'Usage by partner TELE2 vs Ki'!A:A,,0)</f>
        <v>KENTK</v>
      </c>
      <c r="B250" t="s">
        <v>683</v>
      </c>
      <c r="C250" t="s">
        <v>833</v>
      </c>
      <c r="D250">
        <v>15</v>
      </c>
      <c r="E250">
        <v>132294</v>
      </c>
      <c r="F250">
        <f t="shared" si="12"/>
        <v>1.2320838868618011E-4</v>
      </c>
      <c r="G250">
        <f t="shared" si="13"/>
        <v>0.12616539001464844</v>
      </c>
      <c r="H250">
        <f>_xlfn.XLOOKUP(A250,'Tele2 - data 6.23'!A:A,'Tele2 - data 6.23'!K:K,0,0)</f>
        <v>0.20035971223021581</v>
      </c>
      <c r="I250">
        <f t="shared" si="14"/>
        <v>2.5278461236747905E-2</v>
      </c>
      <c r="J250">
        <f>_xlfn.XLOOKUP(A250,'Tele2 - data 6.23'!R:R,'Tele2 - data 6.23'!U:U,0,0)</f>
        <v>0</v>
      </c>
      <c r="K250">
        <f t="shared" si="15"/>
        <v>0</v>
      </c>
      <c r="M250" s="18" t="s">
        <v>1412</v>
      </c>
      <c r="N250" s="12">
        <v>0</v>
      </c>
      <c r="O250" s="12">
        <v>0</v>
      </c>
      <c r="P250" s="12">
        <v>6.67572021484375E-6</v>
      </c>
    </row>
    <row r="251" spans="1:16" x14ac:dyDescent="0.25">
      <c r="A251" t="str">
        <f>_xlfn.XLOOKUP(C251,'Usage by partner TELE2 vs Ki'!B:B,'Usage by partner TELE2 vs Ki'!A:A,,0)</f>
        <v>GBRVF</v>
      </c>
      <c r="B251" t="s">
        <v>606</v>
      </c>
      <c r="C251" t="s">
        <v>670</v>
      </c>
      <c r="D251">
        <v>5427</v>
      </c>
      <c r="E251">
        <v>23860702681</v>
      </c>
      <c r="F251">
        <f t="shared" si="12"/>
        <v>22.222011053003371</v>
      </c>
      <c r="G251">
        <f t="shared" si="13"/>
        <v>22755.339318275452</v>
      </c>
      <c r="H251">
        <f>_xlfn.XLOOKUP(A251,'Tele2 - data 6.23'!A:A,'Tele2 - data 6.23'!K:K,0,0)</f>
        <v>1.0101909042959573E-2</v>
      </c>
      <c r="I251">
        <f t="shared" si="14"/>
        <v>229.87236803490029</v>
      </c>
      <c r="J251">
        <f>_xlfn.XLOOKUP(A251,'Tele2 - data 6.23'!R:R,'Tele2 - data 6.23'!U:U,0,0)</f>
        <v>0</v>
      </c>
      <c r="K251">
        <f t="shared" si="15"/>
        <v>0</v>
      </c>
      <c r="M251" s="18" t="s">
        <v>1367</v>
      </c>
      <c r="N251" s="12">
        <v>0</v>
      </c>
      <c r="O251" s="12">
        <v>0</v>
      </c>
      <c r="P251" s="12">
        <v>754.84758567810059</v>
      </c>
    </row>
    <row r="252" spans="1:16" x14ac:dyDescent="0.25">
      <c r="A252" t="str">
        <f>_xlfn.XLOOKUP(C252,'Usage by partner TELE2 vs Ki'!B:B,'Usage by partner TELE2 vs Ki'!A:A,,0)</f>
        <v>GBRCN</v>
      </c>
      <c r="B252" t="s">
        <v>606</v>
      </c>
      <c r="C252" t="s">
        <v>679</v>
      </c>
      <c r="D252">
        <v>5028</v>
      </c>
      <c r="E252">
        <v>11799171284</v>
      </c>
      <c r="F252">
        <f t="shared" si="12"/>
        <v>10.988834578543901</v>
      </c>
      <c r="G252">
        <f t="shared" si="13"/>
        <v>11252.566608428955</v>
      </c>
      <c r="H252">
        <f>_xlfn.XLOOKUP(A252,'Tele2 - data 6.23'!A:A,'Tele2 - data 6.23'!K:K,0,0)</f>
        <v>1.0089910828816955E-2</v>
      </c>
      <c r="I252">
        <f t="shared" si="14"/>
        <v>113.53739367437139</v>
      </c>
      <c r="J252">
        <f>_xlfn.XLOOKUP(A252,'Tele2 - data 6.23'!R:R,'Tele2 - data 6.23'!U:U,0,0)</f>
        <v>0</v>
      </c>
      <c r="K252">
        <f t="shared" si="15"/>
        <v>0</v>
      </c>
      <c r="M252" s="18" t="s">
        <v>1300</v>
      </c>
      <c r="N252" s="12">
        <v>0</v>
      </c>
      <c r="O252" s="12">
        <v>0</v>
      </c>
      <c r="P252" s="12">
        <v>1.861572265625E-3</v>
      </c>
    </row>
    <row r="253" spans="1:16" x14ac:dyDescent="0.25">
      <c r="A253" t="str">
        <f>_xlfn.XLOOKUP(C253,'Usage by partner TELE2 vs Ki'!B:B,'Usage by partner TELE2 vs Ki'!A:A,,0)</f>
        <v>GBROR</v>
      </c>
      <c r="B253" t="s">
        <v>606</v>
      </c>
      <c r="C253" t="s">
        <v>763</v>
      </c>
      <c r="D253">
        <v>469</v>
      </c>
      <c r="E253">
        <v>4857</v>
      </c>
      <c r="F253">
        <f t="shared" si="12"/>
        <v>4.5234337449073792E-6</v>
      </c>
      <c r="G253">
        <f t="shared" si="13"/>
        <v>4.6319961547851563E-3</v>
      </c>
      <c r="H253">
        <f>_xlfn.XLOOKUP(A253,'Tele2 - data 6.23'!A:A,'Tele2 - data 6.23'!K:K,0,0)</f>
        <v>0</v>
      </c>
      <c r="I253">
        <f t="shared" si="14"/>
        <v>0</v>
      </c>
      <c r="J253">
        <f>_xlfn.XLOOKUP(A253,'Tele2 - data 6.23'!R:R,'Tele2 - data 6.23'!U:U,0,0)</f>
        <v>0</v>
      </c>
      <c r="K253">
        <f t="shared" si="15"/>
        <v>0</v>
      </c>
      <c r="M253" s="18" t="s">
        <v>1025</v>
      </c>
      <c r="N253" s="12"/>
      <c r="O253" s="12"/>
      <c r="P253" s="12"/>
    </row>
    <row r="254" spans="1:16" x14ac:dyDescent="0.25">
      <c r="A254" t="str">
        <f>_xlfn.XLOOKUP(C254,'Usage by partner TELE2 vs Ki'!B:B,'Usage by partner TELE2 vs Ki'!A:A,,0)</f>
        <v>GBRHU</v>
      </c>
      <c r="B254" t="s">
        <v>606</v>
      </c>
      <c r="C254" t="s">
        <v>775</v>
      </c>
      <c r="D254">
        <v>189</v>
      </c>
      <c r="E254">
        <v>278567056</v>
      </c>
      <c r="F254">
        <f t="shared" si="12"/>
        <v>0.25943578779697418</v>
      </c>
      <c r="G254">
        <f t="shared" si="13"/>
        <v>265.66224670410156</v>
      </c>
      <c r="H254">
        <f>_xlfn.XLOOKUP(A254,'Tele2 - data 6.23'!A:A,'Tele2 - data 6.23'!K:K,0,0)</f>
        <v>6.0306171524147408E-3</v>
      </c>
      <c r="I254">
        <f t="shared" si="14"/>
        <v>1.6021073017227914</v>
      </c>
      <c r="J254">
        <f>_xlfn.XLOOKUP(A254,'Tele2 - data 6.23'!R:R,'Tele2 - data 6.23'!U:U,0,0)</f>
        <v>0.17</v>
      </c>
      <c r="K254">
        <f t="shared" si="15"/>
        <v>32.130000000000003</v>
      </c>
      <c r="M254" s="18" t="s">
        <v>1026</v>
      </c>
      <c r="N254" s="12">
        <v>8289.0000000000091</v>
      </c>
      <c r="O254" s="12">
        <v>31377.407304694469</v>
      </c>
      <c r="P254" s="12">
        <v>1634332.6427106857</v>
      </c>
    </row>
    <row r="255" spans="1:16" x14ac:dyDescent="0.25">
      <c r="A255" t="str">
        <f>_xlfn.XLOOKUP(C255,'Usage by partner TELE2 vs Ki'!B:B,'Usage by partner TELE2 vs Ki'!A:A,,0)</f>
        <v>ESPRT</v>
      </c>
      <c r="B255" t="s">
        <v>606</v>
      </c>
      <c r="C255" t="s">
        <v>822</v>
      </c>
      <c r="D255">
        <v>18</v>
      </c>
      <c r="E255">
        <v>82839508</v>
      </c>
      <c r="F255">
        <f t="shared" si="12"/>
        <v>7.7150303870439529E-2</v>
      </c>
      <c r="G255">
        <f t="shared" si="13"/>
        <v>79.001911163330078</v>
      </c>
      <c r="H255">
        <f>_xlfn.XLOOKUP(A255,'Tele2 - data 6.23'!A:A,'Tele2 - data 6.23'!K:K,0,0)</f>
        <v>6.2769022311094701E-3</v>
      </c>
      <c r="I255">
        <f t="shared" si="14"/>
        <v>0.49588727244301872</v>
      </c>
      <c r="J255">
        <f>_xlfn.XLOOKUP(A255,'Tele2 - data 6.23'!R:R,'Tele2 - data 6.23'!U:U,0,0)</f>
        <v>0</v>
      </c>
      <c r="K255">
        <f t="shared" si="15"/>
        <v>0</v>
      </c>
      <c r="N255"/>
    </row>
    <row r="256" spans="1:16" x14ac:dyDescent="0.25">
      <c r="A256" t="str">
        <f>_xlfn.XLOOKUP(C256,'Usage by partner TELE2 vs Ki'!B:B,'Usage by partner TELE2 vs Ki'!A:A,,0)</f>
        <v>ESPTE</v>
      </c>
      <c r="B256" t="s">
        <v>606</v>
      </c>
      <c r="C256" t="s">
        <v>797</v>
      </c>
      <c r="D256">
        <v>17</v>
      </c>
      <c r="E256">
        <v>10919291</v>
      </c>
      <c r="F256">
        <f t="shared" si="12"/>
        <v>1.0169382207095623E-2</v>
      </c>
      <c r="G256">
        <f t="shared" si="13"/>
        <v>10.413447380065918</v>
      </c>
      <c r="H256">
        <f>_xlfn.XLOOKUP(A256,'Tele2 - data 6.23'!A:A,'Tele2 - data 6.23'!K:K,0,0)</f>
        <v>1.0091008890803341E-2</v>
      </c>
      <c r="I256">
        <f t="shared" si="14"/>
        <v>0.10508219009615793</v>
      </c>
      <c r="J256">
        <f>_xlfn.XLOOKUP(A256,'Tele2 - data 6.23'!R:R,'Tele2 - data 6.23'!U:U,0,0)</f>
        <v>0</v>
      </c>
      <c r="K256">
        <f t="shared" si="15"/>
        <v>0</v>
      </c>
      <c r="N256"/>
    </row>
    <row r="257" spans="1:14" x14ac:dyDescent="0.25">
      <c r="A257" t="str">
        <f>_xlfn.XLOOKUP(C257,'Usage by partner TELE2 vs Ki'!B:B,'Usage by partner TELE2 vs Ki'!A:A,,0)</f>
        <v>ESPAT</v>
      </c>
      <c r="B257" t="s">
        <v>606</v>
      </c>
      <c r="C257" t="s">
        <v>810</v>
      </c>
      <c r="D257">
        <v>17</v>
      </c>
      <c r="E257">
        <v>106358659</v>
      </c>
      <c r="F257">
        <f t="shared" si="12"/>
        <v>9.9054220132529736E-2</v>
      </c>
      <c r="G257">
        <f t="shared" si="13"/>
        <v>101.43152141571045</v>
      </c>
      <c r="H257">
        <f>_xlfn.XLOOKUP(A257,'Tele2 - data 6.23'!A:A,'Tele2 - data 6.23'!K:K,0,0)</f>
        <v>1.0022329100492002E-2</v>
      </c>
      <c r="I257">
        <f t="shared" si="14"/>
        <v>1.0165800887918526</v>
      </c>
      <c r="J257">
        <f>_xlfn.XLOOKUP(A257,'Tele2 - data 6.23'!R:R,'Tele2 - data 6.23'!U:U,0,0)</f>
        <v>0</v>
      </c>
      <c r="K257">
        <f t="shared" si="15"/>
        <v>0</v>
      </c>
      <c r="N257"/>
    </row>
    <row r="258" spans="1:14" x14ac:dyDescent="0.25">
      <c r="A258" t="str">
        <f>_xlfn.XLOOKUP(C258,'Usage by partner TELE2 vs Ki'!B:B,'Usage by partner TELE2 vs Ki'!A:A,,0)</f>
        <v>FRAF3</v>
      </c>
      <c r="B258" t="s">
        <v>606</v>
      </c>
      <c r="C258" t="s">
        <v>772</v>
      </c>
      <c r="D258">
        <v>12</v>
      </c>
      <c r="E258">
        <v>13934952</v>
      </c>
      <c r="F258">
        <f t="shared" si="12"/>
        <v>1.2977935373783112E-2</v>
      </c>
      <c r="G258">
        <f t="shared" si="13"/>
        <v>13.289405822753906</v>
      </c>
      <c r="H258">
        <f>_xlfn.XLOOKUP(A258,'Tele2 - data 6.23'!A:A,'Tele2 - data 6.23'!K:K,0,0)</f>
        <v>1.0031703784883949E-2</v>
      </c>
      <c r="I258">
        <f t="shared" si="14"/>
        <v>0.13331538269097915</v>
      </c>
      <c r="J258">
        <f>_xlfn.XLOOKUP(A258,'Tele2 - data 6.23'!R:R,'Tele2 - data 6.23'!U:U,0,0)</f>
        <v>0</v>
      </c>
      <c r="K258">
        <f t="shared" si="15"/>
        <v>0</v>
      </c>
      <c r="N258"/>
    </row>
    <row r="259" spans="1:14" x14ac:dyDescent="0.25">
      <c r="A259" t="str">
        <f>_xlfn.XLOOKUP(C259,'Usage by partner TELE2 vs Ki'!B:B,'Usage by partner TELE2 vs Ki'!A:A,,0)</f>
        <v>FRAF1</v>
      </c>
      <c r="B259" t="s">
        <v>606</v>
      </c>
      <c r="C259" t="s">
        <v>760</v>
      </c>
      <c r="D259">
        <v>9</v>
      </c>
      <c r="E259">
        <v>17773462</v>
      </c>
      <c r="F259">
        <f t="shared" ref="F259:F322" si="16">G259/1024</f>
        <v>1.6552826389670372E-2</v>
      </c>
      <c r="G259">
        <f t="shared" ref="G259:G322" si="17">E259/1024/1024</f>
        <v>16.950094223022461</v>
      </c>
      <c r="H259">
        <f>_xlfn.XLOOKUP(A259,'Tele2 - data 6.23'!A:A,'Tele2 - data 6.23'!K:K,0,0)</f>
        <v>6.0307905731580812E-3</v>
      </c>
      <c r="I259">
        <f t="shared" ref="I259:I322" si="18">H259*G259</f>
        <v>0.10222246845434511</v>
      </c>
      <c r="J259">
        <f>_xlfn.XLOOKUP(A259,'Tele2 - data 6.23'!R:R,'Tele2 - data 6.23'!U:U,0,0)</f>
        <v>0</v>
      </c>
      <c r="K259">
        <f t="shared" ref="K259:K322" si="19">J259*D259</f>
        <v>0</v>
      </c>
      <c r="N259"/>
    </row>
    <row r="260" spans="1:14" x14ac:dyDescent="0.25">
      <c r="A260" t="str">
        <f>_xlfn.XLOOKUP(C260,'Usage by partner TELE2 vs Ki'!B:B,'Usage by partner TELE2 vs Ki'!A:A,,0)</f>
        <v>FRAF2</v>
      </c>
      <c r="B260" t="s">
        <v>606</v>
      </c>
      <c r="C260" t="s">
        <v>771</v>
      </c>
      <c r="D260">
        <v>9</v>
      </c>
      <c r="E260">
        <v>12832658</v>
      </c>
      <c r="F260">
        <f t="shared" si="16"/>
        <v>1.1951344087719917E-2</v>
      </c>
      <c r="G260">
        <f t="shared" si="17"/>
        <v>12.238176345825195</v>
      </c>
      <c r="H260">
        <f>_xlfn.XLOOKUP(A260,'Tele2 - data 6.23'!A:A,'Tele2 - data 6.23'!K:K,0,0)</f>
        <v>1.0044684567575537E-2</v>
      </c>
      <c r="I260">
        <f t="shared" si="18"/>
        <v>0.12292862107617832</v>
      </c>
      <c r="J260">
        <f>_xlfn.XLOOKUP(A260,'Tele2 - data 6.23'!R:R,'Tele2 - data 6.23'!U:U,0,0)</f>
        <v>0</v>
      </c>
      <c r="K260">
        <f t="shared" si="19"/>
        <v>0</v>
      </c>
      <c r="N260"/>
    </row>
    <row r="261" spans="1:14" x14ac:dyDescent="0.25">
      <c r="A261" t="str">
        <f>_xlfn.XLOOKUP(C261,'Usage by partner TELE2 vs Ki'!B:B,'Usage by partner TELE2 vs Ki'!A:A,,0)</f>
        <v>ISR01</v>
      </c>
      <c r="B261" t="s">
        <v>606</v>
      </c>
      <c r="C261" t="s">
        <v>586</v>
      </c>
      <c r="D261">
        <v>7</v>
      </c>
      <c r="E261">
        <v>27337574</v>
      </c>
      <c r="F261">
        <f t="shared" si="16"/>
        <v>2.5460099801421165E-2</v>
      </c>
      <c r="G261">
        <f t="shared" si="17"/>
        <v>26.071142196655273</v>
      </c>
      <c r="H261">
        <f>_xlfn.XLOOKUP(A261,'Tele2 - data 6.23'!A:A,'Tele2 - data 6.23'!K:K,0,0)</f>
        <v>1.3512929896353961E-2</v>
      </c>
      <c r="I261">
        <f t="shared" si="18"/>
        <v>0.35229751682127836</v>
      </c>
      <c r="J261">
        <f>_xlfn.XLOOKUP(A261,'Tele2 - data 6.23'!R:R,'Tele2 - data 6.23'!U:U,0,0)</f>
        <v>0</v>
      </c>
      <c r="K261">
        <f t="shared" si="19"/>
        <v>0</v>
      </c>
      <c r="N261"/>
    </row>
    <row r="262" spans="1:14" x14ac:dyDescent="0.25">
      <c r="A262" t="str">
        <f>_xlfn.XLOOKUP(C262,'Usage by partner TELE2 vs Ki'!B:B,'Usage by partner TELE2 vs Ki'!A:A,,0)</f>
        <v>ISRMS</v>
      </c>
      <c r="B262" t="s">
        <v>606</v>
      </c>
      <c r="C262" t="s">
        <v>645</v>
      </c>
      <c r="D262">
        <v>6</v>
      </c>
      <c r="E262">
        <v>65625278</v>
      </c>
      <c r="F262">
        <f t="shared" si="16"/>
        <v>6.1118302866816521E-2</v>
      </c>
      <c r="G262">
        <f t="shared" si="17"/>
        <v>62.585142135620117</v>
      </c>
      <c r="H262">
        <f>_xlfn.XLOOKUP(A262,'Tele2 - data 6.23'!A:A,'Tele2 - data 6.23'!K:K,0,0)</f>
        <v>1.3603237372528902E-2</v>
      </c>
      <c r="I262">
        <f t="shared" si="18"/>
        <v>0.85136054446430087</v>
      </c>
      <c r="J262">
        <f>_xlfn.XLOOKUP(A262,'Tele2 - data 6.23'!R:R,'Tele2 - data 6.23'!U:U,0,0)</f>
        <v>0</v>
      </c>
      <c r="K262">
        <f t="shared" si="19"/>
        <v>0</v>
      </c>
      <c r="N262"/>
    </row>
    <row r="263" spans="1:14" x14ac:dyDescent="0.25">
      <c r="A263" t="str">
        <f>_xlfn.XLOOKUP(C263,'Usage by partner TELE2 vs Ki'!B:B,'Usage by partner TELE2 vs Ki'!A:A,,0)</f>
        <v>GBRGT</v>
      </c>
      <c r="B263" t="s">
        <v>606</v>
      </c>
      <c r="C263" t="s">
        <v>912</v>
      </c>
      <c r="D263">
        <v>6</v>
      </c>
      <c r="E263">
        <v>7638735</v>
      </c>
      <c r="F263">
        <f t="shared" si="16"/>
        <v>7.1141263470053673E-3</v>
      </c>
      <c r="G263">
        <f t="shared" si="17"/>
        <v>7.2848653793334961</v>
      </c>
      <c r="H263">
        <f>_xlfn.XLOOKUP(A263,'Tele2 - data 6.23'!A:A,'Tele2 - data 6.23'!K:K,0,0)</f>
        <v>6.0946158836067646E-2</v>
      </c>
      <c r="I263">
        <f t="shared" si="18"/>
        <v>0.44398456250822943</v>
      </c>
      <c r="J263">
        <f>_xlfn.XLOOKUP(A263,'Tele2 - data 6.23'!R:R,'Tele2 - data 6.23'!U:U,0,0)</f>
        <v>0</v>
      </c>
      <c r="K263">
        <f t="shared" si="19"/>
        <v>0</v>
      </c>
      <c r="N263"/>
    </row>
    <row r="264" spans="1:14" x14ac:dyDescent="0.25">
      <c r="A264" t="str">
        <f>_xlfn.XLOOKUP(C264,'Usage by partner TELE2 vs Ki'!B:B,'Usage by partner TELE2 vs Ki'!A:A,,0)</f>
        <v>GBRJT</v>
      </c>
      <c r="B264" t="s">
        <v>606</v>
      </c>
      <c r="C264" t="s">
        <v>935</v>
      </c>
      <c r="D264">
        <v>5</v>
      </c>
      <c r="E264">
        <v>31339229</v>
      </c>
      <c r="F264">
        <f t="shared" si="16"/>
        <v>2.9186931438744068E-2</v>
      </c>
      <c r="G264">
        <f t="shared" si="17"/>
        <v>29.887417793273926</v>
      </c>
      <c r="H264">
        <f>_xlfn.XLOOKUP(A264,'Tele2 - data 6.23'!A:A,'Tele2 - data 6.23'!K:K,0,0)</f>
        <v>2.0370808095731215E-2</v>
      </c>
      <c r="I264">
        <f t="shared" si="18"/>
        <v>0.60883085234372569</v>
      </c>
      <c r="J264">
        <f>_xlfn.XLOOKUP(A264,'Tele2 - data 6.23'!R:R,'Tele2 - data 6.23'!U:U,0,0)</f>
        <v>0.1</v>
      </c>
      <c r="K264">
        <f t="shared" si="19"/>
        <v>0.5</v>
      </c>
      <c r="N264"/>
    </row>
    <row r="265" spans="1:14" x14ac:dyDescent="0.25">
      <c r="A265" t="str">
        <f>_xlfn.XLOOKUP(C265,'Usage by partner TELE2 vs Ki'!B:B,'Usage by partner TELE2 vs Ki'!A:A,,0)</f>
        <v>PSEWM</v>
      </c>
      <c r="B265" t="s">
        <v>606</v>
      </c>
      <c r="C265" t="s">
        <v>668</v>
      </c>
      <c r="D265">
        <v>5</v>
      </c>
      <c r="E265">
        <v>106</v>
      </c>
      <c r="F265">
        <f t="shared" si="16"/>
        <v>9.8720192909240723E-8</v>
      </c>
      <c r="G265">
        <f t="shared" si="17"/>
        <v>1.010894775390625E-4</v>
      </c>
      <c r="H265">
        <f>_xlfn.XLOOKUP(A265,'Tele2 - data 6.23'!A:A,'Tele2 - data 6.23'!K:K,0,0)</f>
        <v>9.0085845390414532E-2</v>
      </c>
      <c r="I265">
        <f t="shared" si="18"/>
        <v>9.1067310441817673E-6</v>
      </c>
      <c r="J265">
        <f>_xlfn.XLOOKUP(A265,'Tele2 - data 6.23'!R:R,'Tele2 - data 6.23'!U:U,0,0)</f>
        <v>0</v>
      </c>
      <c r="K265">
        <f t="shared" si="19"/>
        <v>0</v>
      </c>
      <c r="N265"/>
    </row>
    <row r="266" spans="1:14" x14ac:dyDescent="0.25">
      <c r="A266" t="str">
        <f>_xlfn.XLOOKUP(C266,'Usage by partner TELE2 vs Ki'!B:B,'Usage by partner TELE2 vs Ki'!A:A,,0)</f>
        <v>BELTB</v>
      </c>
      <c r="B266" t="s">
        <v>606</v>
      </c>
      <c r="C266" t="s">
        <v>751</v>
      </c>
      <c r="D266">
        <v>4</v>
      </c>
      <c r="E266">
        <v>5721261</v>
      </c>
      <c r="F266">
        <f t="shared" si="16"/>
        <v>5.3283395245671272E-3</v>
      </c>
      <c r="G266">
        <f t="shared" si="17"/>
        <v>5.4562196731567383</v>
      </c>
      <c r="H266">
        <f>_xlfn.XLOOKUP(A266,'Tele2 - data 6.23'!A:A,'Tele2 - data 6.23'!K:K,0,0)</f>
        <v>1.005844651432317E-2</v>
      </c>
      <c r="I266">
        <f t="shared" si="18"/>
        <v>5.4881093752844896E-2</v>
      </c>
      <c r="J266">
        <f>_xlfn.XLOOKUP(A266,'Tele2 - data 6.23'!R:R,'Tele2 - data 6.23'!U:U,0,0)</f>
        <v>0</v>
      </c>
      <c r="K266">
        <f t="shared" si="19"/>
        <v>0</v>
      </c>
      <c r="N266"/>
    </row>
    <row r="267" spans="1:14" x14ac:dyDescent="0.25">
      <c r="A267" t="str">
        <f>_xlfn.XLOOKUP(C267,'Usage by partner TELE2 vs Ki'!B:B,'Usage by partner TELE2 vs Ki'!A:A,,0)</f>
        <v>BELKO</v>
      </c>
      <c r="B267" t="s">
        <v>606</v>
      </c>
      <c r="C267" t="s">
        <v>778</v>
      </c>
      <c r="D267">
        <v>4</v>
      </c>
      <c r="E267">
        <v>3777569</v>
      </c>
      <c r="F267">
        <f t="shared" si="16"/>
        <v>3.5181352868676186E-3</v>
      </c>
      <c r="G267">
        <f t="shared" si="17"/>
        <v>3.6025705337524414</v>
      </c>
      <c r="H267">
        <f>_xlfn.XLOOKUP(A267,'Tele2 - data 6.23'!A:A,'Tele2 - data 6.23'!K:K,0,0)</f>
        <v>1.0009762076334031E-2</v>
      </c>
      <c r="I267">
        <f t="shared" si="18"/>
        <v>3.606087390607364E-2</v>
      </c>
      <c r="J267">
        <f>_xlfn.XLOOKUP(A267,'Tele2 - data 6.23'!R:R,'Tele2 - data 6.23'!U:U,0,0)</f>
        <v>0</v>
      </c>
      <c r="K267">
        <f t="shared" si="19"/>
        <v>0</v>
      </c>
      <c r="N267"/>
    </row>
    <row r="268" spans="1:14" x14ac:dyDescent="0.25">
      <c r="A268" t="str">
        <f>_xlfn.XLOOKUP(C268,'Usage by partner TELE2 vs Ki'!B:B,'Usage by partner TELE2 vs Ki'!A:A,,0)</f>
        <v>IRLDF</v>
      </c>
      <c r="B268" t="s">
        <v>606</v>
      </c>
      <c r="C268" t="s">
        <v>880</v>
      </c>
      <c r="D268">
        <v>3</v>
      </c>
      <c r="E268">
        <v>3772162</v>
      </c>
      <c r="F268">
        <f t="shared" si="16"/>
        <v>3.5130996257066727E-3</v>
      </c>
      <c r="G268">
        <f t="shared" si="17"/>
        <v>3.5974140167236328</v>
      </c>
      <c r="H268">
        <f>_xlfn.XLOOKUP(A268,'Tele2 - data 6.23'!A:A,'Tele2 - data 6.23'!K:K,0,0)</f>
        <v>0</v>
      </c>
      <c r="I268">
        <f t="shared" si="18"/>
        <v>0</v>
      </c>
      <c r="J268">
        <f>_xlfn.XLOOKUP(A268,'Tele2 - data 6.23'!R:R,'Tele2 - data 6.23'!U:U,0,0)</f>
        <v>0</v>
      </c>
      <c r="K268">
        <f t="shared" si="19"/>
        <v>0</v>
      </c>
      <c r="N268"/>
    </row>
    <row r="269" spans="1:14" x14ac:dyDescent="0.25">
      <c r="A269" t="str">
        <f>_xlfn.XLOOKUP(C269,'Usage by partner TELE2 vs Ki'!B:B,'Usage by partner TELE2 vs Ki'!A:A,,0)</f>
        <v>PSEJE</v>
      </c>
      <c r="B269" t="s">
        <v>606</v>
      </c>
      <c r="C269" t="s">
        <v>669</v>
      </c>
      <c r="D269">
        <v>3</v>
      </c>
      <c r="E269">
        <v>80</v>
      </c>
      <c r="F269">
        <f t="shared" si="16"/>
        <v>7.4505805969238281E-8</v>
      </c>
      <c r="G269">
        <f t="shared" si="17"/>
        <v>7.62939453125E-5</v>
      </c>
      <c r="H269">
        <f>_xlfn.XLOOKUP(A269,'Tele2 - data 6.23'!A:A,'Tele2 - data 6.23'!K:K,0,0)</f>
        <v>5.4180568666750653E-2</v>
      </c>
      <c r="I269">
        <f t="shared" si="18"/>
        <v>4.1336493428612252E-6</v>
      </c>
      <c r="J269">
        <f>_xlfn.XLOOKUP(A269,'Tele2 - data 6.23'!R:R,'Tele2 - data 6.23'!U:U,0,0)</f>
        <v>0</v>
      </c>
      <c r="K269">
        <f t="shared" si="19"/>
        <v>0</v>
      </c>
      <c r="N269"/>
    </row>
    <row r="270" spans="1:14" x14ac:dyDescent="0.25">
      <c r="A270" t="str">
        <f>_xlfn.XLOOKUP(C270,'Usage by partner TELE2 vs Ki'!B:B,'Usage by partner TELE2 vs Ki'!A:A,,0)</f>
        <v>BELMO</v>
      </c>
      <c r="B270" t="s">
        <v>606</v>
      </c>
      <c r="C270" t="s">
        <v>755</v>
      </c>
      <c r="D270">
        <v>3</v>
      </c>
      <c r="E270">
        <v>1868560</v>
      </c>
      <c r="F270">
        <f t="shared" si="16"/>
        <v>1.7402321100234985E-3</v>
      </c>
      <c r="G270">
        <f t="shared" si="17"/>
        <v>1.7819976806640625</v>
      </c>
      <c r="H270">
        <f>_xlfn.XLOOKUP(A270,'Tele2 - data 6.23'!A:A,'Tele2 - data 6.23'!K:K,0,0)</f>
        <v>6.7712003911286935E-3</v>
      </c>
      <c r="I270">
        <f t="shared" si="18"/>
        <v>1.2066263392302925E-2</v>
      </c>
      <c r="J270">
        <f>_xlfn.XLOOKUP(A270,'Tele2 - data 6.23'!R:R,'Tele2 - data 6.23'!U:U,0,0)</f>
        <v>0</v>
      </c>
      <c r="K270">
        <f t="shared" si="19"/>
        <v>0</v>
      </c>
      <c r="N270"/>
    </row>
    <row r="271" spans="1:14" x14ac:dyDescent="0.25">
      <c r="A271" t="str">
        <f>_xlfn.XLOOKUP(C271,'Usage by partner TELE2 vs Ki'!B:B,'Usage by partner TELE2 vs Ki'!A:A,,0)</f>
        <v>GBRMT</v>
      </c>
      <c r="B271" t="s">
        <v>606</v>
      </c>
      <c r="C271" t="s">
        <v>227</v>
      </c>
      <c r="D271">
        <v>3</v>
      </c>
      <c r="E271">
        <v>37562</v>
      </c>
      <c r="F271">
        <f t="shared" si="16"/>
        <v>3.4982338547706604E-5</v>
      </c>
      <c r="G271">
        <f t="shared" si="17"/>
        <v>3.5821914672851563E-2</v>
      </c>
      <c r="H271">
        <f>_xlfn.XLOOKUP(A271,'Tele2 - data 6.23'!A:A,'Tele2 - data 6.23'!K:K,0,0)</f>
        <v>2.0001050655750644E-2</v>
      </c>
      <c r="I271">
        <f t="shared" si="18"/>
        <v>7.1647592995768134E-4</v>
      </c>
      <c r="J271">
        <f>_xlfn.XLOOKUP(A271,'Tele2 - data 6.23'!R:R,'Tele2 - data 6.23'!U:U,0,0)</f>
        <v>0</v>
      </c>
      <c r="K271">
        <f t="shared" si="19"/>
        <v>0</v>
      </c>
      <c r="N271"/>
    </row>
    <row r="272" spans="1:14" x14ac:dyDescent="0.25">
      <c r="A272" t="str">
        <f>_xlfn.XLOOKUP(C272,'Usage by partner TELE2 vs Ki'!B:B,'Usage by partner TELE2 vs Ki'!A:A,,0)</f>
        <v>DEUE2</v>
      </c>
      <c r="B272" t="s">
        <v>606</v>
      </c>
      <c r="C272" t="s">
        <v>746</v>
      </c>
      <c r="D272">
        <v>3</v>
      </c>
      <c r="E272">
        <v>1577158</v>
      </c>
      <c r="F272">
        <f t="shared" si="16"/>
        <v>1.4688428491353989E-3</v>
      </c>
      <c r="G272">
        <f t="shared" si="17"/>
        <v>1.5040950775146484</v>
      </c>
      <c r="H272">
        <f>_xlfn.XLOOKUP(A272,'Tele2 - data 6.23'!A:A,'Tele2 - data 6.23'!K:K,0,0)</f>
        <v>6.0739991574448775E-3</v>
      </c>
      <c r="I272">
        <f t="shared" si="18"/>
        <v>9.1358722335409624E-3</v>
      </c>
      <c r="J272">
        <f>_xlfn.XLOOKUP(A272,'Tele2 - data 6.23'!R:R,'Tele2 - data 6.23'!U:U,0,0)</f>
        <v>0</v>
      </c>
      <c r="K272">
        <f t="shared" si="19"/>
        <v>0</v>
      </c>
      <c r="N272"/>
    </row>
    <row r="273" spans="1:14" x14ac:dyDescent="0.25">
      <c r="A273" t="str">
        <f>_xlfn.XLOOKUP(C273,'Usage by partner TELE2 vs Ki'!B:B,'Usage by partner TELE2 vs Ki'!A:A,,0)</f>
        <v>POL03</v>
      </c>
      <c r="B273" t="s">
        <v>606</v>
      </c>
      <c r="C273" t="s">
        <v>780</v>
      </c>
      <c r="D273">
        <v>3</v>
      </c>
      <c r="E273">
        <v>50208137</v>
      </c>
      <c r="F273">
        <f t="shared" si="16"/>
        <v>4.6759971417486668E-2</v>
      </c>
      <c r="G273">
        <f t="shared" si="17"/>
        <v>47.882210731506348</v>
      </c>
      <c r="H273">
        <f>_xlfn.XLOOKUP(A273,'Tele2 - data 6.23'!A:A,'Tele2 - data 6.23'!K:K,0,0)</f>
        <v>1.0005654488975016E-2</v>
      </c>
      <c r="I273">
        <f t="shared" si="18"/>
        <v>0.47909285674774416</v>
      </c>
      <c r="J273">
        <f>_xlfn.XLOOKUP(A273,'Tele2 - data 6.23'!R:R,'Tele2 - data 6.23'!U:U,0,0)</f>
        <v>0</v>
      </c>
      <c r="K273">
        <f t="shared" si="19"/>
        <v>0</v>
      </c>
      <c r="N273"/>
    </row>
    <row r="274" spans="1:14" x14ac:dyDescent="0.25">
      <c r="A274" t="str">
        <f>_xlfn.XLOOKUP(C274,'Usage by partner TELE2 vs Ki'!B:B,'Usage by partner TELE2 vs Ki'!A:A,,0)</f>
        <v>POLP4</v>
      </c>
      <c r="B274" t="s">
        <v>606</v>
      </c>
      <c r="C274" t="s">
        <v>791</v>
      </c>
      <c r="D274">
        <v>3</v>
      </c>
      <c r="E274">
        <v>34902852</v>
      </c>
      <c r="F274">
        <f t="shared" si="16"/>
        <v>3.2505813986063004E-2</v>
      </c>
      <c r="G274">
        <f t="shared" si="17"/>
        <v>33.285953521728516</v>
      </c>
      <c r="H274">
        <f>_xlfn.XLOOKUP(A274,'Tele2 - data 6.23'!A:A,'Tele2 - data 6.23'!K:K,0,0)</f>
        <v>1.0010121162733351E-2</v>
      </c>
      <c r="I274">
        <f t="shared" si="18"/>
        <v>0.33319642776961333</v>
      </c>
      <c r="J274">
        <f>_xlfn.XLOOKUP(A274,'Tele2 - data 6.23'!R:R,'Tele2 - data 6.23'!U:U,0,0)</f>
        <v>0</v>
      </c>
      <c r="K274">
        <f t="shared" si="19"/>
        <v>0</v>
      </c>
      <c r="N274"/>
    </row>
    <row r="275" spans="1:14" x14ac:dyDescent="0.25">
      <c r="A275" t="str">
        <f>_xlfn.XLOOKUP(C275,'Usage by partner TELE2 vs Ki'!B:B,'Usage by partner TELE2 vs Ki'!A:A,,0)</f>
        <v>ISRPL</v>
      </c>
      <c r="B275" t="s">
        <v>606</v>
      </c>
      <c r="C275" t="s">
        <v>644</v>
      </c>
      <c r="D275">
        <v>3</v>
      </c>
      <c r="E275">
        <v>58</v>
      </c>
      <c r="F275">
        <f t="shared" si="16"/>
        <v>5.4016709327697754E-8</v>
      </c>
      <c r="G275">
        <f t="shared" si="17"/>
        <v>5.53131103515625E-5</v>
      </c>
      <c r="H275">
        <f>_xlfn.XLOOKUP(A275,'Tele2 - data 6.23'!A:A,'Tele2 - data 6.23'!K:K,0,0)</f>
        <v>1.8158632160141627E-2</v>
      </c>
      <c r="I275">
        <f t="shared" si="18"/>
        <v>1.0044104245073456E-6</v>
      </c>
      <c r="J275">
        <f>_xlfn.XLOOKUP(A275,'Tele2 - data 6.23'!R:R,'Tele2 - data 6.23'!U:U,0,0)</f>
        <v>0.1</v>
      </c>
      <c r="K275">
        <f t="shared" si="19"/>
        <v>0.30000000000000004</v>
      </c>
      <c r="N275"/>
    </row>
    <row r="276" spans="1:14" x14ac:dyDescent="0.25">
      <c r="A276" t="str">
        <f>_xlfn.XLOOKUP(C276,'Usage by partner TELE2 vs Ki'!B:B,'Usage by partner TELE2 vs Ki'!A:A,,0)</f>
        <v>POLKM</v>
      </c>
      <c r="B276" t="s">
        <v>606</v>
      </c>
      <c r="C276" t="s">
        <v>785</v>
      </c>
      <c r="D276">
        <v>3</v>
      </c>
      <c r="E276">
        <v>15079031</v>
      </c>
      <c r="F276">
        <f t="shared" si="16"/>
        <v>1.4043441973626614E-2</v>
      </c>
      <c r="G276">
        <f t="shared" si="17"/>
        <v>14.380484580993652</v>
      </c>
      <c r="H276">
        <f>_xlfn.XLOOKUP(A276,'Tele2 - data 6.23'!A:A,'Tele2 - data 6.23'!K:K,0,0)</f>
        <v>6.0612308783940562E-3</v>
      </c>
      <c r="I276">
        <f t="shared" si="18"/>
        <v>8.7163437188588336E-2</v>
      </c>
      <c r="J276">
        <f>_xlfn.XLOOKUP(A276,'Tele2 - data 6.23'!R:R,'Tele2 - data 6.23'!U:U,0,0)</f>
        <v>0</v>
      </c>
      <c r="K276">
        <f t="shared" si="19"/>
        <v>0</v>
      </c>
      <c r="N276"/>
    </row>
    <row r="277" spans="1:14" x14ac:dyDescent="0.25">
      <c r="A277" t="str">
        <f>_xlfn.XLOOKUP(C277,'Usage by partner TELE2 vs Ki'!B:B,'Usage by partner TELE2 vs Ki'!A:A,,0)</f>
        <v>IRLH3</v>
      </c>
      <c r="B277" t="s">
        <v>606</v>
      </c>
      <c r="C277" t="s">
        <v>869</v>
      </c>
      <c r="D277">
        <v>3</v>
      </c>
      <c r="E277">
        <v>97</v>
      </c>
      <c r="F277">
        <f t="shared" si="16"/>
        <v>9.0338289737701416E-8</v>
      </c>
      <c r="G277">
        <f t="shared" si="17"/>
        <v>9.250640869140625E-5</v>
      </c>
      <c r="H277">
        <f>_xlfn.XLOOKUP(A277,'Tele2 - data 6.23'!A:A,'Tele2 - data 6.23'!K:K,0,0)</f>
        <v>1.0016212295124964E-2</v>
      </c>
      <c r="I277">
        <f t="shared" si="18"/>
        <v>9.2656382811271819E-7</v>
      </c>
      <c r="J277">
        <f>_xlfn.XLOOKUP(A277,'Tele2 - data 6.23'!R:R,'Tele2 - data 6.23'!U:U,0,0)</f>
        <v>0.17</v>
      </c>
      <c r="K277">
        <f t="shared" si="19"/>
        <v>0.51</v>
      </c>
      <c r="N277"/>
    </row>
    <row r="278" spans="1:14" x14ac:dyDescent="0.25">
      <c r="A278" t="str">
        <f>_xlfn.XLOOKUP(C278,'Usage by partner TELE2 vs Ki'!B:B,'Usage by partner TELE2 vs Ki'!A:A,,0)</f>
        <v>DEUD2</v>
      </c>
      <c r="B278" t="s">
        <v>606</v>
      </c>
      <c r="C278" t="s">
        <v>740</v>
      </c>
      <c r="D278">
        <v>3</v>
      </c>
      <c r="E278">
        <v>410782</v>
      </c>
      <c r="F278">
        <f t="shared" si="16"/>
        <v>3.825705498456955E-4</v>
      </c>
      <c r="G278">
        <f t="shared" si="17"/>
        <v>0.39175224304199219</v>
      </c>
      <c r="H278">
        <f>_xlfn.XLOOKUP(A278,'Tele2 - data 6.23'!A:A,'Tele2 - data 6.23'!K:K,0,0)</f>
        <v>1.0029951459719478E-2</v>
      </c>
      <c r="I278">
        <f t="shared" si="18"/>
        <v>3.9292559819474092E-3</v>
      </c>
      <c r="J278">
        <f>_xlfn.XLOOKUP(A278,'Tele2 - data 6.23'!R:R,'Tele2 - data 6.23'!U:U,0,0)</f>
        <v>0</v>
      </c>
      <c r="K278">
        <f t="shared" si="19"/>
        <v>0</v>
      </c>
      <c r="N278"/>
    </row>
    <row r="279" spans="1:14" x14ac:dyDescent="0.25">
      <c r="A279" t="str">
        <f>_xlfn.XLOOKUP(C279,'Usage by partner TELE2 vs Ki'!B:B,'Usage by partner TELE2 vs Ki'!A:A,,0)</f>
        <v>IRLEC</v>
      </c>
      <c r="B279" t="s">
        <v>606</v>
      </c>
      <c r="C279" t="s">
        <v>897</v>
      </c>
      <c r="D279">
        <v>3</v>
      </c>
      <c r="E279">
        <v>4231656</v>
      </c>
      <c r="F279">
        <f t="shared" si="16"/>
        <v>3.9410367608070374E-3</v>
      </c>
      <c r="G279">
        <f t="shared" si="17"/>
        <v>4.0356216430664063</v>
      </c>
      <c r="H279">
        <f>_xlfn.XLOOKUP(A279,'Tele2 - data 6.23'!A:A,'Tele2 - data 6.23'!K:K,0,0)</f>
        <v>1.0019764705882353E-2</v>
      </c>
      <c r="I279">
        <f t="shared" si="18"/>
        <v>4.0435979305491726E-2</v>
      </c>
      <c r="J279">
        <f>_xlfn.XLOOKUP(A279,'Tele2 - data 6.23'!R:R,'Tele2 - data 6.23'!U:U,0,0)</f>
        <v>0</v>
      </c>
      <c r="K279">
        <f t="shared" si="19"/>
        <v>0</v>
      </c>
      <c r="N279"/>
    </row>
    <row r="280" spans="1:14" x14ac:dyDescent="0.25">
      <c r="A280" t="str">
        <f>_xlfn.XLOOKUP(C280,'Usage by partner TELE2 vs Ki'!B:B,'Usage by partner TELE2 vs Ki'!A:A,,0)</f>
        <v>FIN2G</v>
      </c>
      <c r="B280" t="s">
        <v>606</v>
      </c>
      <c r="C280" t="s">
        <v>863</v>
      </c>
      <c r="D280">
        <v>2</v>
      </c>
      <c r="E280">
        <v>584940</v>
      </c>
      <c r="F280">
        <f t="shared" si="16"/>
        <v>5.44767826795578E-4</v>
      </c>
      <c r="G280">
        <f t="shared" si="17"/>
        <v>0.55784225463867188</v>
      </c>
      <c r="H280">
        <f>_xlfn.XLOOKUP(A280,'Tele2 - data 6.23'!A:A,'Tele2 - data 6.23'!K:K,0,0)</f>
        <v>1.0233472449041372E-2</v>
      </c>
      <c r="I280">
        <f t="shared" si="18"/>
        <v>5.70866334375597E-3</v>
      </c>
      <c r="J280">
        <f>_xlfn.XLOOKUP(A280,'Tele2 - data 6.23'!R:R,'Tele2 - data 6.23'!U:U,0,0)</f>
        <v>0</v>
      </c>
      <c r="K280">
        <f t="shared" si="19"/>
        <v>0</v>
      </c>
      <c r="N280"/>
    </row>
    <row r="281" spans="1:14" x14ac:dyDescent="0.25">
      <c r="A281" t="str">
        <f>_xlfn.XLOOKUP(C281,'Usage by partner TELE2 vs Ki'!B:B,'Usage by partner TELE2 vs Ki'!A:A,,0)</f>
        <v>FINRL</v>
      </c>
      <c r="B281" t="s">
        <v>606</v>
      </c>
      <c r="C281" t="s">
        <v>847</v>
      </c>
      <c r="D281">
        <v>2</v>
      </c>
      <c r="E281">
        <v>86870</v>
      </c>
      <c r="F281">
        <f t="shared" si="16"/>
        <v>8.0903992056846619E-5</v>
      </c>
      <c r="G281">
        <f t="shared" si="17"/>
        <v>8.2845687866210938E-2</v>
      </c>
      <c r="H281">
        <f>_xlfn.XLOOKUP(A281,'Tele2 - data 6.23'!A:A,'Tele2 - data 6.23'!K:K,0,0)</f>
        <v>6.1919010184934772E-3</v>
      </c>
      <c r="I281">
        <f t="shared" si="18"/>
        <v>5.1297229907658424E-4</v>
      </c>
      <c r="J281">
        <f>_xlfn.XLOOKUP(A281,'Tele2 - data 6.23'!R:R,'Tele2 - data 6.23'!U:U,0,0)</f>
        <v>0</v>
      </c>
      <c r="K281">
        <f t="shared" si="19"/>
        <v>0</v>
      </c>
      <c r="N281"/>
    </row>
    <row r="282" spans="1:14" x14ac:dyDescent="0.25">
      <c r="A282" t="str">
        <f>_xlfn.XLOOKUP(C282,'Usage by partner TELE2 vs Ki'!B:B,'Usage by partner TELE2 vs Ki'!A:A,,0)</f>
        <v>NLDPT</v>
      </c>
      <c r="B282" t="s">
        <v>606</v>
      </c>
      <c r="C282" t="s">
        <v>687</v>
      </c>
      <c r="D282">
        <v>2</v>
      </c>
      <c r="E282">
        <v>498061</v>
      </c>
      <c r="F282">
        <f t="shared" si="16"/>
        <v>4.6385545283555984E-4</v>
      </c>
      <c r="G282">
        <f t="shared" si="17"/>
        <v>0.47498798370361328</v>
      </c>
      <c r="H282">
        <f>_xlfn.XLOOKUP(A282,'Tele2 - data 6.23'!A:A,'Tele2 - data 6.23'!K:K,0,0)</f>
        <v>4.5416334993920587E-3</v>
      </c>
      <c r="I282">
        <f t="shared" si="18"/>
        <v>2.1572213385970193E-3</v>
      </c>
      <c r="J282">
        <f>_xlfn.XLOOKUP(A282,'Tele2 - data 6.23'!R:R,'Tele2 - data 6.23'!U:U,0,0)</f>
        <v>0.11</v>
      </c>
      <c r="K282">
        <f t="shared" si="19"/>
        <v>0.22</v>
      </c>
      <c r="N282"/>
    </row>
    <row r="283" spans="1:14" x14ac:dyDescent="0.25">
      <c r="A283" t="str">
        <f>_xlfn.XLOOKUP(C283,'Usage by partner TELE2 vs Ki'!B:B,'Usage by partner TELE2 vs Ki'!A:A,,0)</f>
        <v>IRLME</v>
      </c>
      <c r="B283" t="s">
        <v>606</v>
      </c>
      <c r="C283" t="s">
        <v>885</v>
      </c>
      <c r="D283">
        <v>2</v>
      </c>
      <c r="E283">
        <v>3323767</v>
      </c>
      <c r="F283">
        <f t="shared" si="16"/>
        <v>3.0954992398619652E-3</v>
      </c>
      <c r="G283">
        <f t="shared" si="17"/>
        <v>3.1697912216186523</v>
      </c>
      <c r="H283">
        <f>_xlfn.XLOOKUP(A283,'Tele2 - data 6.23'!A:A,'Tele2 - data 6.23'!K:K,0,0)</f>
        <v>1.0061349693251533E-2</v>
      </c>
      <c r="I283">
        <f t="shared" si="18"/>
        <v>3.1892377935304229E-2</v>
      </c>
      <c r="J283">
        <f>_xlfn.XLOOKUP(A283,'Tele2 - data 6.23'!R:R,'Tele2 - data 6.23'!U:U,0,0)</f>
        <v>0</v>
      </c>
      <c r="K283">
        <f t="shared" si="19"/>
        <v>0</v>
      </c>
      <c r="N283"/>
    </row>
    <row r="284" spans="1:14" x14ac:dyDescent="0.25">
      <c r="A284" t="str">
        <f>_xlfn.XLOOKUP(C284,'Usage by partner TELE2 vs Ki'!B:B,'Usage by partner TELE2 vs Ki'!A:A,,0)</f>
        <v>DNKTD</v>
      </c>
      <c r="B284" t="s">
        <v>606</v>
      </c>
      <c r="C284" t="s">
        <v>873</v>
      </c>
      <c r="D284">
        <v>2</v>
      </c>
      <c r="E284">
        <v>225382</v>
      </c>
      <c r="F284">
        <f t="shared" si="16"/>
        <v>2.0990334451198578E-4</v>
      </c>
      <c r="G284">
        <f t="shared" si="17"/>
        <v>0.21494102478027344</v>
      </c>
      <c r="H284">
        <f>_xlfn.XLOOKUP(A284,'Tele2 - data 6.23'!A:A,'Tele2 - data 6.23'!K:K,0,0)</f>
        <v>1.0004667040336753E-2</v>
      </c>
      <c r="I284">
        <f t="shared" si="18"/>
        <v>2.1504133862354068E-3</v>
      </c>
      <c r="J284">
        <f>_xlfn.XLOOKUP(A284,'Tele2 - data 6.23'!R:R,'Tele2 - data 6.23'!U:U,0,0)</f>
        <v>0.05</v>
      </c>
      <c r="K284">
        <f t="shared" si="19"/>
        <v>0.1</v>
      </c>
      <c r="N284"/>
    </row>
    <row r="285" spans="1:14" x14ac:dyDescent="0.25">
      <c r="A285" t="str">
        <f>_xlfn.XLOOKUP(C285,'Usage by partner TELE2 vs Ki'!B:B,'Usage by partner TELE2 vs Ki'!A:A,,0)</f>
        <v>NORTM</v>
      </c>
      <c r="B285" t="s">
        <v>606</v>
      </c>
      <c r="C285" t="s">
        <v>806</v>
      </c>
      <c r="D285">
        <v>2</v>
      </c>
      <c r="E285">
        <v>1602998</v>
      </c>
      <c r="F285">
        <f t="shared" si="16"/>
        <v>1.4929082244634628E-3</v>
      </c>
      <c r="G285">
        <f t="shared" si="17"/>
        <v>1.5287380218505859</v>
      </c>
      <c r="H285">
        <f>_xlfn.XLOOKUP(A285,'Tele2 - data 6.23'!A:A,'Tele2 - data 6.23'!K:K,0,0)</f>
        <v>6.0531621806357737E-3</v>
      </c>
      <c r="I285">
        <f t="shared" si="18"/>
        <v>9.2536991779659118E-3</v>
      </c>
      <c r="J285">
        <f>_xlfn.XLOOKUP(A285,'Tele2 - data 6.23'!R:R,'Tele2 - data 6.23'!U:U,0,0)</f>
        <v>0</v>
      </c>
      <c r="K285">
        <f t="shared" si="19"/>
        <v>0</v>
      </c>
    </row>
    <row r="286" spans="1:14" x14ac:dyDescent="0.25">
      <c r="A286" t="str">
        <f>_xlfn.XLOOKUP(C286,'Usage by partner TELE2 vs Ki'!B:B,'Usage by partner TELE2 vs Ki'!A:A,,0)</f>
        <v>DNKIA</v>
      </c>
      <c r="B286" t="s">
        <v>606</v>
      </c>
      <c r="C286" t="s">
        <v>856</v>
      </c>
      <c r="D286">
        <v>2</v>
      </c>
      <c r="E286">
        <v>35057</v>
      </c>
      <c r="F286">
        <f t="shared" si="16"/>
        <v>3.264937549829483E-5</v>
      </c>
      <c r="G286">
        <f t="shared" si="17"/>
        <v>3.3432960510253906E-2</v>
      </c>
      <c r="H286">
        <f>_xlfn.XLOOKUP(A286,'Tele2 - data 6.23'!A:A,'Tele2 - data 6.23'!K:K,0,0)</f>
        <v>1.001033644562583E-2</v>
      </c>
      <c r="I286">
        <f t="shared" si="18"/>
        <v>3.3467518308096379E-4</v>
      </c>
      <c r="J286">
        <f>_xlfn.XLOOKUP(A286,'Tele2 - data 6.23'!R:R,'Tele2 - data 6.23'!U:U,0,0)</f>
        <v>5.5E-2</v>
      </c>
      <c r="K286">
        <f t="shared" si="19"/>
        <v>0.11</v>
      </c>
    </row>
    <row r="287" spans="1:14" x14ac:dyDescent="0.25">
      <c r="A287" t="str">
        <f>_xlfn.XLOOKUP(C287,'Usage by partner TELE2 vs Ki'!B:B,'Usage by partner TELE2 vs Ki'!A:A,,0)</f>
        <v>FINTF</v>
      </c>
      <c r="B287" t="s">
        <v>606</v>
      </c>
      <c r="C287" t="s">
        <v>866</v>
      </c>
      <c r="D287">
        <v>2</v>
      </c>
      <c r="E287">
        <v>294504</v>
      </c>
      <c r="F287">
        <f t="shared" si="16"/>
        <v>2.7427822351455688E-4</v>
      </c>
      <c r="G287">
        <f t="shared" si="17"/>
        <v>0.28086090087890625</v>
      </c>
      <c r="H287">
        <f>_xlfn.XLOOKUP(A287,'Tele2 - data 6.23'!A:A,'Tele2 - data 6.23'!K:K,0,0)</f>
        <v>1.0014250702208446E-2</v>
      </c>
      <c r="I287">
        <f t="shared" si="18"/>
        <v>2.812611473849484E-3</v>
      </c>
      <c r="J287">
        <f>_xlfn.XLOOKUP(A287,'Tele2 - data 6.23'!R:R,'Tele2 - data 6.23'!U:U,0,0)</f>
        <v>5.5E-2</v>
      </c>
      <c r="K287">
        <f t="shared" si="19"/>
        <v>0.11</v>
      </c>
    </row>
    <row r="288" spans="1:14" x14ac:dyDescent="0.25">
      <c r="A288" t="str">
        <f>_xlfn.XLOOKUP(C288,'Usage by partner TELE2 vs Ki'!B:B,'Usage by partner TELE2 vs Ki'!A:A,,0)</f>
        <v>ITASI</v>
      </c>
      <c r="B288" t="s">
        <v>606</v>
      </c>
      <c r="C288" t="s">
        <v>769</v>
      </c>
      <c r="D288">
        <v>2</v>
      </c>
      <c r="E288">
        <v>369201</v>
      </c>
      <c r="F288">
        <f t="shared" si="16"/>
        <v>3.4384522587060928E-4</v>
      </c>
      <c r="G288">
        <f t="shared" si="17"/>
        <v>0.35209751129150391</v>
      </c>
      <c r="H288">
        <f>_xlfn.XLOOKUP(A288,'Tele2 - data 6.23'!A:A,'Tele2 - data 6.23'!K:K,0,0)</f>
        <v>1.003746322999596E-2</v>
      </c>
      <c r="I288">
        <f t="shared" si="18"/>
        <v>3.5341658229615575E-3</v>
      </c>
      <c r="J288">
        <f>_xlfn.XLOOKUP(A288,'Tele2 - data 6.23'!R:R,'Tele2 - data 6.23'!U:U,0,0)</f>
        <v>0.05</v>
      </c>
      <c r="K288">
        <f t="shared" si="19"/>
        <v>0.1</v>
      </c>
    </row>
    <row r="289" spans="1:11" x14ac:dyDescent="0.25">
      <c r="A289" t="str">
        <f>_xlfn.XLOOKUP(C289,'Usage by partner TELE2 vs Ki'!B:B,'Usage by partner TELE2 vs Ki'!A:A,,0)</f>
        <v>ITAOM</v>
      </c>
      <c r="B289" t="s">
        <v>606</v>
      </c>
      <c r="C289" t="s">
        <v>752</v>
      </c>
      <c r="D289">
        <v>2</v>
      </c>
      <c r="E289">
        <v>344669</v>
      </c>
      <c r="F289">
        <f t="shared" si="16"/>
        <v>3.2099802047014236E-4</v>
      </c>
      <c r="G289">
        <f t="shared" si="17"/>
        <v>0.32870197296142578</v>
      </c>
      <c r="H289">
        <f>_xlfn.XLOOKUP(A289,'Tele2 - data 6.23'!A:A,'Tele2 - data 6.23'!K:K,0,0)</f>
        <v>1.0030261531489941E-2</v>
      </c>
      <c r="I289">
        <f t="shared" si="18"/>
        <v>3.2969667547198358E-3</v>
      </c>
      <c r="J289">
        <f>_xlfn.XLOOKUP(A289,'Tele2 - data 6.23'!R:R,'Tele2 - data 6.23'!U:U,0,0)</f>
        <v>0</v>
      </c>
      <c r="K289">
        <f t="shared" si="19"/>
        <v>0</v>
      </c>
    </row>
    <row r="290" spans="1:11" x14ac:dyDescent="0.25">
      <c r="A290" t="str">
        <f>_xlfn.XLOOKUP(C290,'Usage by partner TELE2 vs Ki'!B:B,'Usage by partner TELE2 vs Ki'!A:A,,0)</f>
        <v>ITAWI</v>
      </c>
      <c r="B290" t="s">
        <v>606</v>
      </c>
      <c r="C290" t="s">
        <v>742</v>
      </c>
      <c r="D290">
        <v>2</v>
      </c>
      <c r="E290">
        <v>660979</v>
      </c>
      <c r="F290">
        <f t="shared" si="16"/>
        <v>6.1558466404676437E-4</v>
      </c>
      <c r="G290">
        <f t="shared" si="17"/>
        <v>0.63035869598388672</v>
      </c>
      <c r="H290">
        <f>_xlfn.XLOOKUP(A290,'Tele2 - data 6.23'!A:A,'Tele2 - data 6.23'!K:K,0,0)</f>
        <v>6.1982702736118438E-3</v>
      </c>
      <c r="I290">
        <f t="shared" si="18"/>
        <v>3.9071335670296508E-3</v>
      </c>
      <c r="J290">
        <f>_xlfn.XLOOKUP(A290,'Tele2 - data 6.23'!R:R,'Tele2 - data 6.23'!U:U,0,0)</f>
        <v>0.17</v>
      </c>
      <c r="K290">
        <f t="shared" si="19"/>
        <v>0.34</v>
      </c>
    </row>
    <row r="291" spans="1:11" x14ac:dyDescent="0.25">
      <c r="A291" t="str">
        <f>_xlfn.XLOOKUP(C291,'Usage by partner TELE2 vs Ki'!B:B,'Usage by partner TELE2 vs Ki'!A:A,,0)</f>
        <v>LKADG</v>
      </c>
      <c r="B291" t="s">
        <v>606</v>
      </c>
      <c r="C291" t="s">
        <v>948</v>
      </c>
      <c r="D291">
        <v>1</v>
      </c>
      <c r="E291">
        <v>4771433</v>
      </c>
      <c r="F291">
        <f t="shared" si="16"/>
        <v>4.4437432661652565E-3</v>
      </c>
      <c r="G291">
        <f t="shared" si="17"/>
        <v>4.5503931045532227</v>
      </c>
      <c r="H291">
        <f>_xlfn.XLOOKUP(A291,'Tele2 - data 6.23'!A:A,'Tele2 - data 6.23'!K:K,0,0)</f>
        <v>2.0132167981240654E-2</v>
      </c>
      <c r="I291">
        <f t="shared" si="18"/>
        <v>9.1609278361544644E-2</v>
      </c>
      <c r="J291">
        <f>_xlfn.XLOOKUP(A291,'Tele2 - data 6.23'!R:R,'Tele2 - data 6.23'!U:U,0,0)</f>
        <v>0.2</v>
      </c>
      <c r="K291">
        <f t="shared" si="19"/>
        <v>0.2</v>
      </c>
    </row>
    <row r="292" spans="1:11" x14ac:dyDescent="0.25">
      <c r="A292" t="str">
        <f>_xlfn.XLOOKUP(C292,'Usage by partner TELE2 vs Ki'!B:B,'Usage by partner TELE2 vs Ki'!A:A,,0)</f>
        <v>LKACT</v>
      </c>
      <c r="B292" t="s">
        <v>606</v>
      </c>
      <c r="C292" t="s">
        <v>986</v>
      </c>
      <c r="D292">
        <v>1</v>
      </c>
      <c r="E292">
        <v>48</v>
      </c>
      <c r="F292">
        <f t="shared" si="16"/>
        <v>4.4703483581542969E-8</v>
      </c>
      <c r="G292">
        <f t="shared" si="17"/>
        <v>4.57763671875E-5</v>
      </c>
      <c r="H292">
        <f>_xlfn.XLOOKUP(A292,'Tele2 - data 6.23'!A:A,'Tele2 - data 6.23'!K:K,0,0)</f>
        <v>0</v>
      </c>
      <c r="I292">
        <f t="shared" si="18"/>
        <v>0</v>
      </c>
      <c r="J292">
        <f>_xlfn.XLOOKUP(A292,'Tele2 - data 6.23'!R:R,'Tele2 - data 6.23'!U:U,0,0)</f>
        <v>0</v>
      </c>
      <c r="K292">
        <f t="shared" si="19"/>
        <v>0</v>
      </c>
    </row>
    <row r="293" spans="1:11" x14ac:dyDescent="0.25">
      <c r="A293" t="str">
        <f>_xlfn.XLOOKUP(C293,'Usage by partner TELE2 vs Ki'!B:B,'Usage by partner TELE2 vs Ki'!A:A,,0)</f>
        <v>LKAHT</v>
      </c>
      <c r="B293" t="s">
        <v>606</v>
      </c>
      <c r="C293" t="s">
        <v>988</v>
      </c>
      <c r="D293">
        <v>1</v>
      </c>
      <c r="E293">
        <v>100475</v>
      </c>
      <c r="F293">
        <f t="shared" si="16"/>
        <v>9.3574635684490204E-5</v>
      </c>
      <c r="G293">
        <f t="shared" si="17"/>
        <v>9.5820426940917969E-2</v>
      </c>
      <c r="H293">
        <f>_xlfn.XLOOKUP(A293,'Tele2 - data 6.23'!A:A,'Tele2 - data 6.23'!K:K,0,0)</f>
        <v>0.19950980392156864</v>
      </c>
      <c r="I293">
        <f t="shared" si="18"/>
        <v>1.9117114590663536E-2</v>
      </c>
      <c r="J293">
        <f>_xlfn.XLOOKUP(A293,'Tele2 - data 6.23'!R:R,'Tele2 - data 6.23'!U:U,0,0)</f>
        <v>0</v>
      </c>
      <c r="K293">
        <f t="shared" si="19"/>
        <v>0</v>
      </c>
    </row>
    <row r="294" spans="1:11" x14ac:dyDescent="0.25">
      <c r="A294" t="str">
        <f>_xlfn.XLOOKUP(C294,'Usage by partner TELE2 vs Ki'!B:B,'Usage by partner TELE2 vs Ki'!A:A,,0)</f>
        <v>PRTTM</v>
      </c>
      <c r="B294" t="s">
        <v>606</v>
      </c>
      <c r="C294" t="s">
        <v>892</v>
      </c>
      <c r="D294">
        <v>1</v>
      </c>
      <c r="E294">
        <v>646263</v>
      </c>
      <c r="F294">
        <f t="shared" si="16"/>
        <v>6.0187932103872299E-4</v>
      </c>
      <c r="G294">
        <f t="shared" si="17"/>
        <v>0.61632442474365234</v>
      </c>
      <c r="H294">
        <f>_xlfn.XLOOKUP(A294,'Tele2 - data 6.23'!A:A,'Tele2 - data 6.23'!K:K,0,0)</f>
        <v>1.0035929888164145E-2</v>
      </c>
      <c r="I294">
        <f t="shared" si="18"/>
        <v>6.185388715090394E-3</v>
      </c>
      <c r="J294">
        <f>_xlfn.XLOOKUP(A294,'Tele2 - data 6.23'!R:R,'Tele2 - data 6.23'!U:U,0,0)</f>
        <v>0</v>
      </c>
      <c r="K294">
        <f t="shared" si="19"/>
        <v>0</v>
      </c>
    </row>
    <row r="295" spans="1:11" x14ac:dyDescent="0.25">
      <c r="A295" t="str">
        <f>_xlfn.XLOOKUP(C295,'Usage by partner TELE2 vs Ki'!B:B,'Usage by partner TELE2 vs Ki'!A:A,,0)</f>
        <v>LKA71</v>
      </c>
      <c r="B295" t="s">
        <v>606</v>
      </c>
      <c r="C295" t="s">
        <v>994</v>
      </c>
      <c r="D295">
        <v>1</v>
      </c>
      <c r="E295">
        <v>4090997</v>
      </c>
      <c r="F295">
        <f t="shared" si="16"/>
        <v>3.8100378587841988E-3</v>
      </c>
      <c r="G295">
        <f t="shared" si="17"/>
        <v>3.9014787673950195</v>
      </c>
      <c r="H295">
        <f>_xlfn.XLOOKUP(A295,'Tele2 - data 6.23'!A:A,'Tele2 - data 6.23'!K:K,0,0)</f>
        <v>6.0246883402591295E-2</v>
      </c>
      <c r="I295">
        <f t="shared" si="18"/>
        <v>0.23505193639693334</v>
      </c>
      <c r="J295">
        <f>_xlfn.XLOOKUP(A295,'Tele2 - data 6.23'!R:R,'Tele2 - data 6.23'!U:U,0,0)</f>
        <v>0</v>
      </c>
      <c r="K295">
        <f t="shared" si="19"/>
        <v>0</v>
      </c>
    </row>
    <row r="296" spans="1:11" x14ac:dyDescent="0.25">
      <c r="A296" t="str">
        <f>_xlfn.XLOOKUP(C296,'Usage by partner TELE2 vs Ki'!B:B,'Usage by partner TELE2 vs Ki'!A:A,,0)</f>
        <v>PRTOP</v>
      </c>
      <c r="B296" t="s">
        <v>606</v>
      </c>
      <c r="C296" t="s">
        <v>851</v>
      </c>
      <c r="D296">
        <v>1</v>
      </c>
      <c r="E296">
        <v>79259</v>
      </c>
      <c r="F296">
        <f t="shared" si="16"/>
        <v>7.3815695941448212E-5</v>
      </c>
      <c r="G296">
        <f t="shared" si="17"/>
        <v>7.5587272644042969E-2</v>
      </c>
      <c r="H296">
        <f>_xlfn.XLOOKUP(A296,'Tele2 - data 6.23'!A:A,'Tele2 - data 6.23'!K:K,0,0)</f>
        <v>1.0015420030619742E-2</v>
      </c>
      <c r="I296">
        <f t="shared" si="18"/>
        <v>7.5703828449906355E-4</v>
      </c>
      <c r="J296">
        <f>_xlfn.XLOOKUP(A296,'Tele2 - data 6.23'!R:R,'Tele2 - data 6.23'!U:U,0,0)</f>
        <v>0</v>
      </c>
      <c r="K296">
        <f t="shared" si="19"/>
        <v>0</v>
      </c>
    </row>
    <row r="297" spans="1:11" x14ac:dyDescent="0.25">
      <c r="A297" t="str">
        <f>_xlfn.XLOOKUP(C297,'Usage by partner TELE2 vs Ki'!B:B,'Usage by partner TELE2 vs Ki'!A:A,,0)</f>
        <v>SVKO2</v>
      </c>
      <c r="B297" t="s">
        <v>606</v>
      </c>
      <c r="C297" t="s">
        <v>937</v>
      </c>
      <c r="D297">
        <v>1</v>
      </c>
      <c r="E297">
        <v>606039</v>
      </c>
      <c r="F297">
        <f t="shared" si="16"/>
        <v>5.6441780179738998E-4</v>
      </c>
      <c r="G297">
        <f t="shared" si="17"/>
        <v>0.57796382904052734</v>
      </c>
      <c r="H297">
        <f>_xlfn.XLOOKUP(A297,'Tele2 - data 6.23'!A:A,'Tele2 - data 6.23'!K:K,0,0)</f>
        <v>1.0105799373040753E-2</v>
      </c>
      <c r="I297">
        <f t="shared" si="18"/>
        <v>5.8407865011579942E-3</v>
      </c>
      <c r="J297">
        <f>_xlfn.XLOOKUP(A297,'Tele2 - data 6.23'!R:R,'Tele2 - data 6.23'!U:U,0,0)</f>
        <v>0</v>
      </c>
      <c r="K297">
        <f t="shared" si="19"/>
        <v>0</v>
      </c>
    </row>
    <row r="298" spans="1:11" x14ac:dyDescent="0.25">
      <c r="A298" t="str">
        <f>_xlfn.XLOOKUP(C298,'Usage by partner TELE2 vs Ki'!B:B,'Usage by partner TELE2 vs Ki'!A:A,,0)</f>
        <v>SVKGT</v>
      </c>
      <c r="B298" t="s">
        <v>606</v>
      </c>
      <c r="C298" t="s">
        <v>876</v>
      </c>
      <c r="D298">
        <v>1</v>
      </c>
      <c r="E298">
        <v>62415</v>
      </c>
      <c r="F298">
        <f t="shared" si="16"/>
        <v>5.8128498494625092E-5</v>
      </c>
      <c r="G298">
        <f t="shared" si="17"/>
        <v>5.9523582458496094E-2</v>
      </c>
      <c r="H298">
        <f>_xlfn.XLOOKUP(A298,'Tele2 - data 6.23'!A:A,'Tele2 - data 6.23'!K:K,0,0)</f>
        <v>6.496868324825278E-3</v>
      </c>
      <c r="I298">
        <f t="shared" si="18"/>
        <v>3.8671687745472883E-4</v>
      </c>
      <c r="J298">
        <f>_xlfn.XLOOKUP(A298,'Tele2 - data 6.23'!R:R,'Tele2 - data 6.23'!U:U,0,0)</f>
        <v>0</v>
      </c>
      <c r="K298">
        <f t="shared" si="19"/>
        <v>0</v>
      </c>
    </row>
    <row r="299" spans="1:11" x14ac:dyDescent="0.25">
      <c r="A299" t="str">
        <f>_xlfn.XLOOKUP(C299,'Usage by partner TELE2 vs Ki'!B:B,'Usage by partner TELE2 vs Ki'!A:A,,0)</f>
        <v>LUXVM</v>
      </c>
      <c r="B299" t="s">
        <v>606</v>
      </c>
      <c r="C299" t="s">
        <v>773</v>
      </c>
      <c r="D299">
        <v>1</v>
      </c>
      <c r="E299">
        <v>41380</v>
      </c>
      <c r="F299">
        <f t="shared" si="16"/>
        <v>3.8538128137588501E-5</v>
      </c>
      <c r="G299">
        <f t="shared" si="17"/>
        <v>3.9463043212890625E-2</v>
      </c>
      <c r="H299">
        <f>_xlfn.XLOOKUP(A299,'Tele2 - data 6.23'!A:A,'Tele2 - data 6.23'!K:K,0,0)</f>
        <v>0</v>
      </c>
      <c r="I299">
        <f t="shared" si="18"/>
        <v>0</v>
      </c>
      <c r="J299">
        <f>_xlfn.XLOOKUP(A299,'Tele2 - data 6.23'!R:R,'Tele2 - data 6.23'!U:U,0,0)</f>
        <v>0</v>
      </c>
      <c r="K299">
        <f t="shared" si="19"/>
        <v>0</v>
      </c>
    </row>
    <row r="300" spans="1:11" x14ac:dyDescent="0.25">
      <c r="A300" t="str">
        <f>_xlfn.XLOOKUP(C300,'Usage by partner TELE2 vs Ki'!B:B,'Usage by partner TELE2 vs Ki'!A:A,,0)</f>
        <v>DNKDM</v>
      </c>
      <c r="B300" t="s">
        <v>606</v>
      </c>
      <c r="C300" t="s">
        <v>853</v>
      </c>
      <c r="D300">
        <v>1</v>
      </c>
      <c r="E300">
        <v>67504</v>
      </c>
      <c r="F300">
        <f t="shared" si="16"/>
        <v>6.2867999076843262E-5</v>
      </c>
      <c r="G300">
        <f t="shared" si="17"/>
        <v>6.43768310546875E-2</v>
      </c>
      <c r="H300">
        <f>_xlfn.XLOOKUP(A300,'Tele2 - data 6.23'!A:A,'Tele2 - data 6.23'!K:K,0,0)</f>
        <v>6.0990155924409836E-3</v>
      </c>
      <c r="I300">
        <f t="shared" si="18"/>
        <v>3.9263529639447798E-4</v>
      </c>
      <c r="J300">
        <f>_xlfn.XLOOKUP(A300,'Tele2 - data 6.23'!R:R,'Tele2 - data 6.23'!U:U,0,0)</f>
        <v>0</v>
      </c>
      <c r="K300">
        <f t="shared" si="19"/>
        <v>0</v>
      </c>
    </row>
    <row r="301" spans="1:11" x14ac:dyDescent="0.25">
      <c r="A301" t="str">
        <f>_xlfn.XLOOKUP(C301,'Usage by partner TELE2 vs Ki'!B:B,'Usage by partner TELE2 vs Ki'!A:A,,0)</f>
        <v>NORNC</v>
      </c>
      <c r="B301" t="s">
        <v>606</v>
      </c>
      <c r="C301" t="s">
        <v>808</v>
      </c>
      <c r="D301">
        <v>1</v>
      </c>
      <c r="E301">
        <v>205781</v>
      </c>
      <c r="F301">
        <f t="shared" si="16"/>
        <v>1.9164849072694778E-4</v>
      </c>
      <c r="G301">
        <f t="shared" si="17"/>
        <v>0.19624805450439453</v>
      </c>
      <c r="H301">
        <f>_xlfn.XLOOKUP(A301,'Tele2 - data 6.23'!A:A,'Tele2 - data 6.23'!K:K,0,0)</f>
        <v>1.0107195480267749E-2</v>
      </c>
      <c r="I301">
        <f t="shared" si="18"/>
        <v>1.983517449498155E-3</v>
      </c>
      <c r="J301">
        <f>_xlfn.XLOOKUP(A301,'Tele2 - data 6.23'!R:R,'Tele2 - data 6.23'!U:U,0,0)</f>
        <v>5.5E-2</v>
      </c>
      <c r="K301">
        <f t="shared" si="19"/>
        <v>5.5E-2</v>
      </c>
    </row>
    <row r="302" spans="1:11" x14ac:dyDescent="0.25">
      <c r="A302" t="str">
        <f>_xlfn.XLOOKUP(C302,'Usage by partner TELE2 vs Ki'!B:B,'Usage by partner TELE2 vs Ki'!A:A,,0)</f>
        <v>PRTTL</v>
      </c>
      <c r="B302" t="s">
        <v>606</v>
      </c>
      <c r="C302" t="s">
        <v>867</v>
      </c>
      <c r="D302">
        <v>1</v>
      </c>
      <c r="E302">
        <v>1314366</v>
      </c>
      <c r="F302">
        <f t="shared" si="16"/>
        <v>1.224098727107048E-3</v>
      </c>
      <c r="G302">
        <f t="shared" si="17"/>
        <v>1.2534770965576172</v>
      </c>
      <c r="H302">
        <f>_xlfn.XLOOKUP(A302,'Tele2 - data 6.23'!A:A,'Tele2 - data 6.23'!K:K,0,0)</f>
        <v>6.0555593909815035E-3</v>
      </c>
      <c r="I302">
        <f t="shared" si="18"/>
        <v>7.5905050034397077E-3</v>
      </c>
      <c r="J302">
        <f>_xlfn.XLOOKUP(A302,'Tele2 - data 6.23'!R:R,'Tele2 - data 6.23'!U:U,0,0)</f>
        <v>0</v>
      </c>
      <c r="K302">
        <f t="shared" si="19"/>
        <v>0</v>
      </c>
    </row>
    <row r="303" spans="1:11" x14ac:dyDescent="0.25">
      <c r="A303" t="str">
        <f>_xlfn.XLOOKUP(C303,'Usage by partner TELE2 vs Ki'!B:B,'Usage by partner TELE2 vs Ki'!A:A,,0)</f>
        <v>USAW6</v>
      </c>
      <c r="B303" t="s">
        <v>591</v>
      </c>
      <c r="C303" t="s">
        <v>646</v>
      </c>
      <c r="D303">
        <v>4952</v>
      </c>
      <c r="E303">
        <v>11300619950</v>
      </c>
      <c r="F303">
        <f t="shared" si="16"/>
        <v>10.52452246658504</v>
      </c>
      <c r="G303">
        <f t="shared" si="17"/>
        <v>10777.111005783081</v>
      </c>
      <c r="H303">
        <f>_xlfn.XLOOKUP(A303,'Tele2 - data 6.23'!A:A,'Tele2 - data 6.23'!K:K,0,0)</f>
        <v>5.0788502726430767E-3</v>
      </c>
      <c r="I303">
        <f t="shared" si="18"/>
        <v>54.735333170026102</v>
      </c>
      <c r="J303">
        <f>_xlfn.XLOOKUP(A303,'Tele2 - data 6.23'!R:R,'Tele2 - data 6.23'!U:U,0,0)</f>
        <v>0.12</v>
      </c>
      <c r="K303">
        <f t="shared" si="19"/>
        <v>594.24</v>
      </c>
    </row>
    <row r="304" spans="1:11" x14ac:dyDescent="0.25">
      <c r="A304" t="str">
        <f>_xlfn.XLOOKUP(C304,'Usage by partner TELE2 vs Ki'!B:B,'Usage by partner TELE2 vs Ki'!A:A,,0)</f>
        <v>USACG</v>
      </c>
      <c r="B304" t="s">
        <v>591</v>
      </c>
      <c r="C304" t="s">
        <v>665</v>
      </c>
      <c r="D304">
        <v>1622</v>
      </c>
      <c r="E304">
        <v>331647</v>
      </c>
      <c r="F304">
        <f t="shared" si="16"/>
        <v>3.088703379034996E-4</v>
      </c>
      <c r="G304">
        <f t="shared" si="17"/>
        <v>0.31628322601318359</v>
      </c>
      <c r="H304">
        <f>_xlfn.XLOOKUP(A304,'Tele2 - data 6.23'!A:A,'Tele2 - data 6.23'!K:K,0,0)</f>
        <v>1.3540748128522176E-2</v>
      </c>
      <c r="I304">
        <f t="shared" si="18"/>
        <v>4.2827115007209723E-3</v>
      </c>
      <c r="J304">
        <f>_xlfn.XLOOKUP(A304,'Tele2 - data 6.23'!R:R,'Tele2 - data 6.23'!U:U,0,0)</f>
        <v>0</v>
      </c>
      <c r="K304">
        <f t="shared" si="19"/>
        <v>0</v>
      </c>
    </row>
    <row r="305" spans="1:11" x14ac:dyDescent="0.25">
      <c r="A305" t="str">
        <f>_xlfn.XLOOKUP(C305,'Usage by partner TELE2 vs Ki'!B:B,'Usage by partner TELE2 vs Ki'!A:A,,0)</f>
        <v>DEUD2</v>
      </c>
      <c r="B305" t="s">
        <v>591</v>
      </c>
      <c r="C305" t="s">
        <v>740</v>
      </c>
      <c r="D305">
        <v>15</v>
      </c>
      <c r="E305">
        <v>1939766</v>
      </c>
      <c r="F305">
        <f t="shared" si="16"/>
        <v>1.8065478652715683E-3</v>
      </c>
      <c r="G305">
        <f t="shared" si="17"/>
        <v>1.8499050140380859</v>
      </c>
      <c r="H305">
        <f>_xlfn.XLOOKUP(A305,'Tele2 - data 6.23'!A:A,'Tele2 - data 6.23'!K:K,0,0)</f>
        <v>1.0029951459719478E-2</v>
      </c>
      <c r="I305">
        <f t="shared" si="18"/>
        <v>1.8554457495893684E-2</v>
      </c>
      <c r="J305">
        <f>_xlfn.XLOOKUP(A305,'Tele2 - data 6.23'!R:R,'Tele2 - data 6.23'!U:U,0,0)</f>
        <v>0</v>
      </c>
      <c r="K305">
        <f t="shared" si="19"/>
        <v>0</v>
      </c>
    </row>
    <row r="306" spans="1:11" x14ac:dyDescent="0.25">
      <c r="A306" t="str">
        <f>_xlfn.XLOOKUP(C306,'Usage by partner TELE2 vs Ki'!B:B,'Usage by partner TELE2 vs Ki'!A:A,,0)</f>
        <v>DEUE2</v>
      </c>
      <c r="B306" t="s">
        <v>591</v>
      </c>
      <c r="C306" t="s">
        <v>746</v>
      </c>
      <c r="D306">
        <v>9</v>
      </c>
      <c r="E306">
        <v>4033387</v>
      </c>
      <c r="F306">
        <f t="shared" si="16"/>
        <v>3.756384365260601E-3</v>
      </c>
      <c r="G306">
        <f t="shared" si="17"/>
        <v>3.8465375900268555</v>
      </c>
      <c r="H306">
        <f>_xlfn.XLOOKUP(A306,'Tele2 - data 6.23'!A:A,'Tele2 - data 6.23'!K:K,0,0)</f>
        <v>6.0739991574448775E-3</v>
      </c>
      <c r="I306">
        <f t="shared" si="18"/>
        <v>2.336386608090317E-2</v>
      </c>
      <c r="J306">
        <f>_xlfn.XLOOKUP(A306,'Tele2 - data 6.23'!R:R,'Tele2 - data 6.23'!U:U,0,0)</f>
        <v>0</v>
      </c>
      <c r="K306">
        <f t="shared" si="19"/>
        <v>0</v>
      </c>
    </row>
    <row r="307" spans="1:11" x14ac:dyDescent="0.25">
      <c r="A307" t="str">
        <f>_xlfn.XLOOKUP(C307,'Usage by partner TELE2 vs Ki'!B:B,'Usage by partner TELE2 vs Ki'!A:A,,0)</f>
        <v>ISRMS</v>
      </c>
      <c r="B307" t="s">
        <v>591</v>
      </c>
      <c r="C307" t="s">
        <v>645</v>
      </c>
      <c r="D307">
        <v>6</v>
      </c>
      <c r="E307">
        <v>7</v>
      </c>
      <c r="F307">
        <f t="shared" si="16"/>
        <v>6.5192580223083496E-9</v>
      </c>
      <c r="G307">
        <f t="shared" si="17"/>
        <v>6.67572021484375E-6</v>
      </c>
      <c r="H307">
        <f>_xlfn.XLOOKUP(A307,'Tele2 - data 6.23'!A:A,'Tele2 - data 6.23'!K:K,0,0)</f>
        <v>1.3603237372528902E-2</v>
      </c>
      <c r="I307">
        <f t="shared" si="18"/>
        <v>9.0811406715109176E-8</v>
      </c>
      <c r="J307">
        <f>_xlfn.XLOOKUP(A307,'Tele2 - data 6.23'!R:R,'Tele2 - data 6.23'!U:U,0,0)</f>
        <v>0</v>
      </c>
      <c r="K307">
        <f t="shared" si="19"/>
        <v>0</v>
      </c>
    </row>
    <row r="308" spans="1:11" x14ac:dyDescent="0.25">
      <c r="A308" t="str">
        <f>_xlfn.XLOOKUP(C308,'Usage by partner TELE2 vs Ki'!B:B,'Usage by partner TELE2 vs Ki'!A:A,,0)</f>
        <v>ISR01</v>
      </c>
      <c r="B308" t="s">
        <v>591</v>
      </c>
      <c r="C308" t="s">
        <v>586</v>
      </c>
      <c r="D308">
        <v>6</v>
      </c>
      <c r="E308">
        <v>119688824</v>
      </c>
      <c r="F308">
        <f t="shared" si="16"/>
        <v>0.11146890372037888</v>
      </c>
      <c r="G308">
        <f t="shared" si="17"/>
        <v>114.14415740966797</v>
      </c>
      <c r="H308">
        <f>_xlfn.XLOOKUP(A308,'Tele2 - data 6.23'!A:A,'Tele2 - data 6.23'!K:K,0,0)</f>
        <v>1.3512929896353961E-2</v>
      </c>
      <c r="I308">
        <f t="shared" si="18"/>
        <v>1.5424219971552349</v>
      </c>
      <c r="J308">
        <f>_xlfn.XLOOKUP(A308,'Tele2 - data 6.23'!R:R,'Tele2 - data 6.23'!U:U,0,0)</f>
        <v>0</v>
      </c>
      <c r="K308">
        <f t="shared" si="19"/>
        <v>0</v>
      </c>
    </row>
    <row r="309" spans="1:11" x14ac:dyDescent="0.25">
      <c r="A309" t="str">
        <f>_xlfn.XLOOKUP(C309,'Usage by partner TELE2 vs Ki'!B:B,'Usage by partner TELE2 vs Ki'!A:A,,0)</f>
        <v>MEXTL</v>
      </c>
      <c r="B309" t="s">
        <v>591</v>
      </c>
      <c r="C309" t="s">
        <v>735</v>
      </c>
      <c r="D309">
        <v>5</v>
      </c>
      <c r="E309">
        <v>500092</v>
      </c>
      <c r="F309">
        <f t="shared" si="16"/>
        <v>4.6574696898460388E-4</v>
      </c>
      <c r="G309">
        <f t="shared" si="17"/>
        <v>0.47692489624023438</v>
      </c>
      <c r="H309">
        <f>_xlfn.XLOOKUP(A309,'Tele2 - data 6.23'!A:A,'Tele2 - data 6.23'!K:K,0,0)</f>
        <v>2.0154664612387234E-2</v>
      </c>
      <c r="I309">
        <f t="shared" si="18"/>
        <v>9.6122613290195048E-3</v>
      </c>
      <c r="J309">
        <f>_xlfn.XLOOKUP(A309,'Tele2 - data 6.23'!R:R,'Tele2 - data 6.23'!U:U,0,0)</f>
        <v>0</v>
      </c>
      <c r="K309">
        <f t="shared" si="19"/>
        <v>0</v>
      </c>
    </row>
    <row r="310" spans="1:11" x14ac:dyDescent="0.25">
      <c r="A310" t="str">
        <f>_xlfn.XLOOKUP(C310,'Usage by partner TELE2 vs Ki'!B:B,'Usage by partner TELE2 vs Ki'!A:A,,0)</f>
        <v>CANRW</v>
      </c>
      <c r="B310" t="s">
        <v>591</v>
      </c>
      <c r="C310" t="s">
        <v>787</v>
      </c>
      <c r="D310">
        <v>4</v>
      </c>
      <c r="E310">
        <v>149159</v>
      </c>
      <c r="F310">
        <f t="shared" si="16"/>
        <v>1.3891514390707016E-4</v>
      </c>
      <c r="G310">
        <f t="shared" si="17"/>
        <v>0.14224910736083984</v>
      </c>
      <c r="H310">
        <f>_xlfn.XLOOKUP(A310,'Tele2 - data 6.23'!A:A,'Tele2 - data 6.23'!K:K,0,0)</f>
        <v>0.10004802082289022</v>
      </c>
      <c r="I310">
        <f t="shared" si="18"/>
        <v>1.4231741655274851E-2</v>
      </c>
      <c r="J310">
        <f>_xlfn.XLOOKUP(A310,'Tele2 - data 6.23'!R:R,'Tele2 - data 6.23'!U:U,0,0)</f>
        <v>0</v>
      </c>
      <c r="K310">
        <f t="shared" si="19"/>
        <v>0</v>
      </c>
    </row>
    <row r="311" spans="1:11" x14ac:dyDescent="0.25">
      <c r="A311" t="str">
        <f>_xlfn.XLOOKUP(C311,'Usage by partner TELE2 vs Ki'!B:B,'Usage by partner TELE2 vs Ki'!A:A,,0)</f>
        <v>CHNCT</v>
      </c>
      <c r="B311" t="s">
        <v>591</v>
      </c>
      <c r="C311" t="s">
        <v>680</v>
      </c>
      <c r="D311">
        <v>1</v>
      </c>
      <c r="E311">
        <v>12950</v>
      </c>
      <c r="F311">
        <f t="shared" si="16"/>
        <v>1.2060627341270447E-5</v>
      </c>
      <c r="G311">
        <f t="shared" si="17"/>
        <v>1.2350082397460938E-2</v>
      </c>
      <c r="H311">
        <f>_xlfn.XLOOKUP(A311,'Tele2 - data 6.23'!A:A,'Tele2 - data 6.23'!K:K,0,0)</f>
        <v>3.0099366936453362E-2</v>
      </c>
      <c r="I311">
        <f t="shared" si="18"/>
        <v>3.717296617766104E-4</v>
      </c>
      <c r="J311">
        <f>_xlfn.XLOOKUP(A311,'Tele2 - data 6.23'!R:R,'Tele2 - data 6.23'!U:U,0,0)</f>
        <v>0</v>
      </c>
      <c r="K311">
        <f t="shared" si="19"/>
        <v>0</v>
      </c>
    </row>
    <row r="312" spans="1:11" x14ac:dyDescent="0.25">
      <c r="A312" t="str">
        <f>_xlfn.XLOOKUP(C312,'Usage by partner TELE2 vs Ki'!B:B,'Usage by partner TELE2 vs Ki'!A:A,,0)</f>
        <v>ISRPL</v>
      </c>
      <c r="B312" t="s">
        <v>591</v>
      </c>
      <c r="C312" t="s">
        <v>644</v>
      </c>
      <c r="D312">
        <v>1</v>
      </c>
      <c r="E312">
        <v>4239884</v>
      </c>
      <c r="F312">
        <f t="shared" si="16"/>
        <v>3.9486996829509735E-3</v>
      </c>
      <c r="G312">
        <f t="shared" si="17"/>
        <v>4.0434684753417969</v>
      </c>
      <c r="H312">
        <f>_xlfn.XLOOKUP(A312,'Tele2 - data 6.23'!A:A,'Tele2 - data 6.23'!K:K,0,0)</f>
        <v>1.8158632160141627E-2</v>
      </c>
      <c r="I312">
        <f t="shared" si="18"/>
        <v>7.3423856694860387E-2</v>
      </c>
      <c r="J312">
        <f>_xlfn.XLOOKUP(A312,'Tele2 - data 6.23'!R:R,'Tele2 - data 6.23'!U:U,0,0)</f>
        <v>0.1</v>
      </c>
      <c r="K312">
        <f t="shared" si="19"/>
        <v>0.1</v>
      </c>
    </row>
    <row r="313" spans="1:11" x14ac:dyDescent="0.25">
      <c r="A313" t="str">
        <f>_xlfn.XLOOKUP(C313,'Usage by partner TELE2 vs Ki'!B:B,'Usage by partner TELE2 vs Ki'!A:A,,0)</f>
        <v>MEXMS</v>
      </c>
      <c r="B313" t="s">
        <v>591</v>
      </c>
      <c r="C313" t="s">
        <v>837</v>
      </c>
      <c r="D313">
        <v>1</v>
      </c>
      <c r="E313">
        <v>11</v>
      </c>
      <c r="F313">
        <f t="shared" si="16"/>
        <v>1.0244548320770264E-8</v>
      </c>
      <c r="G313">
        <f t="shared" si="17"/>
        <v>1.049041748046875E-5</v>
      </c>
      <c r="H313">
        <f>_xlfn.XLOOKUP(A313,'Tele2 - data 6.23'!A:A,'Tele2 - data 6.23'!K:K,0,0)</f>
        <v>5.0319361277438669E-2</v>
      </c>
      <c r="I313">
        <f t="shared" si="18"/>
        <v>5.278711071508649E-7</v>
      </c>
      <c r="J313">
        <f>_xlfn.XLOOKUP(A313,'Tele2 - data 6.23'!R:R,'Tele2 - data 6.23'!U:U,0,0)</f>
        <v>0</v>
      </c>
      <c r="K313">
        <f t="shared" si="19"/>
        <v>0</v>
      </c>
    </row>
    <row r="314" spans="1:11" x14ac:dyDescent="0.25">
      <c r="A314" t="str">
        <f>_xlfn.XLOOKUP(C314,'Usage by partner TELE2 vs Ki'!B:B,'Usage by partner TELE2 vs Ki'!A:A,,0)</f>
        <v>CHLTM</v>
      </c>
      <c r="B314" t="s">
        <v>704</v>
      </c>
      <c r="C314" t="s">
        <v>703</v>
      </c>
      <c r="D314">
        <v>4363</v>
      </c>
      <c r="E314">
        <v>9002427059</v>
      </c>
      <c r="F314">
        <f t="shared" si="16"/>
        <v>8.3841635463759303</v>
      </c>
      <c r="G314">
        <f t="shared" si="17"/>
        <v>8585.3834714889526</v>
      </c>
      <c r="H314">
        <f>_xlfn.XLOOKUP(A314,'Tele2 - data 6.23'!A:A,'Tele2 - data 6.23'!K:K,0,0)</f>
        <v>1.5013584475236687E-2</v>
      </c>
      <c r="I314">
        <f t="shared" si="18"/>
        <v>128.89738000150018</v>
      </c>
      <c r="J314">
        <f>_xlfn.XLOOKUP(A314,'Tele2 - data 6.23'!R:R,'Tele2 - data 6.23'!U:U,0,0)</f>
        <v>0</v>
      </c>
      <c r="K314">
        <f t="shared" si="19"/>
        <v>0</v>
      </c>
    </row>
    <row r="315" spans="1:11" x14ac:dyDescent="0.25">
      <c r="A315" t="str">
        <f>_xlfn.XLOOKUP(C315,'Usage by partner TELE2 vs Ki'!B:B,'Usage by partner TELE2 vs Ki'!A:A,,0)</f>
        <v>CHLSM</v>
      </c>
      <c r="B315" t="s">
        <v>704</v>
      </c>
      <c r="C315" t="s">
        <v>706</v>
      </c>
      <c r="D315">
        <v>3969</v>
      </c>
      <c r="E315">
        <v>3767191497</v>
      </c>
      <c r="F315">
        <f t="shared" si="16"/>
        <v>3.5084704840555787</v>
      </c>
      <c r="G315">
        <f t="shared" si="17"/>
        <v>3592.6737756729126</v>
      </c>
      <c r="H315">
        <f>_xlfn.XLOOKUP(A315,'Tele2 - data 6.23'!A:A,'Tele2 - data 6.23'!K:K,0,0)</f>
        <v>2.0140564892436954E-2</v>
      </c>
      <c r="I315">
        <f t="shared" si="18"/>
        <v>72.35847931629678</v>
      </c>
      <c r="J315">
        <f>_xlfn.XLOOKUP(A315,'Tele2 - data 6.23'!R:R,'Tele2 - data 6.23'!U:U,0,0)</f>
        <v>0</v>
      </c>
      <c r="K315">
        <f t="shared" si="19"/>
        <v>0</v>
      </c>
    </row>
    <row r="316" spans="1:11" x14ac:dyDescent="0.25">
      <c r="A316" t="str">
        <f>_xlfn.XLOOKUP(C316,'Usage by partner TELE2 vs Ki'!B:B,'Usage by partner TELE2 vs Ki'!A:A,,0)</f>
        <v>CHLMV</v>
      </c>
      <c r="B316" t="s">
        <v>704</v>
      </c>
      <c r="C316" t="s">
        <v>707</v>
      </c>
      <c r="D316">
        <v>3849</v>
      </c>
      <c r="E316">
        <v>4702531864</v>
      </c>
      <c r="F316">
        <f t="shared" si="16"/>
        <v>4.3795740827918053</v>
      </c>
      <c r="G316">
        <f t="shared" si="17"/>
        <v>4484.6838607788086</v>
      </c>
      <c r="H316">
        <f>_xlfn.XLOOKUP(A316,'Tele2 - data 6.23'!A:A,'Tele2 - data 6.23'!K:K,0,0)</f>
        <v>1.5054058025944197E-2</v>
      </c>
      <c r="I316">
        <f t="shared" si="18"/>
        <v>67.512691068179635</v>
      </c>
      <c r="J316">
        <f>_xlfn.XLOOKUP(A316,'Tele2 - data 6.23'!R:R,'Tele2 - data 6.23'!U:U,0,0)</f>
        <v>0</v>
      </c>
      <c r="K316">
        <f t="shared" si="19"/>
        <v>0</v>
      </c>
    </row>
    <row r="317" spans="1:11" x14ac:dyDescent="0.25">
      <c r="A317" t="str">
        <f>_xlfn.XLOOKUP(C317,'Usage by partner TELE2 vs Ki'!B:B,'Usage by partner TELE2 vs Ki'!A:A,,0)</f>
        <v>ARGTM</v>
      </c>
      <c r="B317" t="s">
        <v>704</v>
      </c>
      <c r="C317" t="s">
        <v>914</v>
      </c>
      <c r="D317">
        <v>13</v>
      </c>
      <c r="E317">
        <v>1178803</v>
      </c>
      <c r="F317">
        <f t="shared" si="16"/>
        <v>1.0978458449244499E-3</v>
      </c>
      <c r="G317">
        <f t="shared" si="17"/>
        <v>1.1241941452026367</v>
      </c>
      <c r="H317">
        <f>_xlfn.XLOOKUP(A317,'Tele2 - data 6.23'!A:A,'Tele2 - data 6.23'!K:K,0,0)</f>
        <v>5.0106319398572234E-2</v>
      </c>
      <c r="I317">
        <f t="shared" si="18"/>
        <v>5.6329230905528209E-2</v>
      </c>
      <c r="J317">
        <f>_xlfn.XLOOKUP(A317,'Tele2 - data 6.23'!R:R,'Tele2 - data 6.23'!U:U,0,0)</f>
        <v>0</v>
      </c>
      <c r="K317">
        <f t="shared" si="19"/>
        <v>0</v>
      </c>
    </row>
    <row r="318" spans="1:11" x14ac:dyDescent="0.25">
      <c r="A318" t="str">
        <f>_xlfn.XLOOKUP(C318,'Usage by partner TELE2 vs Ki'!B:B,'Usage by partner TELE2 vs Ki'!A:A,,0)</f>
        <v>PERTM</v>
      </c>
      <c r="B318" t="s">
        <v>704</v>
      </c>
      <c r="C318" t="s">
        <v>906</v>
      </c>
      <c r="D318">
        <v>8</v>
      </c>
      <c r="E318">
        <v>5149134</v>
      </c>
      <c r="F318">
        <f t="shared" si="16"/>
        <v>4.7955047339200974E-3</v>
      </c>
      <c r="G318">
        <f t="shared" si="17"/>
        <v>4.9105968475341797</v>
      </c>
      <c r="H318">
        <f>_xlfn.XLOOKUP(A318,'Tele2 - data 6.23'!A:A,'Tele2 - data 6.23'!K:K,0,0)</f>
        <v>6.0113706132272154E-2</v>
      </c>
      <c r="I318">
        <f t="shared" si="18"/>
        <v>0.29519417582673174</v>
      </c>
      <c r="J318">
        <f>_xlfn.XLOOKUP(A318,'Tele2 - data 6.23'!R:R,'Tele2 - data 6.23'!U:U,0,0)</f>
        <v>0</v>
      </c>
      <c r="K318">
        <f t="shared" si="19"/>
        <v>0</v>
      </c>
    </row>
    <row r="319" spans="1:11" x14ac:dyDescent="0.25">
      <c r="A319" t="str">
        <f>_xlfn.XLOOKUP(C319,'Usage by partner TELE2 vs Ki'!B:B,'Usage by partner TELE2 vs Ki'!A:A,,0)</f>
        <v>BOLTE</v>
      </c>
      <c r="B319" t="s">
        <v>704</v>
      </c>
      <c r="C319" t="s">
        <v>882</v>
      </c>
      <c r="D319">
        <v>8</v>
      </c>
      <c r="E319">
        <v>7218927</v>
      </c>
      <c r="F319">
        <f t="shared" si="16"/>
        <v>6.7231496796011925E-3</v>
      </c>
      <c r="G319">
        <f t="shared" si="17"/>
        <v>6.8845052719116211</v>
      </c>
      <c r="H319">
        <f>_xlfn.XLOOKUP(A319,'Tele2 - data 6.23'!A:A,'Tele2 - data 6.23'!K:K,0,0)</f>
        <v>1.2121279596229497E-2</v>
      </c>
      <c r="I319">
        <f t="shared" si="18"/>
        <v>8.344901328255673E-2</v>
      </c>
      <c r="J319">
        <f>_xlfn.XLOOKUP(A319,'Tele2 - data 6.23'!R:R,'Tele2 - data 6.23'!U:U,0,0)</f>
        <v>0.06</v>
      </c>
      <c r="K319">
        <f t="shared" si="19"/>
        <v>0.48</v>
      </c>
    </row>
    <row r="320" spans="1:11" x14ac:dyDescent="0.25">
      <c r="A320" t="str">
        <f>_xlfn.XLOOKUP(C320,'Usage by partner TELE2 vs Ki'!B:B,'Usage by partner TELE2 vs Ki'!A:A,,0)</f>
        <v>ARGCM</v>
      </c>
      <c r="B320" t="s">
        <v>704</v>
      </c>
      <c r="C320" t="s">
        <v>926</v>
      </c>
      <c r="D320">
        <v>4</v>
      </c>
      <c r="E320">
        <v>446892</v>
      </c>
      <c r="F320">
        <f t="shared" si="16"/>
        <v>4.1620060801506042E-4</v>
      </c>
      <c r="G320">
        <f t="shared" si="17"/>
        <v>0.42618942260742188</v>
      </c>
      <c r="H320">
        <f>_xlfn.XLOOKUP(A320,'Tele2 - data 6.23'!A:A,'Tele2 - data 6.23'!K:K,0,0)</f>
        <v>0.50015942028985672</v>
      </c>
      <c r="I320">
        <f t="shared" si="18"/>
        <v>0.21316265454499689</v>
      </c>
      <c r="J320">
        <f>_xlfn.XLOOKUP(A320,'Tele2 - data 6.23'!R:R,'Tele2 - data 6.23'!U:U,0,0)</f>
        <v>0</v>
      </c>
      <c r="K320">
        <f t="shared" si="19"/>
        <v>0</v>
      </c>
    </row>
    <row r="321" spans="1:11" x14ac:dyDescent="0.25">
      <c r="A321" t="str">
        <f>_xlfn.XLOOKUP(C321,'Usage by partner TELE2 vs Ki'!B:B,'Usage by partner TELE2 vs Ki'!A:A,,0)</f>
        <v>PERMO</v>
      </c>
      <c r="B321" t="s">
        <v>704</v>
      </c>
      <c r="C321" t="s">
        <v>941</v>
      </c>
      <c r="D321">
        <v>4</v>
      </c>
      <c r="E321">
        <v>1725554</v>
      </c>
      <c r="F321">
        <f t="shared" si="16"/>
        <v>1.6070473939180374E-3</v>
      </c>
      <c r="G321">
        <f t="shared" si="17"/>
        <v>1.6456165313720703</v>
      </c>
      <c r="H321">
        <f>_xlfn.XLOOKUP(A321,'Tele2 - data 6.23'!A:A,'Tele2 - data 6.23'!K:K,0,0)</f>
        <v>6.0575779116310007E-2</v>
      </c>
      <c r="I321">
        <f t="shared" si="18"/>
        <v>9.9684503514542763E-2</v>
      </c>
      <c r="J321">
        <f>_xlfn.XLOOKUP(A321,'Tele2 - data 6.23'!R:R,'Tele2 - data 6.23'!U:U,0,0)</f>
        <v>0</v>
      </c>
      <c r="K321">
        <f t="shared" si="19"/>
        <v>0</v>
      </c>
    </row>
    <row r="322" spans="1:11" x14ac:dyDescent="0.25">
      <c r="A322" t="str">
        <f>_xlfn.XLOOKUP(C322,'Usage by partner TELE2 vs Ki'!B:B,'Usage by partner TELE2 vs Ki'!A:A,,0)</f>
        <v>BOLNT</v>
      </c>
      <c r="B322" t="s">
        <v>704</v>
      </c>
      <c r="C322" t="s">
        <v>919</v>
      </c>
      <c r="D322">
        <v>3</v>
      </c>
      <c r="E322">
        <v>6247392</v>
      </c>
      <c r="F322">
        <f t="shared" si="16"/>
        <v>5.8183372020721436E-3</v>
      </c>
      <c r="G322">
        <f t="shared" si="17"/>
        <v>5.957977294921875</v>
      </c>
      <c r="H322">
        <f>_xlfn.XLOOKUP(A322,'Tele2 - data 6.23'!A:A,'Tele2 - data 6.23'!K:K,0,0)</f>
        <v>0.20161730803333391</v>
      </c>
      <c r="I322">
        <f t="shared" si="18"/>
        <v>1.2012313435258732</v>
      </c>
      <c r="J322">
        <f>_xlfn.XLOOKUP(A322,'Tele2 - data 6.23'!R:R,'Tele2 - data 6.23'!U:U,0,0)</f>
        <v>0</v>
      </c>
      <c r="K322">
        <f t="shared" si="19"/>
        <v>0</v>
      </c>
    </row>
    <row r="323" spans="1:11" x14ac:dyDescent="0.25">
      <c r="A323" t="str">
        <f>_xlfn.XLOOKUP(C323,'Usage by partner TELE2 vs Ki'!B:B,'Usage by partner TELE2 vs Ki'!A:A,,0)</f>
        <v>ARGTP</v>
      </c>
      <c r="B323" t="s">
        <v>704</v>
      </c>
      <c r="C323" t="s">
        <v>930</v>
      </c>
      <c r="D323">
        <v>2</v>
      </c>
      <c r="E323">
        <v>143529</v>
      </c>
      <c r="F323">
        <f t="shared" ref="F323:F386" si="20">G323/1024</f>
        <v>1.3367179781198502E-4</v>
      </c>
      <c r="G323">
        <f t="shared" ref="G323:G386" si="21">E323/1024/1024</f>
        <v>0.13687992095947266</v>
      </c>
      <c r="H323">
        <f>_xlfn.XLOOKUP(A323,'Tele2 - data 6.23'!A:A,'Tele2 - data 6.23'!K:K,0,0)</f>
        <v>5.0069041936583618E-2</v>
      </c>
      <c r="I323">
        <f t="shared" ref="I323:I386" si="22">H323*G323</f>
        <v>6.8534465027960878E-3</v>
      </c>
      <c r="J323">
        <f>_xlfn.XLOOKUP(A323,'Tele2 - data 6.23'!R:R,'Tele2 - data 6.23'!U:U,0,0)</f>
        <v>0</v>
      </c>
      <c r="K323">
        <f t="shared" ref="K323:K386" si="23">J323*D323</f>
        <v>0</v>
      </c>
    </row>
    <row r="324" spans="1:11" x14ac:dyDescent="0.25">
      <c r="A324" t="str">
        <f>_xlfn.XLOOKUP(C324,'Usage by partner TELE2 vs Ki'!B:B,'Usage by partner TELE2 vs Ki'!A:A,,0)</f>
        <v>URYAM</v>
      </c>
      <c r="B324" t="s">
        <v>704</v>
      </c>
      <c r="C324" t="s">
        <v>1134</v>
      </c>
      <c r="D324">
        <v>1</v>
      </c>
      <c r="E324">
        <v>127200</v>
      </c>
      <c r="F324">
        <f t="shared" si="20"/>
        <v>1.1846423149108887E-4</v>
      </c>
      <c r="G324">
        <f t="shared" si="21"/>
        <v>0.121307373046875</v>
      </c>
      <c r="H324">
        <f>_xlfn.XLOOKUP(A324,'Tele2 - data 6.23'!A:A,'Tele2 - data 6.23'!K:K,0,0)</f>
        <v>0.10003131808278867</v>
      </c>
      <c r="I324">
        <f t="shared" si="22"/>
        <v>1.2134536419039459E-2</v>
      </c>
      <c r="J324">
        <f>_xlfn.XLOOKUP(A324,'Tele2 - data 6.23'!R:R,'Tele2 - data 6.23'!U:U,0,0)</f>
        <v>0</v>
      </c>
      <c r="K324">
        <f t="shared" si="23"/>
        <v>0</v>
      </c>
    </row>
    <row r="325" spans="1:11" x14ac:dyDescent="0.25">
      <c r="A325" t="str">
        <f>_xlfn.XLOOKUP(C325,'Usage by partner TELE2 vs Ki'!B:B,'Usage by partner TELE2 vs Ki'!A:A,,0)</f>
        <v>COLCM</v>
      </c>
      <c r="B325" t="s">
        <v>704</v>
      </c>
      <c r="C325" t="s">
        <v>725</v>
      </c>
      <c r="D325">
        <v>1</v>
      </c>
      <c r="E325">
        <v>1</v>
      </c>
      <c r="F325">
        <f t="shared" si="20"/>
        <v>9.3132257461547852E-10</v>
      </c>
      <c r="G325">
        <f t="shared" si="21"/>
        <v>9.5367431640625E-7</v>
      </c>
      <c r="H325">
        <f>_xlfn.XLOOKUP(A325,'Tele2 - data 6.23'!A:A,'Tele2 - data 6.23'!K:K,0,0)</f>
        <v>6.0805942810576268E-2</v>
      </c>
      <c r="I325">
        <f t="shared" si="22"/>
        <v>5.7989065943313854E-8</v>
      </c>
      <c r="J325">
        <f>_xlfn.XLOOKUP(A325,'Tele2 - data 6.23'!R:R,'Tele2 - data 6.23'!U:U,0,0)</f>
        <v>0</v>
      </c>
      <c r="K325">
        <f t="shared" si="23"/>
        <v>0</v>
      </c>
    </row>
    <row r="326" spans="1:11" x14ac:dyDescent="0.25">
      <c r="A326" t="str">
        <f>_xlfn.XLOOKUP(C326,'Usage by partner TELE2 vs Ki'!B:B,'Usage by partner TELE2 vs Ki'!A:A,,0)</f>
        <v>NLDPT</v>
      </c>
      <c r="B326" t="s">
        <v>619</v>
      </c>
      <c r="C326" t="s">
        <v>687</v>
      </c>
      <c r="D326">
        <v>3724</v>
      </c>
      <c r="E326">
        <v>893029229</v>
      </c>
      <c r="F326">
        <f t="shared" si="20"/>
        <v>0.83169828075915575</v>
      </c>
      <c r="G326">
        <f t="shared" si="21"/>
        <v>851.65903949737549</v>
      </c>
      <c r="H326">
        <f>_xlfn.XLOOKUP(A326,'Tele2 - data 6.23'!A:A,'Tele2 - data 6.23'!K:K,0,0)</f>
        <v>4.5416334993920587E-3</v>
      </c>
      <c r="I326">
        <f t="shared" si="22"/>
        <v>3.8679232238413448</v>
      </c>
      <c r="J326">
        <f>_xlfn.XLOOKUP(A326,'Tele2 - data 6.23'!R:R,'Tele2 - data 6.23'!U:U,0,0)</f>
        <v>0.11</v>
      </c>
      <c r="K326">
        <f t="shared" si="23"/>
        <v>409.64</v>
      </c>
    </row>
    <row r="327" spans="1:11" x14ac:dyDescent="0.25">
      <c r="A327" t="str">
        <f>_xlfn.XLOOKUP(C327,'Usage by partner TELE2 vs Ki'!B:B,'Usage by partner TELE2 vs Ki'!A:A,,0)</f>
        <v>NLDLT</v>
      </c>
      <c r="B327" t="s">
        <v>619</v>
      </c>
      <c r="C327" t="s">
        <v>699</v>
      </c>
      <c r="D327">
        <v>685</v>
      </c>
      <c r="E327">
        <v>25263181</v>
      </c>
      <c r="F327">
        <f t="shared" si="20"/>
        <v>2.3528170771896839E-2</v>
      </c>
      <c r="G327">
        <f t="shared" si="21"/>
        <v>24.092846870422363</v>
      </c>
      <c r="H327">
        <f>_xlfn.XLOOKUP(A327,'Tele2 - data 6.23'!A:A,'Tele2 - data 6.23'!K:K,0,0)</f>
        <v>1.0014996681596862E-2</v>
      </c>
      <c r="I327">
        <f t="shared" si="22"/>
        <v>0.24128978145750132</v>
      </c>
      <c r="J327">
        <f>_xlfn.XLOOKUP(A327,'Tele2 - data 6.23'!R:R,'Tele2 - data 6.23'!U:U,0,0)</f>
        <v>0</v>
      </c>
      <c r="K327">
        <f t="shared" si="23"/>
        <v>0</v>
      </c>
    </row>
    <row r="328" spans="1:11" x14ac:dyDescent="0.25">
      <c r="A328" t="str">
        <f>_xlfn.XLOOKUP(C328,'Usage by partner TELE2 vs Ki'!B:B,'Usage by partner TELE2 vs Ki'!A:A,,0)</f>
        <v>FRAF1</v>
      </c>
      <c r="B328" t="s">
        <v>619</v>
      </c>
      <c r="C328" t="s">
        <v>760</v>
      </c>
      <c r="D328">
        <v>167</v>
      </c>
      <c r="E328">
        <v>2044137</v>
      </c>
      <c r="F328">
        <f t="shared" si="20"/>
        <v>1.9037509337067604E-3</v>
      </c>
      <c r="G328">
        <f t="shared" si="21"/>
        <v>1.9494409561157227</v>
      </c>
      <c r="H328">
        <f>_xlfn.XLOOKUP(A328,'Tele2 - data 6.23'!A:A,'Tele2 - data 6.23'!K:K,0,0)</f>
        <v>6.0307905731580812E-3</v>
      </c>
      <c r="I328">
        <f t="shared" si="22"/>
        <v>1.1756670141070976E-2</v>
      </c>
      <c r="J328">
        <f>_xlfn.XLOOKUP(A328,'Tele2 - data 6.23'!R:R,'Tele2 - data 6.23'!U:U,0,0)</f>
        <v>0</v>
      </c>
      <c r="K328">
        <f t="shared" si="23"/>
        <v>0</v>
      </c>
    </row>
    <row r="329" spans="1:11" x14ac:dyDescent="0.25">
      <c r="A329" t="str">
        <f>_xlfn.XLOOKUP(C329,'Usage by partner TELE2 vs Ki'!B:B,'Usage by partner TELE2 vs Ki'!A:A,,0)</f>
        <v>FRAF2</v>
      </c>
      <c r="B329" t="s">
        <v>619</v>
      </c>
      <c r="C329" t="s">
        <v>771</v>
      </c>
      <c r="D329">
        <v>133</v>
      </c>
      <c r="E329">
        <v>1133783</v>
      </c>
      <c r="F329">
        <f t="shared" si="20"/>
        <v>1.0559177026152611E-3</v>
      </c>
      <c r="G329">
        <f t="shared" si="21"/>
        <v>1.0812597274780273</v>
      </c>
      <c r="H329">
        <f>_xlfn.XLOOKUP(A329,'Tele2 - data 6.23'!A:A,'Tele2 - data 6.23'!K:K,0,0)</f>
        <v>1.0044684567575537E-2</v>
      </c>
      <c r="I329">
        <f t="shared" si="22"/>
        <v>1.0860912898139471E-2</v>
      </c>
      <c r="J329">
        <f>_xlfn.XLOOKUP(A329,'Tele2 - data 6.23'!R:R,'Tele2 - data 6.23'!U:U,0,0)</f>
        <v>0</v>
      </c>
      <c r="K329">
        <f t="shared" si="23"/>
        <v>0</v>
      </c>
    </row>
    <row r="330" spans="1:11" x14ac:dyDescent="0.25">
      <c r="A330" t="str">
        <f>_xlfn.XLOOKUP(C330,'Usage by partner TELE2 vs Ki'!B:B,'Usage by partner TELE2 vs Ki'!A:A,,0)</f>
        <v>BELTB</v>
      </c>
      <c r="B330" t="s">
        <v>619</v>
      </c>
      <c r="C330" t="s">
        <v>751</v>
      </c>
      <c r="D330">
        <v>115</v>
      </c>
      <c r="E330">
        <v>1188774</v>
      </c>
      <c r="F330">
        <f t="shared" si="20"/>
        <v>1.1071320623159409E-3</v>
      </c>
      <c r="G330">
        <f t="shared" si="21"/>
        <v>1.1337032318115234</v>
      </c>
      <c r="H330">
        <f>_xlfn.XLOOKUP(A330,'Tele2 - data 6.23'!A:A,'Tele2 - data 6.23'!K:K,0,0)</f>
        <v>1.005844651432317E-2</v>
      </c>
      <c r="I330">
        <f t="shared" si="22"/>
        <v>1.140329332029153E-2</v>
      </c>
      <c r="J330">
        <f>_xlfn.XLOOKUP(A330,'Tele2 - data 6.23'!R:R,'Tele2 - data 6.23'!U:U,0,0)</f>
        <v>0</v>
      </c>
      <c r="K330">
        <f t="shared" si="23"/>
        <v>0</v>
      </c>
    </row>
    <row r="331" spans="1:11" x14ac:dyDescent="0.25">
      <c r="A331" t="str">
        <f>_xlfn.XLOOKUP(C331,'Usage by partner TELE2 vs Ki'!B:B,'Usage by partner TELE2 vs Ki'!A:A,,0)</f>
        <v>DEUE2</v>
      </c>
      <c r="B331" t="s">
        <v>619</v>
      </c>
      <c r="C331" t="s">
        <v>746</v>
      </c>
      <c r="D331">
        <v>108</v>
      </c>
      <c r="E331">
        <v>948513</v>
      </c>
      <c r="F331">
        <f t="shared" si="20"/>
        <v>8.8337156921625137E-4</v>
      </c>
      <c r="G331">
        <f t="shared" si="21"/>
        <v>0.90457248687744141</v>
      </c>
      <c r="H331">
        <f>_xlfn.XLOOKUP(A331,'Tele2 - data 6.23'!A:A,'Tele2 - data 6.23'!K:K,0,0)</f>
        <v>6.0739991574448775E-3</v>
      </c>
      <c r="I331">
        <f t="shared" si="22"/>
        <v>5.4943725231413965E-3</v>
      </c>
      <c r="J331">
        <f>_xlfn.XLOOKUP(A331,'Tele2 - data 6.23'!R:R,'Tele2 - data 6.23'!U:U,0,0)</f>
        <v>0</v>
      </c>
      <c r="K331">
        <f t="shared" si="23"/>
        <v>0</v>
      </c>
    </row>
    <row r="332" spans="1:11" x14ac:dyDescent="0.25">
      <c r="A332" t="str">
        <f>_xlfn.XLOOKUP(C332,'Usage by partner TELE2 vs Ki'!B:B,'Usage by partner TELE2 vs Ki'!A:A,,0)</f>
        <v>DEUD2</v>
      </c>
      <c r="B332" t="s">
        <v>619</v>
      </c>
      <c r="C332" t="s">
        <v>740</v>
      </c>
      <c r="D332">
        <v>108</v>
      </c>
      <c r="E332">
        <v>1073902</v>
      </c>
      <c r="F332">
        <f t="shared" si="20"/>
        <v>1.0001491755247116E-3</v>
      </c>
      <c r="G332">
        <f t="shared" si="21"/>
        <v>1.0241527557373047</v>
      </c>
      <c r="H332">
        <f>_xlfn.XLOOKUP(A332,'Tele2 - data 6.23'!A:A,'Tele2 - data 6.23'!K:K,0,0)</f>
        <v>1.0029951459719478E-2</v>
      </c>
      <c r="I332">
        <f t="shared" si="22"/>
        <v>1.0272202427383106E-2</v>
      </c>
      <c r="J332">
        <f>_xlfn.XLOOKUP(A332,'Tele2 - data 6.23'!R:R,'Tele2 - data 6.23'!U:U,0,0)</f>
        <v>0</v>
      </c>
      <c r="K332">
        <f t="shared" si="23"/>
        <v>0</v>
      </c>
    </row>
    <row r="333" spans="1:11" x14ac:dyDescent="0.25">
      <c r="A333" t="str">
        <f>_xlfn.XLOOKUP(C333,'Usage by partner TELE2 vs Ki'!B:B,'Usage by partner TELE2 vs Ki'!A:A,,0)</f>
        <v>BELMO</v>
      </c>
      <c r="B333" t="s">
        <v>619</v>
      </c>
      <c r="C333" t="s">
        <v>755</v>
      </c>
      <c r="D333">
        <v>105</v>
      </c>
      <c r="E333">
        <v>1408040</v>
      </c>
      <c r="F333">
        <f t="shared" si="20"/>
        <v>1.3113394379615784E-3</v>
      </c>
      <c r="G333">
        <f t="shared" si="21"/>
        <v>1.3428115844726563</v>
      </c>
      <c r="H333">
        <f>_xlfn.XLOOKUP(A333,'Tele2 - data 6.23'!A:A,'Tele2 - data 6.23'!K:K,0,0)</f>
        <v>6.7712003911286935E-3</v>
      </c>
      <c r="I333">
        <f t="shared" si="22"/>
        <v>9.0924463259933908E-3</v>
      </c>
      <c r="J333">
        <f>_xlfn.XLOOKUP(A333,'Tele2 - data 6.23'!R:R,'Tele2 - data 6.23'!U:U,0,0)</f>
        <v>0</v>
      </c>
      <c r="K333">
        <f t="shared" si="23"/>
        <v>0</v>
      </c>
    </row>
    <row r="334" spans="1:11" x14ac:dyDescent="0.25">
      <c r="A334" t="str">
        <f>_xlfn.XLOOKUP(C334,'Usage by partner TELE2 vs Ki'!B:B,'Usage by partner TELE2 vs Ki'!A:A,,0)</f>
        <v>FRAF3</v>
      </c>
      <c r="B334" t="s">
        <v>619</v>
      </c>
      <c r="C334" t="s">
        <v>772</v>
      </c>
      <c r="D334">
        <v>71</v>
      </c>
      <c r="E334">
        <v>329</v>
      </c>
      <c r="F334">
        <f t="shared" si="20"/>
        <v>3.0640512704849243E-7</v>
      </c>
      <c r="G334">
        <f t="shared" si="21"/>
        <v>3.1375885009765625E-4</v>
      </c>
      <c r="H334">
        <f>_xlfn.XLOOKUP(A334,'Tele2 - data 6.23'!A:A,'Tele2 - data 6.23'!K:K,0,0)</f>
        <v>1.0031703784883949E-2</v>
      </c>
      <c r="I334">
        <f t="shared" si="22"/>
        <v>3.1475358440654938E-6</v>
      </c>
      <c r="J334">
        <f>_xlfn.XLOOKUP(A334,'Tele2 - data 6.23'!R:R,'Tele2 - data 6.23'!U:U,0,0)</f>
        <v>0</v>
      </c>
      <c r="K334">
        <f t="shared" si="23"/>
        <v>0</v>
      </c>
    </row>
    <row r="335" spans="1:11" x14ac:dyDescent="0.25">
      <c r="A335" t="str">
        <f>_xlfn.XLOOKUP(C335,'Usage by partner TELE2 vs Ki'!B:B,'Usage by partner TELE2 vs Ki'!A:A,,0)</f>
        <v>GBRCN</v>
      </c>
      <c r="B335" t="s">
        <v>619</v>
      </c>
      <c r="C335" t="s">
        <v>679</v>
      </c>
      <c r="D335">
        <v>51</v>
      </c>
      <c r="E335">
        <v>149762</v>
      </c>
      <c r="F335">
        <f t="shared" si="20"/>
        <v>1.3947673141956329E-4</v>
      </c>
      <c r="G335">
        <f t="shared" si="21"/>
        <v>0.14282417297363281</v>
      </c>
      <c r="H335">
        <f>_xlfn.XLOOKUP(A335,'Tele2 - data 6.23'!A:A,'Tele2 - data 6.23'!K:K,0,0)</f>
        <v>1.0089910828816955E-2</v>
      </c>
      <c r="I335">
        <f t="shared" si="22"/>
        <v>1.4410831695034836E-3</v>
      </c>
      <c r="J335">
        <f>_xlfn.XLOOKUP(A335,'Tele2 - data 6.23'!R:R,'Tele2 - data 6.23'!U:U,0,0)</f>
        <v>0</v>
      </c>
      <c r="K335">
        <f t="shared" si="23"/>
        <v>0</v>
      </c>
    </row>
    <row r="336" spans="1:11" x14ac:dyDescent="0.25">
      <c r="A336" t="str">
        <f>_xlfn.XLOOKUP(C336,'Usage by partner TELE2 vs Ki'!B:B,'Usage by partner TELE2 vs Ki'!A:A,,0)</f>
        <v>USAW6</v>
      </c>
      <c r="B336" t="s">
        <v>619</v>
      </c>
      <c r="C336" t="s">
        <v>646</v>
      </c>
      <c r="D336">
        <v>27</v>
      </c>
      <c r="E336">
        <v>650497453</v>
      </c>
      <c r="F336">
        <f t="shared" si="20"/>
        <v>0.60582296270877123</v>
      </c>
      <c r="G336">
        <f t="shared" si="21"/>
        <v>620.36271381378174</v>
      </c>
      <c r="H336">
        <f>_xlfn.XLOOKUP(A336,'Tele2 - data 6.23'!A:A,'Tele2 - data 6.23'!K:K,0,0)</f>
        <v>5.0788502726430767E-3</v>
      </c>
      <c r="I336">
        <f t="shared" si="22"/>
        <v>3.1507293381907244</v>
      </c>
      <c r="J336">
        <f>_xlfn.XLOOKUP(A336,'Tele2 - data 6.23'!R:R,'Tele2 - data 6.23'!U:U,0,0)</f>
        <v>0.12</v>
      </c>
      <c r="K336">
        <f t="shared" si="23"/>
        <v>3.2399999999999998</v>
      </c>
    </row>
    <row r="337" spans="1:11" x14ac:dyDescent="0.25">
      <c r="A337" t="str">
        <f>_xlfn.XLOOKUP(C337,'Usage by partner TELE2 vs Ki'!B:B,'Usage by partner TELE2 vs Ki'!A:A,,0)</f>
        <v>GBRVF</v>
      </c>
      <c r="B337" t="s">
        <v>619</v>
      </c>
      <c r="C337" t="s">
        <v>670</v>
      </c>
      <c r="D337">
        <v>16</v>
      </c>
      <c r="E337">
        <v>100696</v>
      </c>
      <c r="F337">
        <f t="shared" si="20"/>
        <v>9.3780457973480225E-5</v>
      </c>
      <c r="G337">
        <f t="shared" si="21"/>
        <v>9.603118896484375E-2</v>
      </c>
      <c r="H337">
        <f>_xlfn.XLOOKUP(A337,'Tele2 - data 6.23'!A:A,'Tele2 - data 6.23'!K:K,0,0)</f>
        <v>1.0101909042959573E-2</v>
      </c>
      <c r="I337">
        <f t="shared" si="22"/>
        <v>9.7009833621011462E-4</v>
      </c>
      <c r="J337">
        <f>_xlfn.XLOOKUP(A337,'Tele2 - data 6.23'!R:R,'Tele2 - data 6.23'!U:U,0,0)</f>
        <v>0</v>
      </c>
      <c r="K337">
        <f t="shared" si="23"/>
        <v>0</v>
      </c>
    </row>
    <row r="338" spans="1:11" x14ac:dyDescent="0.25">
      <c r="A338" t="str">
        <f>_xlfn.XLOOKUP(C338,'Usage by partner TELE2 vs Ki'!B:B,'Usage by partner TELE2 vs Ki'!A:A,,0)</f>
        <v>POL03</v>
      </c>
      <c r="B338" t="s">
        <v>619</v>
      </c>
      <c r="C338" t="s">
        <v>780</v>
      </c>
      <c r="D338">
        <v>8</v>
      </c>
      <c r="E338">
        <v>114260</v>
      </c>
      <c r="F338">
        <f t="shared" si="20"/>
        <v>1.0641291737556458E-4</v>
      </c>
      <c r="G338">
        <f t="shared" si="21"/>
        <v>0.10896682739257813</v>
      </c>
      <c r="H338">
        <f>_xlfn.XLOOKUP(A338,'Tele2 - data 6.23'!A:A,'Tele2 - data 6.23'!K:K,0,0)</f>
        <v>1.0005654488975016E-2</v>
      </c>
      <c r="I338">
        <f t="shared" si="22"/>
        <v>1.090284425649915E-3</v>
      </c>
      <c r="J338">
        <f>_xlfn.XLOOKUP(A338,'Tele2 - data 6.23'!R:R,'Tele2 - data 6.23'!U:U,0,0)</f>
        <v>0</v>
      </c>
      <c r="K338">
        <f t="shared" si="23"/>
        <v>0</v>
      </c>
    </row>
    <row r="339" spans="1:11" x14ac:dyDescent="0.25">
      <c r="A339" t="str">
        <f>_xlfn.XLOOKUP(C339,'Usage by partner TELE2 vs Ki'!B:B,'Usage by partner TELE2 vs Ki'!A:A,,0)</f>
        <v>ESPRT</v>
      </c>
      <c r="B339" t="s">
        <v>619</v>
      </c>
      <c r="C339" t="s">
        <v>822</v>
      </c>
      <c r="D339">
        <v>5</v>
      </c>
      <c r="E339">
        <v>41230</v>
      </c>
      <c r="F339">
        <f t="shared" si="20"/>
        <v>3.8398429751396179E-5</v>
      </c>
      <c r="G339">
        <f t="shared" si="21"/>
        <v>3.9319992065429688E-2</v>
      </c>
      <c r="H339">
        <f>_xlfn.XLOOKUP(A339,'Tele2 - data 6.23'!A:A,'Tele2 - data 6.23'!K:K,0,0)</f>
        <v>6.2769022311094701E-3</v>
      </c>
      <c r="I339">
        <f t="shared" si="22"/>
        <v>2.4680774592270228E-4</v>
      </c>
      <c r="J339">
        <f>_xlfn.XLOOKUP(A339,'Tele2 - data 6.23'!R:R,'Tele2 - data 6.23'!U:U,0,0)</f>
        <v>0</v>
      </c>
      <c r="K339">
        <f t="shared" si="23"/>
        <v>0</v>
      </c>
    </row>
    <row r="340" spans="1:11" x14ac:dyDescent="0.25">
      <c r="A340" t="str">
        <f>_xlfn.XLOOKUP(C340,'Usage by partner TELE2 vs Ki'!B:B,'Usage by partner TELE2 vs Ki'!A:A,,0)</f>
        <v>BELKO</v>
      </c>
      <c r="B340" t="s">
        <v>619</v>
      </c>
      <c r="C340" t="s">
        <v>778</v>
      </c>
      <c r="D340">
        <v>4</v>
      </c>
      <c r="E340">
        <v>339771</v>
      </c>
      <c r="F340">
        <f t="shared" si="20"/>
        <v>3.1643640249967575E-4</v>
      </c>
      <c r="G340">
        <f t="shared" si="21"/>
        <v>0.32403087615966797</v>
      </c>
      <c r="H340">
        <f>_xlfn.XLOOKUP(A340,'Tele2 - data 6.23'!A:A,'Tele2 - data 6.23'!K:K,0,0)</f>
        <v>1.0009762076334031E-2</v>
      </c>
      <c r="I340">
        <f t="shared" si="22"/>
        <v>3.2434719757443334E-3</v>
      </c>
      <c r="J340">
        <f>_xlfn.XLOOKUP(A340,'Tele2 - data 6.23'!R:R,'Tele2 - data 6.23'!U:U,0,0)</f>
        <v>0</v>
      </c>
      <c r="K340">
        <f t="shared" si="23"/>
        <v>0</v>
      </c>
    </row>
    <row r="341" spans="1:11" x14ac:dyDescent="0.25">
      <c r="A341" t="str">
        <f>_xlfn.XLOOKUP(C341,'Usage by partner TELE2 vs Ki'!B:B,'Usage by partner TELE2 vs Ki'!A:A,,0)</f>
        <v>IRLH3</v>
      </c>
      <c r="B341" t="s">
        <v>619</v>
      </c>
      <c r="C341" t="s">
        <v>869</v>
      </c>
      <c r="D341">
        <v>4</v>
      </c>
      <c r="E341">
        <v>61691</v>
      </c>
      <c r="F341">
        <f t="shared" si="20"/>
        <v>5.7454220950603485E-5</v>
      </c>
      <c r="G341">
        <f t="shared" si="21"/>
        <v>5.8833122253417969E-2</v>
      </c>
      <c r="H341">
        <f>_xlfn.XLOOKUP(A341,'Tele2 - data 6.23'!A:A,'Tele2 - data 6.23'!K:K,0,0)</f>
        <v>1.0016212295124964E-2</v>
      </c>
      <c r="I341">
        <f t="shared" si="22"/>
        <v>5.8928504247527519E-4</v>
      </c>
      <c r="J341">
        <f>_xlfn.XLOOKUP(A341,'Tele2 - data 6.23'!R:R,'Tele2 - data 6.23'!U:U,0,0)</f>
        <v>0.17</v>
      </c>
      <c r="K341">
        <f t="shared" si="23"/>
        <v>0.68</v>
      </c>
    </row>
    <row r="342" spans="1:11" x14ac:dyDescent="0.25">
      <c r="A342" t="str">
        <f>_xlfn.XLOOKUP(C342,'Usage by partner TELE2 vs Ki'!B:B,'Usage by partner TELE2 vs Ki'!A:A,,0)</f>
        <v>ITAOM</v>
      </c>
      <c r="B342" t="s">
        <v>619</v>
      </c>
      <c r="C342" t="s">
        <v>752</v>
      </c>
      <c r="D342">
        <v>4</v>
      </c>
      <c r="E342">
        <v>70767</v>
      </c>
      <c r="F342">
        <f t="shared" si="20"/>
        <v>6.5906904637813568E-5</v>
      </c>
      <c r="G342">
        <f t="shared" si="21"/>
        <v>6.7488670349121094E-2</v>
      </c>
      <c r="H342">
        <f>_xlfn.XLOOKUP(A342,'Tele2 - data 6.23'!A:A,'Tele2 - data 6.23'!K:K,0,0)</f>
        <v>1.0030261531489941E-2</v>
      </c>
      <c r="I342">
        <f t="shared" si="22"/>
        <v>6.7692901401419513E-4</v>
      </c>
      <c r="J342">
        <f>_xlfn.XLOOKUP(A342,'Tele2 - data 6.23'!R:R,'Tele2 - data 6.23'!U:U,0,0)</f>
        <v>0</v>
      </c>
      <c r="K342">
        <f t="shared" si="23"/>
        <v>0</v>
      </c>
    </row>
    <row r="343" spans="1:11" x14ac:dyDescent="0.25">
      <c r="A343" t="str">
        <f>_xlfn.XLOOKUP(C343,'Usage by partner TELE2 vs Ki'!B:B,'Usage by partner TELE2 vs Ki'!A:A,,0)</f>
        <v>PRTTM</v>
      </c>
      <c r="B343" t="s">
        <v>619</v>
      </c>
      <c r="C343" t="s">
        <v>892</v>
      </c>
      <c r="D343">
        <v>3</v>
      </c>
      <c r="E343">
        <v>45998</v>
      </c>
      <c r="F343">
        <f t="shared" si="20"/>
        <v>4.2838975787162781E-5</v>
      </c>
      <c r="G343">
        <f t="shared" si="21"/>
        <v>4.3867111206054688E-2</v>
      </c>
      <c r="H343">
        <f>_xlfn.XLOOKUP(A343,'Tele2 - data 6.23'!A:A,'Tele2 - data 6.23'!K:K,0,0)</f>
        <v>1.0035929888164145E-2</v>
      </c>
      <c r="I343">
        <f t="shared" si="22"/>
        <v>4.4024725246026456E-4</v>
      </c>
      <c r="J343">
        <f>_xlfn.XLOOKUP(A343,'Tele2 - data 6.23'!R:R,'Tele2 - data 6.23'!U:U,0,0)</f>
        <v>0</v>
      </c>
      <c r="K343">
        <f t="shared" si="23"/>
        <v>0</v>
      </c>
    </row>
    <row r="344" spans="1:11" x14ac:dyDescent="0.25">
      <c r="A344" t="str">
        <f>_xlfn.XLOOKUP(C344,'Usage by partner TELE2 vs Ki'!B:B,'Usage by partner TELE2 vs Ki'!A:A,,0)</f>
        <v>LUXPT</v>
      </c>
      <c r="B344" t="s">
        <v>619</v>
      </c>
      <c r="C344" t="s">
        <v>893</v>
      </c>
      <c r="D344">
        <v>3</v>
      </c>
      <c r="E344">
        <v>13374</v>
      </c>
      <c r="F344">
        <f t="shared" si="20"/>
        <v>1.245550811290741E-5</v>
      </c>
      <c r="G344">
        <f t="shared" si="21"/>
        <v>1.2754440307617188E-2</v>
      </c>
      <c r="H344">
        <f>_xlfn.XLOOKUP(A344,'Tele2 - data 6.23'!A:A,'Tele2 - data 6.23'!K:K,0,0)</f>
        <v>1.0203556387459078E-2</v>
      </c>
      <c r="I344">
        <f t="shared" si="22"/>
        <v>1.3014065086925289E-4</v>
      </c>
      <c r="J344">
        <f>_xlfn.XLOOKUP(A344,'Tele2 - data 6.23'!R:R,'Tele2 - data 6.23'!U:U,0,0)</f>
        <v>0</v>
      </c>
      <c r="K344">
        <f t="shared" si="23"/>
        <v>0</v>
      </c>
    </row>
    <row r="345" spans="1:11" x14ac:dyDescent="0.25">
      <c r="A345" t="str">
        <f>_xlfn.XLOOKUP(C345,'Usage by partner TELE2 vs Ki'!B:B,'Usage by partner TELE2 vs Ki'!A:A,,0)</f>
        <v>ESPAT</v>
      </c>
      <c r="B345" t="s">
        <v>619</v>
      </c>
      <c r="C345" t="s">
        <v>810</v>
      </c>
      <c r="D345">
        <v>3</v>
      </c>
      <c r="E345">
        <v>18</v>
      </c>
      <c r="F345">
        <f t="shared" si="20"/>
        <v>1.6763806343078613E-8</v>
      </c>
      <c r="G345">
        <f t="shared" si="21"/>
        <v>1.71661376953125E-5</v>
      </c>
      <c r="H345">
        <f>_xlfn.XLOOKUP(A345,'Tele2 - data 6.23'!A:A,'Tele2 - data 6.23'!K:K,0,0)</f>
        <v>1.0022329100492002E-2</v>
      </c>
      <c r="I345">
        <f t="shared" si="22"/>
        <v>1.7204468136678317E-7</v>
      </c>
      <c r="J345">
        <f>_xlfn.XLOOKUP(A345,'Tele2 - data 6.23'!R:R,'Tele2 - data 6.23'!U:U,0,0)</f>
        <v>0</v>
      </c>
      <c r="K345">
        <f t="shared" si="23"/>
        <v>0</v>
      </c>
    </row>
    <row r="346" spans="1:11" x14ac:dyDescent="0.25">
      <c r="A346" t="str">
        <f>_xlfn.XLOOKUP(C346,'Usage by partner TELE2 vs Ki'!B:B,'Usage by partner TELE2 vs Ki'!A:A,,0)</f>
        <v>ESPTE</v>
      </c>
      <c r="B346" t="s">
        <v>619</v>
      </c>
      <c r="C346" t="s">
        <v>797</v>
      </c>
      <c r="D346">
        <v>2</v>
      </c>
      <c r="E346">
        <v>27345</v>
      </c>
      <c r="F346">
        <f t="shared" si="20"/>
        <v>2.546701580286026E-5</v>
      </c>
      <c r="G346">
        <f t="shared" si="21"/>
        <v>2.6078224182128906E-2</v>
      </c>
      <c r="H346">
        <f>_xlfn.XLOOKUP(A346,'Tele2 - data 6.23'!A:A,'Tele2 - data 6.23'!K:K,0,0)</f>
        <v>1.0091008890803341E-2</v>
      </c>
      <c r="I346">
        <f t="shared" si="22"/>
        <v>2.6315559207822547E-4</v>
      </c>
      <c r="J346">
        <f>_xlfn.XLOOKUP(A346,'Tele2 - data 6.23'!R:R,'Tele2 - data 6.23'!U:U,0,0)</f>
        <v>0</v>
      </c>
      <c r="K346">
        <f t="shared" si="23"/>
        <v>0</v>
      </c>
    </row>
    <row r="347" spans="1:11" x14ac:dyDescent="0.25">
      <c r="A347" t="str">
        <f>_xlfn.XLOOKUP(C347,'Usage by partner TELE2 vs Ki'!B:B,'Usage by partner TELE2 vs Ki'!A:A,,0)</f>
        <v>SVNSM</v>
      </c>
      <c r="B347" t="s">
        <v>619</v>
      </c>
      <c r="C347" t="s">
        <v>825</v>
      </c>
      <c r="D347">
        <v>1</v>
      </c>
      <c r="E347">
        <v>15211</v>
      </c>
      <c r="F347">
        <f t="shared" si="20"/>
        <v>1.4166347682476044E-5</v>
      </c>
      <c r="G347">
        <f t="shared" si="21"/>
        <v>1.4506340026855469E-2</v>
      </c>
      <c r="H347">
        <f>_xlfn.XLOOKUP(A347,'Tele2 - data 6.23'!A:A,'Tele2 - data 6.23'!K:K,0,0)</f>
        <v>1.006442520636199E-2</v>
      </c>
      <c r="I347">
        <f t="shared" si="22"/>
        <v>1.4599797421834204E-4</v>
      </c>
      <c r="J347">
        <f>_xlfn.XLOOKUP(A347,'Tele2 - data 6.23'!R:R,'Tele2 - data 6.23'!U:U,0,0)</f>
        <v>0</v>
      </c>
      <c r="K347">
        <f t="shared" si="23"/>
        <v>0</v>
      </c>
    </row>
    <row r="348" spans="1:11" x14ac:dyDescent="0.25">
      <c r="A348" t="str">
        <f>_xlfn.XLOOKUP(C348,'Usage by partner TELE2 vs Ki'!B:B,'Usage by partner TELE2 vs Ki'!A:A,,0)</f>
        <v>SVKGT</v>
      </c>
      <c r="B348" t="s">
        <v>619</v>
      </c>
      <c r="C348" t="s">
        <v>876</v>
      </c>
      <c r="D348">
        <v>1</v>
      </c>
      <c r="E348">
        <v>13089</v>
      </c>
      <c r="F348">
        <f t="shared" si="20"/>
        <v>1.2190081179141998E-5</v>
      </c>
      <c r="G348">
        <f t="shared" si="21"/>
        <v>1.2482643127441406E-2</v>
      </c>
      <c r="H348">
        <f>_xlfn.XLOOKUP(A348,'Tele2 - data 6.23'!A:A,'Tele2 - data 6.23'!K:K,0,0)</f>
        <v>6.496868324825278E-3</v>
      </c>
      <c r="I348">
        <f t="shared" si="22"/>
        <v>8.1098088744772017E-5</v>
      </c>
      <c r="J348">
        <f>_xlfn.XLOOKUP(A348,'Tele2 - data 6.23'!R:R,'Tele2 - data 6.23'!U:U,0,0)</f>
        <v>0</v>
      </c>
      <c r="K348">
        <f t="shared" si="23"/>
        <v>0</v>
      </c>
    </row>
    <row r="349" spans="1:11" x14ac:dyDescent="0.25">
      <c r="A349" t="str">
        <f>_xlfn.XLOOKUP(C349,'Usage by partner TELE2 vs Ki'!B:B,'Usage by partner TELE2 vs Ki'!A:A,,0)</f>
        <v>ROMMR</v>
      </c>
      <c r="B349" t="s">
        <v>619</v>
      </c>
      <c r="C349" t="s">
        <v>910</v>
      </c>
      <c r="D349">
        <v>1</v>
      </c>
      <c r="E349">
        <v>14993</v>
      </c>
      <c r="F349">
        <f t="shared" si="20"/>
        <v>1.3963319361209869E-5</v>
      </c>
      <c r="G349">
        <f t="shared" si="21"/>
        <v>1.4298439025878906E-2</v>
      </c>
      <c r="H349">
        <f>_xlfn.XLOOKUP(A349,'Tele2 - data 6.23'!A:A,'Tele2 - data 6.23'!K:K,0,0)</f>
        <v>6.4505610535919907E-3</v>
      </c>
      <c r="I349">
        <f t="shared" si="22"/>
        <v>9.2232953907494275E-5</v>
      </c>
      <c r="J349">
        <f>_xlfn.XLOOKUP(A349,'Tele2 - data 6.23'!R:R,'Tele2 - data 6.23'!U:U,0,0)</f>
        <v>0</v>
      </c>
      <c r="K349">
        <f t="shared" si="23"/>
        <v>0</v>
      </c>
    </row>
    <row r="350" spans="1:11" x14ac:dyDescent="0.25">
      <c r="A350" t="str">
        <f>_xlfn.XLOOKUP(C350,'Usage by partner TELE2 vs Ki'!B:B,'Usage by partner TELE2 vs Ki'!A:A,,0)</f>
        <v>ISR01</v>
      </c>
      <c r="B350" t="s">
        <v>619</v>
      </c>
      <c r="C350" t="s">
        <v>586</v>
      </c>
      <c r="D350">
        <v>1</v>
      </c>
      <c r="E350">
        <v>921</v>
      </c>
      <c r="F350">
        <f t="shared" si="20"/>
        <v>8.5774809122085571E-7</v>
      </c>
      <c r="G350">
        <f t="shared" si="21"/>
        <v>8.7833404541015625E-4</v>
      </c>
      <c r="H350">
        <f>_xlfn.XLOOKUP(A350,'Tele2 - data 6.23'!A:A,'Tele2 - data 6.23'!K:K,0,0)</f>
        <v>1.3512929896353961E-2</v>
      </c>
      <c r="I350">
        <f t="shared" si="22"/>
        <v>1.1868866381208419E-5</v>
      </c>
      <c r="J350">
        <f>_xlfn.XLOOKUP(A350,'Tele2 - data 6.23'!R:R,'Tele2 - data 6.23'!U:U,0,0)</f>
        <v>0</v>
      </c>
      <c r="K350">
        <f t="shared" si="23"/>
        <v>0</v>
      </c>
    </row>
    <row r="351" spans="1:11" x14ac:dyDescent="0.25">
      <c r="A351" t="str">
        <f>_xlfn.XLOOKUP(C351,'Usage by partner TELE2 vs Ki'!B:B,'Usage by partner TELE2 vs Ki'!A:A,,0)</f>
        <v>ISRPL</v>
      </c>
      <c r="B351" t="s">
        <v>619</v>
      </c>
      <c r="C351" t="s">
        <v>644</v>
      </c>
      <c r="D351">
        <v>1</v>
      </c>
      <c r="E351">
        <v>12657</v>
      </c>
      <c r="F351">
        <f t="shared" si="20"/>
        <v>1.1787749826908112E-5</v>
      </c>
      <c r="G351">
        <f t="shared" si="21"/>
        <v>1.2070655822753906E-2</v>
      </c>
      <c r="H351">
        <f>_xlfn.XLOOKUP(A351,'Tele2 - data 6.23'!A:A,'Tele2 - data 6.23'!K:K,0,0)</f>
        <v>1.8158632160141627E-2</v>
      </c>
      <c r="I351">
        <f t="shared" si="22"/>
        <v>2.1918659901705987E-4</v>
      </c>
      <c r="J351">
        <f>_xlfn.XLOOKUP(A351,'Tele2 - data 6.23'!R:R,'Tele2 - data 6.23'!U:U,0,0)</f>
        <v>0.1</v>
      </c>
      <c r="K351">
        <f t="shared" si="23"/>
        <v>0.1</v>
      </c>
    </row>
    <row r="352" spans="1:11" x14ac:dyDescent="0.25">
      <c r="A352" t="str">
        <f>_xlfn.XLOOKUP(C352,'Usage by partner TELE2 vs Ki'!B:B,'Usage by partner TELE2 vs Ki'!A:A,,0)</f>
        <v>MEXTL</v>
      </c>
      <c r="B352" t="s">
        <v>619</v>
      </c>
      <c r="C352" t="s">
        <v>735</v>
      </c>
      <c r="D352">
        <v>1</v>
      </c>
      <c r="E352">
        <v>1970</v>
      </c>
      <c r="F352">
        <f t="shared" si="20"/>
        <v>1.8347054719924927E-6</v>
      </c>
      <c r="G352">
        <f t="shared" si="21"/>
        <v>1.8787384033203125E-3</v>
      </c>
      <c r="H352">
        <f>_xlfn.XLOOKUP(A352,'Tele2 - data 6.23'!A:A,'Tele2 - data 6.23'!K:K,0,0)</f>
        <v>2.0154664612387234E-2</v>
      </c>
      <c r="I352">
        <f t="shared" si="22"/>
        <v>3.7865342413332799E-5</v>
      </c>
      <c r="J352">
        <f>_xlfn.XLOOKUP(A352,'Tele2 - data 6.23'!R:R,'Tele2 - data 6.23'!U:U,0,0)</f>
        <v>0</v>
      </c>
      <c r="K352">
        <f t="shared" si="23"/>
        <v>0</v>
      </c>
    </row>
    <row r="353" spans="1:11" x14ac:dyDescent="0.25">
      <c r="A353" t="str">
        <f>_xlfn.XLOOKUP(C353,'Usage by partner TELE2 vs Ki'!B:B,'Usage by partner TELE2 vs Ki'!A:A,,0)</f>
        <v>MEXMS</v>
      </c>
      <c r="B353" t="s">
        <v>619</v>
      </c>
      <c r="C353" t="s">
        <v>837</v>
      </c>
      <c r="D353">
        <v>1</v>
      </c>
      <c r="E353">
        <v>17</v>
      </c>
      <c r="F353">
        <f t="shared" si="20"/>
        <v>1.5832483768463135E-8</v>
      </c>
      <c r="G353">
        <f t="shared" si="21"/>
        <v>1.621246337890625E-5</v>
      </c>
      <c r="H353">
        <f>_xlfn.XLOOKUP(A353,'Tele2 - data 6.23'!A:A,'Tele2 - data 6.23'!K:K,0,0)</f>
        <v>5.0319361277438669E-2</v>
      </c>
      <c r="I353">
        <f t="shared" si="22"/>
        <v>8.1580080196042761E-7</v>
      </c>
      <c r="J353">
        <f>_xlfn.XLOOKUP(A353,'Tele2 - data 6.23'!R:R,'Tele2 - data 6.23'!U:U,0,0)</f>
        <v>0</v>
      </c>
      <c r="K353">
        <f t="shared" si="23"/>
        <v>0</v>
      </c>
    </row>
    <row r="354" spans="1:11" x14ac:dyDescent="0.25">
      <c r="A354" t="str">
        <f>_xlfn.XLOOKUP(C354,'Usage by partner TELE2 vs Ki'!B:B,'Usage by partner TELE2 vs Ki'!A:A,,0)</f>
        <v>FINTF</v>
      </c>
      <c r="B354" t="s">
        <v>619</v>
      </c>
      <c r="C354" t="s">
        <v>866</v>
      </c>
      <c r="D354">
        <v>1</v>
      </c>
      <c r="E354">
        <v>15048</v>
      </c>
      <c r="F354">
        <f t="shared" si="20"/>
        <v>1.4014542102813721E-5</v>
      </c>
      <c r="G354">
        <f t="shared" si="21"/>
        <v>1.435089111328125E-2</v>
      </c>
      <c r="H354">
        <f>_xlfn.XLOOKUP(A354,'Tele2 - data 6.23'!A:A,'Tele2 - data 6.23'!K:K,0,0)</f>
        <v>1.0014250702208446E-2</v>
      </c>
      <c r="I354">
        <f t="shared" si="22"/>
        <v>1.4371342140849372E-4</v>
      </c>
      <c r="J354">
        <f>_xlfn.XLOOKUP(A354,'Tele2 - data 6.23'!R:R,'Tele2 - data 6.23'!U:U,0,0)</f>
        <v>5.5E-2</v>
      </c>
      <c r="K354">
        <f t="shared" si="23"/>
        <v>5.5E-2</v>
      </c>
    </row>
    <row r="355" spans="1:11" x14ac:dyDescent="0.25">
      <c r="A355" t="str">
        <f>_xlfn.XLOOKUP(C355,'Usage by partner TELE2 vs Ki'!B:B,'Usage by partner TELE2 vs Ki'!A:A,,0)</f>
        <v>HRVVI</v>
      </c>
      <c r="B355" t="s">
        <v>619</v>
      </c>
      <c r="C355" t="s">
        <v>802</v>
      </c>
      <c r="D355">
        <v>1</v>
      </c>
      <c r="E355">
        <v>25033</v>
      </c>
      <c r="F355">
        <f t="shared" si="20"/>
        <v>2.3313798010349274E-5</v>
      </c>
      <c r="G355">
        <f t="shared" si="21"/>
        <v>2.3873329162597656E-2</v>
      </c>
      <c r="H355">
        <f>_xlfn.XLOOKUP(A355,'Tele2 - data 6.23'!A:A,'Tele2 - data 6.23'!K:K,0,0)</f>
        <v>1.0043566835206913E-2</v>
      </c>
      <c r="I355">
        <f t="shared" si="22"/>
        <v>2.3977337702344383E-4</v>
      </c>
      <c r="J355">
        <f>_xlfn.XLOOKUP(A355,'Tele2 - data 6.23'!R:R,'Tele2 - data 6.23'!U:U,0,0)</f>
        <v>0</v>
      </c>
      <c r="K355">
        <f t="shared" si="23"/>
        <v>0</v>
      </c>
    </row>
    <row r="356" spans="1:11" x14ac:dyDescent="0.25">
      <c r="A356" t="str">
        <f>_xlfn.XLOOKUP(C356,'Usage by partner TELE2 vs Ki'!B:B,'Usage by partner TELE2 vs Ki'!A:A,,0)</f>
        <v>PRTTL</v>
      </c>
      <c r="B356" t="s">
        <v>619</v>
      </c>
      <c r="C356" t="s">
        <v>867</v>
      </c>
      <c r="D356">
        <v>1</v>
      </c>
      <c r="E356">
        <v>634</v>
      </c>
      <c r="F356">
        <f t="shared" si="20"/>
        <v>5.9045851230621338E-7</v>
      </c>
      <c r="G356">
        <f t="shared" si="21"/>
        <v>6.046295166015625E-4</v>
      </c>
      <c r="H356">
        <f>_xlfn.XLOOKUP(A356,'Tele2 - data 6.23'!A:A,'Tele2 - data 6.23'!K:K,0,0)</f>
        <v>6.0555593909815035E-3</v>
      </c>
      <c r="I356">
        <f t="shared" si="22"/>
        <v>3.6613699473211989E-6</v>
      </c>
      <c r="J356">
        <f>_xlfn.XLOOKUP(A356,'Tele2 - data 6.23'!R:R,'Tele2 - data 6.23'!U:U,0,0)</f>
        <v>0</v>
      </c>
      <c r="K356">
        <f t="shared" si="23"/>
        <v>0</v>
      </c>
    </row>
    <row r="357" spans="1:11" x14ac:dyDescent="0.25">
      <c r="A357" t="str">
        <f>_xlfn.XLOOKUP(C357,'Usage by partner TELE2 vs Ki'!B:B,'Usage by partner TELE2 vs Ki'!A:A,,0)</f>
        <v>USAW6</v>
      </c>
      <c r="B357" t="s">
        <v>647</v>
      </c>
      <c r="C357" t="s">
        <v>646</v>
      </c>
      <c r="D357">
        <v>3158</v>
      </c>
      <c r="E357">
        <v>4131607203</v>
      </c>
      <c r="F357">
        <f t="shared" si="20"/>
        <v>3.847859057597816</v>
      </c>
      <c r="G357">
        <f t="shared" si="21"/>
        <v>3940.2076749801636</v>
      </c>
      <c r="H357">
        <f>_xlfn.XLOOKUP(A357,'Tele2 - data 6.23'!A:A,'Tele2 - data 6.23'!K:K,0,0)</f>
        <v>5.0788502726430767E-3</v>
      </c>
      <c r="I357">
        <f t="shared" si="22"/>
        <v>20.011724824343347</v>
      </c>
      <c r="J357">
        <f>_xlfn.XLOOKUP(A357,'Tele2 - data 6.23'!R:R,'Tele2 - data 6.23'!U:U,0,0)</f>
        <v>0.12</v>
      </c>
      <c r="K357">
        <f t="shared" si="23"/>
        <v>378.96</v>
      </c>
    </row>
    <row r="358" spans="1:11" x14ac:dyDescent="0.25">
      <c r="A358" t="str">
        <f>_xlfn.XLOOKUP(C358,'Usage by partner TELE2 vs Ki'!B:B,'Usage by partner TELE2 vs Ki'!A:A,,0)</f>
        <v>USACG</v>
      </c>
      <c r="B358" t="s">
        <v>647</v>
      </c>
      <c r="C358" t="s">
        <v>665</v>
      </c>
      <c r="D358">
        <v>2891</v>
      </c>
      <c r="E358">
        <v>1432605503</v>
      </c>
      <c r="F358">
        <f t="shared" si="20"/>
        <v>1.3342178454622626</v>
      </c>
      <c r="G358">
        <f t="shared" si="21"/>
        <v>1366.2390737533569</v>
      </c>
      <c r="H358">
        <f>_xlfn.XLOOKUP(A358,'Tele2 - data 6.23'!A:A,'Tele2 - data 6.23'!K:K,0,0)</f>
        <v>1.3540748128522176E-2</v>
      </c>
      <c r="I358">
        <f t="shared" si="22"/>
        <v>18.499899181039638</v>
      </c>
      <c r="J358">
        <f>_xlfn.XLOOKUP(A358,'Tele2 - data 6.23'!R:R,'Tele2 - data 6.23'!U:U,0,0)</f>
        <v>0</v>
      </c>
      <c r="K358">
        <f t="shared" si="23"/>
        <v>0</v>
      </c>
    </row>
    <row r="359" spans="1:11" x14ac:dyDescent="0.25">
      <c r="A359" t="str">
        <f>_xlfn.XLOOKUP(C359,'Usage by partner TELE2 vs Ki'!B:B,'Usage by partner TELE2 vs Ki'!A:A,,0)</f>
        <v>CANBM</v>
      </c>
      <c r="B359" t="s">
        <v>647</v>
      </c>
      <c r="C359" t="s">
        <v>803</v>
      </c>
      <c r="D359">
        <v>45</v>
      </c>
      <c r="E359">
        <v>30485725</v>
      </c>
      <c r="F359">
        <f t="shared" si="20"/>
        <v>2.8392043896019459E-2</v>
      </c>
      <c r="G359">
        <f t="shared" si="21"/>
        <v>29.073452949523926</v>
      </c>
      <c r="H359">
        <f>_xlfn.XLOOKUP(A359,'Tele2 - data 6.23'!A:A,'Tele2 - data 6.23'!K:K,0,0)</f>
        <v>0.1000213823948129</v>
      </c>
      <c r="I359">
        <f t="shared" si="22"/>
        <v>2.9079669550019336</v>
      </c>
      <c r="J359">
        <f>_xlfn.XLOOKUP(A359,'Tele2 - data 6.23'!R:R,'Tele2 - data 6.23'!U:U,0,0)</f>
        <v>0</v>
      </c>
      <c r="K359">
        <f t="shared" si="23"/>
        <v>0</v>
      </c>
    </row>
    <row r="360" spans="1:11" x14ac:dyDescent="0.25">
      <c r="A360" t="str">
        <f>_xlfn.XLOOKUP(C360,'Usage by partner TELE2 vs Ki'!B:B,'Usage by partner TELE2 vs Ki'!A:A,,0)</f>
        <v>CANRW</v>
      </c>
      <c r="B360" t="s">
        <v>647</v>
      </c>
      <c r="C360" t="s">
        <v>787</v>
      </c>
      <c r="D360">
        <v>44</v>
      </c>
      <c r="E360">
        <v>49045118</v>
      </c>
      <c r="F360">
        <f t="shared" si="20"/>
        <v>4.5676825568079948E-2</v>
      </c>
      <c r="G360">
        <f t="shared" si="21"/>
        <v>46.773069381713867</v>
      </c>
      <c r="H360">
        <f>_xlfn.XLOOKUP(A360,'Tele2 - data 6.23'!A:A,'Tele2 - data 6.23'!K:K,0,0)</f>
        <v>0.10004802082289022</v>
      </c>
      <c r="I360">
        <f t="shared" si="22"/>
        <v>4.6795530194521975</v>
      </c>
      <c r="J360">
        <f>_xlfn.XLOOKUP(A360,'Tele2 - data 6.23'!R:R,'Tele2 - data 6.23'!U:U,0,0)</f>
        <v>0</v>
      </c>
      <c r="K360">
        <f t="shared" si="23"/>
        <v>0</v>
      </c>
    </row>
    <row r="361" spans="1:11" x14ac:dyDescent="0.25">
      <c r="A361" t="str">
        <f>_xlfn.XLOOKUP(C361,'Usage by partner TELE2 vs Ki'!B:B,'Usage by partner TELE2 vs Ki'!A:A,,0)</f>
        <v>CANTS</v>
      </c>
      <c r="B361" t="s">
        <v>647</v>
      </c>
      <c r="C361" t="s">
        <v>807</v>
      </c>
      <c r="D361">
        <v>44</v>
      </c>
      <c r="E361">
        <v>6884919</v>
      </c>
      <c r="F361">
        <f t="shared" si="20"/>
        <v>6.4120804890990257E-3</v>
      </c>
      <c r="G361">
        <f t="shared" si="21"/>
        <v>6.5659704208374023</v>
      </c>
      <c r="H361">
        <f>_xlfn.XLOOKUP(A361,'Tele2 - data 6.23'!A:A,'Tele2 - data 6.23'!K:K,0,0)</f>
        <v>0.10001281626379642</v>
      </c>
      <c r="I361">
        <f t="shared" si="22"/>
        <v>0.65668119329273322</v>
      </c>
      <c r="J361">
        <f>_xlfn.XLOOKUP(A361,'Tele2 - data 6.23'!R:R,'Tele2 - data 6.23'!U:U,0,0)</f>
        <v>0</v>
      </c>
      <c r="K361">
        <f t="shared" si="23"/>
        <v>0</v>
      </c>
    </row>
    <row r="362" spans="1:11" x14ac:dyDescent="0.25">
      <c r="A362" t="str">
        <f>_xlfn.XLOOKUP(C362,'Usage by partner TELE2 vs Ki'!B:B,'Usage by partner TELE2 vs Ki'!A:A,,0)</f>
        <v>GUYUM</v>
      </c>
      <c r="B362" t="s">
        <v>647</v>
      </c>
      <c r="C362" t="s">
        <v>767</v>
      </c>
      <c r="D362">
        <v>21</v>
      </c>
      <c r="E362">
        <v>3764</v>
      </c>
      <c r="F362">
        <f t="shared" si="20"/>
        <v>3.5054981708526611E-6</v>
      </c>
      <c r="G362">
        <f t="shared" si="21"/>
        <v>3.589630126953125E-3</v>
      </c>
      <c r="H362">
        <f>_xlfn.XLOOKUP(A362,'Tele2 - data 6.23'!A:A,'Tele2 - data 6.23'!K:K,0,0)</f>
        <v>0</v>
      </c>
      <c r="I362">
        <f t="shared" si="22"/>
        <v>0</v>
      </c>
      <c r="J362">
        <f>_xlfn.XLOOKUP(A362,'Tele2 - data 6.23'!R:R,'Tele2 - data 6.23'!U:U,0,0)</f>
        <v>0.05</v>
      </c>
      <c r="K362">
        <f t="shared" si="23"/>
        <v>1.05</v>
      </c>
    </row>
    <row r="363" spans="1:11" x14ac:dyDescent="0.25">
      <c r="A363" t="str">
        <f>_xlfn.XLOOKUP(C363,'Usage by partner TELE2 vs Ki'!B:B,'Usage by partner TELE2 vs Ki'!A:A,,0)</f>
        <v>BRBCW</v>
      </c>
      <c r="B363" t="s">
        <v>647</v>
      </c>
      <c r="C363" t="s">
        <v>859</v>
      </c>
      <c r="D363">
        <v>19</v>
      </c>
      <c r="E363">
        <v>1136</v>
      </c>
      <c r="F363">
        <f t="shared" si="20"/>
        <v>1.0579824447631836E-6</v>
      </c>
      <c r="G363">
        <f t="shared" si="21"/>
        <v>1.0833740234375E-3</v>
      </c>
      <c r="H363">
        <f>_xlfn.XLOOKUP(A363,'Tele2 - data 6.23'!A:A,'Tele2 - data 6.23'!K:K,0,0)</f>
        <v>0</v>
      </c>
      <c r="I363">
        <f t="shared" si="22"/>
        <v>0</v>
      </c>
      <c r="J363">
        <f>_xlfn.XLOOKUP(A363,'Tele2 - data 6.23'!R:R,'Tele2 - data 6.23'!U:U,0,0)</f>
        <v>0</v>
      </c>
      <c r="K363">
        <f t="shared" si="23"/>
        <v>0</v>
      </c>
    </row>
    <row r="364" spans="1:11" x14ac:dyDescent="0.25">
      <c r="A364" t="str">
        <f>_xlfn.XLOOKUP(C364,'Usage by partner TELE2 vs Ki'!B:B,'Usage by partner TELE2 vs Ki'!A:A,,0)</f>
        <v>VGBCW</v>
      </c>
      <c r="B364" t="s">
        <v>647</v>
      </c>
      <c r="C364" t="s">
        <v>861</v>
      </c>
      <c r="D364">
        <v>18</v>
      </c>
      <c r="E364">
        <v>22784342</v>
      </c>
      <c r="F364">
        <f t="shared" si="20"/>
        <v>2.1219572052359581E-2</v>
      </c>
      <c r="G364">
        <f t="shared" si="21"/>
        <v>21.728841781616211</v>
      </c>
      <c r="H364">
        <f>_xlfn.XLOOKUP(A364,'Tele2 - data 6.23'!A:A,'Tele2 - data 6.23'!K:K,0,0)</f>
        <v>0.10048683766452961</v>
      </c>
      <c r="I364">
        <f t="shared" si="22"/>
        <v>2.1834625967475163</v>
      </c>
      <c r="J364">
        <f>_xlfn.XLOOKUP(A364,'Tele2 - data 6.23'!R:R,'Tele2 - data 6.23'!U:U,0,0)</f>
        <v>0</v>
      </c>
      <c r="K364">
        <f t="shared" si="23"/>
        <v>0</v>
      </c>
    </row>
    <row r="365" spans="1:11" x14ac:dyDescent="0.25">
      <c r="A365" t="str">
        <f>_xlfn.XLOOKUP(C365,'Usage by partner TELE2 vs Ki'!B:B,'Usage by partner TELE2 vs Ki'!A:A,,0)</f>
        <v>VGBCW</v>
      </c>
      <c r="B365" t="s">
        <v>647</v>
      </c>
      <c r="C365" t="s">
        <v>862</v>
      </c>
      <c r="D365">
        <v>18</v>
      </c>
      <c r="E365">
        <v>1042</v>
      </c>
      <c r="F365">
        <f t="shared" si="20"/>
        <v>9.7043812274932861E-7</v>
      </c>
      <c r="G365">
        <f t="shared" si="21"/>
        <v>9.937286376953125E-4</v>
      </c>
      <c r="H365">
        <f>_xlfn.XLOOKUP(A365,'Tele2 - data 6.23'!A:A,'Tele2 - data 6.23'!K:K,0,0)</f>
        <v>0.10048683766452961</v>
      </c>
      <c r="I365">
        <f t="shared" si="22"/>
        <v>9.9856648298683021E-5</v>
      </c>
      <c r="J365">
        <f>_xlfn.XLOOKUP(A365,'Tele2 - data 6.23'!R:R,'Tele2 - data 6.23'!U:U,0,0)</f>
        <v>0</v>
      </c>
      <c r="K365">
        <f t="shared" si="23"/>
        <v>0</v>
      </c>
    </row>
    <row r="366" spans="1:11" x14ac:dyDescent="0.25">
      <c r="A366" t="str">
        <f>_xlfn.XLOOKUP(C366,'Usage by partner TELE2 vs Ki'!B:B,'Usage by partner TELE2 vs Ki'!A:A,,0)</f>
        <v>VGBCC</v>
      </c>
      <c r="B366" t="s">
        <v>647</v>
      </c>
      <c r="C366" t="s">
        <v>860</v>
      </c>
      <c r="D366">
        <v>17</v>
      </c>
      <c r="E366">
        <v>27004446</v>
      </c>
      <c r="F366">
        <f t="shared" si="20"/>
        <v>2.514985017478466E-2</v>
      </c>
      <c r="G366">
        <f t="shared" si="21"/>
        <v>25.753446578979492</v>
      </c>
      <c r="H366">
        <f>_xlfn.XLOOKUP(A366,'Tele2 - data 6.23'!A:A,'Tele2 - data 6.23'!K:K,0,0)</f>
        <v>0.10028314359162763</v>
      </c>
      <c r="I366">
        <f t="shared" si="22"/>
        <v>2.5826365812591119</v>
      </c>
      <c r="J366">
        <f>_xlfn.XLOOKUP(A366,'Tele2 - data 6.23'!R:R,'Tele2 - data 6.23'!U:U,0,0)</f>
        <v>0</v>
      </c>
      <c r="K366">
        <f t="shared" si="23"/>
        <v>0</v>
      </c>
    </row>
    <row r="367" spans="1:11" x14ac:dyDescent="0.25">
      <c r="A367" t="str">
        <f>_xlfn.XLOOKUP(C367,'Usage by partner TELE2 vs Ki'!B:B,'Usage by partner TELE2 vs Ki'!A:A,,0)</f>
        <v>BHSBH</v>
      </c>
      <c r="B367" t="s">
        <v>647</v>
      </c>
      <c r="C367" t="s">
        <v>902</v>
      </c>
      <c r="D367">
        <v>16</v>
      </c>
      <c r="E367">
        <v>20380136</v>
      </c>
      <c r="F367">
        <f t="shared" si="20"/>
        <v>1.89804807305336E-2</v>
      </c>
      <c r="G367">
        <f t="shared" si="21"/>
        <v>19.436012268066406</v>
      </c>
      <c r="H367">
        <f>_xlfn.XLOOKUP(A367,'Tele2 - data 6.23'!A:A,'Tele2 - data 6.23'!K:K,0,0)</f>
        <v>0.20087439591707557</v>
      </c>
      <c r="I367">
        <f t="shared" si="22"/>
        <v>3.9041972233847093</v>
      </c>
      <c r="J367">
        <f>_xlfn.XLOOKUP(A367,'Tele2 - data 6.23'!R:R,'Tele2 - data 6.23'!U:U,0,0)</f>
        <v>0</v>
      </c>
      <c r="K367">
        <f t="shared" si="23"/>
        <v>0</v>
      </c>
    </row>
    <row r="368" spans="1:11" x14ac:dyDescent="0.25">
      <c r="A368" t="str">
        <f>_xlfn.XLOOKUP(C368,'Usage by partner TELE2 vs Ki'!B:B,'Usage by partner TELE2 vs Ki'!A:A,,0)</f>
        <v>MEXIU</v>
      </c>
      <c r="B368" t="s">
        <v>647</v>
      </c>
      <c r="C368" t="s">
        <v>836</v>
      </c>
      <c r="D368">
        <v>15</v>
      </c>
      <c r="E368">
        <v>411</v>
      </c>
      <c r="F368">
        <f t="shared" si="20"/>
        <v>3.8277357816696167E-7</v>
      </c>
      <c r="G368">
        <f t="shared" si="21"/>
        <v>3.9196014404296875E-4</v>
      </c>
      <c r="H368">
        <f>_xlfn.XLOOKUP(A368,'Tele2 - data 6.23'!A:A,'Tele2 - data 6.23'!K:K,0,0)</f>
        <v>1.0003618742096052</v>
      </c>
      <c r="I368">
        <f t="shared" si="22"/>
        <v>3.9210198431029105E-4</v>
      </c>
      <c r="J368">
        <f>_xlfn.XLOOKUP(A368,'Tele2 - data 6.23'!R:R,'Tele2 - data 6.23'!U:U,0,0)</f>
        <v>0</v>
      </c>
      <c r="K368">
        <f t="shared" si="23"/>
        <v>0</v>
      </c>
    </row>
    <row r="369" spans="1:11" x14ac:dyDescent="0.25">
      <c r="A369" t="str">
        <f>_xlfn.XLOOKUP(C369,'Usage by partner TELE2 vs Ki'!B:B,'Usage by partner TELE2 vs Ki'!A:A,,0)</f>
        <v>BHSNC</v>
      </c>
      <c r="B369" t="s">
        <v>647</v>
      </c>
      <c r="C369" t="s">
        <v>888</v>
      </c>
      <c r="D369">
        <v>11</v>
      </c>
      <c r="E369">
        <v>8881535</v>
      </c>
      <c r="F369">
        <f t="shared" si="20"/>
        <v>8.271574042737484E-3</v>
      </c>
      <c r="G369">
        <f t="shared" si="21"/>
        <v>8.4700918197631836</v>
      </c>
      <c r="H369">
        <f>_xlfn.XLOOKUP(A369,'Tele2 - data 6.23'!A:A,'Tele2 - data 6.23'!K:K,0,0)</f>
        <v>0.20027434396009544</v>
      </c>
      <c r="I369">
        <f t="shared" si="22"/>
        <v>1.6963420824848425</v>
      </c>
      <c r="J369">
        <f>_xlfn.XLOOKUP(A369,'Tele2 - data 6.23'!R:R,'Tele2 - data 6.23'!U:U,0,0)</f>
        <v>0</v>
      </c>
      <c r="K369">
        <f t="shared" si="23"/>
        <v>0</v>
      </c>
    </row>
    <row r="370" spans="1:11" x14ac:dyDescent="0.25">
      <c r="A370" t="str">
        <f>_xlfn.XLOOKUP(C370,'Usage by partner TELE2 vs Ki'!B:B,'Usage by partner TELE2 vs Ki'!A:A,,0)</f>
        <v>PRICL</v>
      </c>
      <c r="B370" t="s">
        <v>647</v>
      </c>
      <c r="C370" t="s">
        <v>918</v>
      </c>
      <c r="D370">
        <v>11</v>
      </c>
      <c r="E370">
        <v>15290909</v>
      </c>
      <c r="F370">
        <f t="shared" si="20"/>
        <v>1.4240768738090992E-2</v>
      </c>
      <c r="G370">
        <f t="shared" si="21"/>
        <v>14.582547187805176</v>
      </c>
      <c r="H370">
        <f>_xlfn.XLOOKUP(A370,'Tele2 - data 6.23'!A:A,'Tele2 - data 6.23'!K:K,0,0)</f>
        <v>0.10149413715503436</v>
      </c>
      <c r="I370">
        <f t="shared" si="22"/>
        <v>1.480043044348859</v>
      </c>
      <c r="J370">
        <f>_xlfn.XLOOKUP(A370,'Tele2 - data 6.23'!R:R,'Tele2 - data 6.23'!U:U,0,0)</f>
        <v>0</v>
      </c>
      <c r="K370">
        <f t="shared" si="23"/>
        <v>0</v>
      </c>
    </row>
    <row r="371" spans="1:11" x14ac:dyDescent="0.25">
      <c r="A371" t="str">
        <f>_xlfn.XLOOKUP(C371,'Usage by partner TELE2 vs Ki'!B:B,'Usage by partner TELE2 vs Ki'!A:A,,0)</f>
        <v>GBRVF</v>
      </c>
      <c r="B371" t="s">
        <v>647</v>
      </c>
      <c r="C371" t="s">
        <v>670</v>
      </c>
      <c r="D371">
        <v>9</v>
      </c>
      <c r="E371">
        <v>3855702</v>
      </c>
      <c r="F371">
        <f t="shared" si="20"/>
        <v>3.5909023135900497E-3</v>
      </c>
      <c r="G371">
        <f t="shared" si="21"/>
        <v>3.6770839691162109</v>
      </c>
      <c r="H371">
        <f>_xlfn.XLOOKUP(A371,'Tele2 - data 6.23'!A:A,'Tele2 - data 6.23'!K:K,0,0)</f>
        <v>1.0101909042959573E-2</v>
      </c>
      <c r="I371">
        <f t="shared" si="22"/>
        <v>3.7145567799336726E-2</v>
      </c>
      <c r="J371">
        <f>_xlfn.XLOOKUP(A371,'Tele2 - data 6.23'!R:R,'Tele2 - data 6.23'!U:U,0,0)</f>
        <v>0</v>
      </c>
      <c r="K371">
        <f t="shared" si="23"/>
        <v>0</v>
      </c>
    </row>
    <row r="372" spans="1:11" x14ac:dyDescent="0.25">
      <c r="A372" t="str">
        <f>_xlfn.XLOOKUP(C372,'Usage by partner TELE2 vs Ki'!B:B,'Usage by partner TELE2 vs Ki'!A:A,,0)</f>
        <v>CHNCT</v>
      </c>
      <c r="B372" t="s">
        <v>647</v>
      </c>
      <c r="C372" t="s">
        <v>680</v>
      </c>
      <c r="D372">
        <v>7</v>
      </c>
      <c r="E372">
        <v>11</v>
      </c>
      <c r="F372">
        <f t="shared" si="20"/>
        <v>1.0244548320770264E-8</v>
      </c>
      <c r="G372">
        <f t="shared" si="21"/>
        <v>1.049041748046875E-5</v>
      </c>
      <c r="H372">
        <f>_xlfn.XLOOKUP(A372,'Tele2 - data 6.23'!A:A,'Tele2 - data 6.23'!K:K,0,0)</f>
        <v>3.0099366936453362E-2</v>
      </c>
      <c r="I372">
        <f t="shared" si="22"/>
        <v>3.1575492506121346E-7</v>
      </c>
      <c r="J372">
        <f>_xlfn.XLOOKUP(A372,'Tele2 - data 6.23'!R:R,'Tele2 - data 6.23'!U:U,0,0)</f>
        <v>0</v>
      </c>
      <c r="K372">
        <f t="shared" si="23"/>
        <v>0</v>
      </c>
    </row>
    <row r="373" spans="1:11" x14ac:dyDescent="0.25">
      <c r="A373" t="str">
        <f>_xlfn.XLOOKUP(C373,'Usage by partner TELE2 vs Ki'!B:B,'Usage by partner TELE2 vs Ki'!A:A,,0)</f>
        <v>PANDC</v>
      </c>
      <c r="B373" t="s">
        <v>647</v>
      </c>
      <c r="C373" t="s">
        <v>928</v>
      </c>
      <c r="D373">
        <v>7</v>
      </c>
      <c r="E373">
        <v>10585609</v>
      </c>
      <c r="F373">
        <f t="shared" si="20"/>
        <v>9.8586166277527809E-3</v>
      </c>
      <c r="G373">
        <f t="shared" si="21"/>
        <v>10.095223426818848</v>
      </c>
      <c r="H373">
        <f>_xlfn.XLOOKUP(A373,'Tele2 - data 6.23'!A:A,'Tele2 - data 6.23'!K:K,0,0)</f>
        <v>0.10186928914355815</v>
      </c>
      <c r="I373">
        <f t="shared" si="22"/>
        <v>1.0283932342354312</v>
      </c>
      <c r="J373">
        <f>_xlfn.XLOOKUP(A373,'Tele2 - data 6.23'!R:R,'Tele2 - data 6.23'!U:U,0,0)</f>
        <v>0.05</v>
      </c>
      <c r="K373">
        <f t="shared" si="23"/>
        <v>0.35000000000000003</v>
      </c>
    </row>
    <row r="374" spans="1:11" x14ac:dyDescent="0.25">
      <c r="A374" t="str">
        <f>_xlfn.XLOOKUP(C374,'Usage by partner TELE2 vs Ki'!B:B,'Usage by partner TELE2 vs Ki'!A:A,,0)</f>
        <v>PANMS</v>
      </c>
      <c r="B374" t="s">
        <v>647</v>
      </c>
      <c r="C374" t="s">
        <v>899</v>
      </c>
      <c r="D374">
        <v>7</v>
      </c>
      <c r="E374">
        <v>2124373</v>
      </c>
      <c r="F374">
        <f t="shared" si="20"/>
        <v>1.9784765318036079E-3</v>
      </c>
      <c r="G374">
        <f t="shared" si="21"/>
        <v>2.0259599685668945</v>
      </c>
      <c r="H374">
        <f>_xlfn.XLOOKUP(A374,'Tele2 - data 6.23'!A:A,'Tele2 - data 6.23'!K:K,0,0)</f>
        <v>6.0476626947754353E-2</v>
      </c>
      <c r="I374">
        <f t="shared" si="22"/>
        <v>0.12252322523010421</v>
      </c>
      <c r="J374">
        <f>_xlfn.XLOOKUP(A374,'Tele2 - data 6.23'!R:R,'Tele2 - data 6.23'!U:U,0,0)</f>
        <v>0</v>
      </c>
      <c r="K374">
        <f t="shared" si="23"/>
        <v>0</v>
      </c>
    </row>
    <row r="375" spans="1:11" x14ac:dyDescent="0.25">
      <c r="A375" t="str">
        <f>_xlfn.XLOOKUP(C375,'Usage by partner TELE2 vs Ki'!B:B,'Usage by partner TELE2 vs Ki'!A:A,,0)</f>
        <v>MEXIU</v>
      </c>
      <c r="B375" t="s">
        <v>647</v>
      </c>
      <c r="C375" t="s">
        <v>835</v>
      </c>
      <c r="D375">
        <v>6</v>
      </c>
      <c r="E375">
        <v>199766</v>
      </c>
      <c r="F375">
        <f t="shared" si="20"/>
        <v>1.8604658544063568E-4</v>
      </c>
      <c r="G375">
        <f t="shared" si="21"/>
        <v>0.19051170349121094</v>
      </c>
      <c r="H375">
        <f>_xlfn.XLOOKUP(A375,'Tele2 - data 6.23'!A:A,'Tele2 - data 6.23'!K:K,0,0)</f>
        <v>1.0003618742096052</v>
      </c>
      <c r="I375">
        <f t="shared" si="22"/>
        <v>0.19058064476333236</v>
      </c>
      <c r="J375">
        <f>_xlfn.XLOOKUP(A375,'Tele2 - data 6.23'!R:R,'Tele2 - data 6.23'!U:U,0,0)</f>
        <v>0</v>
      </c>
      <c r="K375">
        <f t="shared" si="23"/>
        <v>0</v>
      </c>
    </row>
    <row r="376" spans="1:11" x14ac:dyDescent="0.25">
      <c r="A376" t="str">
        <f>_xlfn.XLOOKUP(C376,'Usage by partner TELE2 vs Ki'!B:B,'Usage by partner TELE2 vs Ki'!A:A,,0)</f>
        <v>PANCW</v>
      </c>
      <c r="B376" t="s">
        <v>647</v>
      </c>
      <c r="C376" t="s">
        <v>934</v>
      </c>
      <c r="D376">
        <v>6</v>
      </c>
      <c r="E376">
        <v>411243</v>
      </c>
      <c r="F376">
        <f t="shared" si="20"/>
        <v>3.8299988955259323E-4</v>
      </c>
      <c r="G376">
        <f t="shared" si="21"/>
        <v>0.39219188690185547</v>
      </c>
      <c r="H376">
        <f>_xlfn.XLOOKUP(A376,'Tele2 - data 6.23'!A:A,'Tele2 - data 6.23'!K:K,0,0)</f>
        <v>0.50081377151799533</v>
      </c>
      <c r="I376">
        <f t="shared" si="22"/>
        <v>0.1964150980380773</v>
      </c>
      <c r="J376">
        <f>_xlfn.XLOOKUP(A376,'Tele2 - data 6.23'!R:R,'Tele2 - data 6.23'!U:U,0,0)</f>
        <v>0</v>
      </c>
      <c r="K376">
        <f t="shared" si="23"/>
        <v>0</v>
      </c>
    </row>
    <row r="377" spans="1:11" x14ac:dyDescent="0.25">
      <c r="A377" t="str">
        <f>_xlfn.XLOOKUP(C377,'Usage by partner TELE2 vs Ki'!B:B,'Usage by partner TELE2 vs Ki'!A:A,,0)</f>
        <v>PANCW</v>
      </c>
      <c r="B377" t="s">
        <v>647</v>
      </c>
      <c r="C377" t="s">
        <v>917</v>
      </c>
      <c r="D377">
        <v>6</v>
      </c>
      <c r="E377">
        <v>417</v>
      </c>
      <c r="F377">
        <f t="shared" si="20"/>
        <v>3.8836151361465454E-7</v>
      </c>
      <c r="G377">
        <f t="shared" si="21"/>
        <v>3.9768218994140625E-4</v>
      </c>
      <c r="H377">
        <f>_xlfn.XLOOKUP(A377,'Tele2 - data 6.23'!A:A,'Tele2 - data 6.23'!K:K,0,0)</f>
        <v>0.50081377151799533</v>
      </c>
      <c r="I377">
        <f t="shared" si="22"/>
        <v>1.9916471741009145E-4</v>
      </c>
      <c r="J377">
        <f>_xlfn.XLOOKUP(A377,'Tele2 - data 6.23'!R:R,'Tele2 - data 6.23'!U:U,0,0)</f>
        <v>0</v>
      </c>
      <c r="K377">
        <f t="shared" si="23"/>
        <v>0</v>
      </c>
    </row>
    <row r="378" spans="1:11" x14ac:dyDescent="0.25">
      <c r="A378" t="str">
        <f>_xlfn.XLOOKUP(C378,'Usage by partner TELE2 vs Ki'!B:B,'Usage by partner TELE2 vs Ki'!A:A,,0)</f>
        <v>MEXTL</v>
      </c>
      <c r="B378" t="s">
        <v>647</v>
      </c>
      <c r="C378" t="s">
        <v>735</v>
      </c>
      <c r="D378">
        <v>6</v>
      </c>
      <c r="E378">
        <v>1204374</v>
      </c>
      <c r="F378">
        <f t="shared" si="20"/>
        <v>1.1216606944799423E-3</v>
      </c>
      <c r="G378">
        <f t="shared" si="21"/>
        <v>1.1485805511474609</v>
      </c>
      <c r="H378">
        <f>_xlfn.XLOOKUP(A378,'Tele2 - data 6.23'!A:A,'Tele2 - data 6.23'!K:K,0,0)</f>
        <v>2.0154664612387234E-2</v>
      </c>
      <c r="I378">
        <f t="shared" si="22"/>
        <v>2.3149255788687956E-2</v>
      </c>
      <c r="J378">
        <f>_xlfn.XLOOKUP(A378,'Tele2 - data 6.23'!R:R,'Tele2 - data 6.23'!U:U,0,0)</f>
        <v>0</v>
      </c>
      <c r="K378">
        <f t="shared" si="23"/>
        <v>0</v>
      </c>
    </row>
    <row r="379" spans="1:11" x14ac:dyDescent="0.25">
      <c r="A379" t="str">
        <f>_xlfn.XLOOKUP(C379,'Usage by partner TELE2 vs Ki'!B:B,'Usage by partner TELE2 vs Ki'!A:A,,0)</f>
        <v>MEXMS</v>
      </c>
      <c r="B379" t="s">
        <v>647</v>
      </c>
      <c r="C379" t="s">
        <v>837</v>
      </c>
      <c r="D379">
        <v>6</v>
      </c>
      <c r="E379">
        <v>351329</v>
      </c>
      <c r="F379">
        <f t="shared" si="20"/>
        <v>3.2720062881708145E-4</v>
      </c>
      <c r="G379">
        <f t="shared" si="21"/>
        <v>0.33505344390869141</v>
      </c>
      <c r="H379">
        <f>_xlfn.XLOOKUP(A379,'Tele2 - data 6.23'!A:A,'Tele2 - data 6.23'!K:K,0,0)</f>
        <v>5.0319361277438669E-2</v>
      </c>
      <c r="I379">
        <f t="shared" si="22"/>
        <v>1.6859675291291475E-2</v>
      </c>
      <c r="J379">
        <f>_xlfn.XLOOKUP(A379,'Tele2 - data 6.23'!R:R,'Tele2 - data 6.23'!U:U,0,0)</f>
        <v>0</v>
      </c>
      <c r="K379">
        <f t="shared" si="23"/>
        <v>0</v>
      </c>
    </row>
    <row r="380" spans="1:11" x14ac:dyDescent="0.25">
      <c r="A380" t="str">
        <f>_xlfn.XLOOKUP(C380,'Usage by partner TELE2 vs Ki'!B:B,'Usage by partner TELE2 vs Ki'!A:A,,0)</f>
        <v>GBRCN</v>
      </c>
      <c r="B380" t="s">
        <v>647</v>
      </c>
      <c r="C380" t="s">
        <v>679</v>
      </c>
      <c r="D380">
        <v>6</v>
      </c>
      <c r="E380">
        <v>3335874</v>
      </c>
      <c r="F380">
        <f t="shared" si="20"/>
        <v>3.1067747622728348E-3</v>
      </c>
      <c r="G380">
        <f t="shared" si="21"/>
        <v>3.1813373565673828</v>
      </c>
      <c r="H380">
        <f>_xlfn.XLOOKUP(A380,'Tele2 - data 6.23'!A:A,'Tele2 - data 6.23'!K:K,0,0)</f>
        <v>1.0089910828816955E-2</v>
      </c>
      <c r="I380">
        <f t="shared" si="22"/>
        <v>3.209941024414914E-2</v>
      </c>
      <c r="J380">
        <f>_xlfn.XLOOKUP(A380,'Tele2 - data 6.23'!R:R,'Tele2 - data 6.23'!U:U,0,0)</f>
        <v>0</v>
      </c>
      <c r="K380">
        <f t="shared" si="23"/>
        <v>0</v>
      </c>
    </row>
    <row r="381" spans="1:11" x14ac:dyDescent="0.25">
      <c r="A381" t="str">
        <f>_xlfn.XLOOKUP(C381,'Usage by partner TELE2 vs Ki'!B:B,'Usage by partner TELE2 vs Ki'!A:A,,0)</f>
        <v>COLCO</v>
      </c>
      <c r="B381" t="s">
        <v>647</v>
      </c>
      <c r="C381" t="s">
        <v>790</v>
      </c>
      <c r="D381">
        <v>5</v>
      </c>
      <c r="E381">
        <v>5531501</v>
      </c>
      <c r="F381">
        <f t="shared" si="20"/>
        <v>5.151611752808094E-3</v>
      </c>
      <c r="G381">
        <f t="shared" si="21"/>
        <v>5.2752504348754883</v>
      </c>
      <c r="H381">
        <f>_xlfn.XLOOKUP(A381,'Tele2 - data 6.23'!A:A,'Tele2 - data 6.23'!K:K,0,0)</f>
        <v>1.2912434021787919E-2</v>
      </c>
      <c r="I381">
        <f t="shared" si="22"/>
        <v>6.8116323188737768E-2</v>
      </c>
      <c r="J381">
        <f>_xlfn.XLOOKUP(A381,'Tele2 - data 6.23'!R:R,'Tele2 - data 6.23'!U:U,0,0)</f>
        <v>0.06</v>
      </c>
      <c r="K381">
        <f t="shared" si="23"/>
        <v>0.3</v>
      </c>
    </row>
    <row r="382" spans="1:11" x14ac:dyDescent="0.25">
      <c r="A382" t="str">
        <f>_xlfn.XLOOKUP(C382,'Usage by partner TELE2 vs Ki'!B:B,'Usage by partner TELE2 vs Ki'!A:A,,0)</f>
        <v>COLTM</v>
      </c>
      <c r="B382" t="s">
        <v>647</v>
      </c>
      <c r="C382" t="s">
        <v>717</v>
      </c>
      <c r="D382">
        <v>5</v>
      </c>
      <c r="E382">
        <v>26084865</v>
      </c>
      <c r="F382">
        <f t="shared" si="20"/>
        <v>2.4293423630297184E-2</v>
      </c>
      <c r="G382">
        <f t="shared" si="21"/>
        <v>24.876465797424316</v>
      </c>
      <c r="H382">
        <f>_xlfn.XLOOKUP(A382,'Tele2 - data 6.23'!A:A,'Tele2 - data 6.23'!K:K,0,0)</f>
        <v>5.4235110858471727E-2</v>
      </c>
      <c r="I382">
        <f t="shared" si="22"/>
        <v>1.3491778802902881</v>
      </c>
      <c r="J382">
        <f>_xlfn.XLOOKUP(A382,'Tele2 - data 6.23'!R:R,'Tele2 - data 6.23'!U:U,0,0)</f>
        <v>0</v>
      </c>
      <c r="K382">
        <f t="shared" si="23"/>
        <v>0</v>
      </c>
    </row>
    <row r="383" spans="1:11" x14ac:dyDescent="0.25">
      <c r="A383" t="str">
        <f>_xlfn.XLOOKUP(C383,'Usage by partner TELE2 vs Ki'!B:B,'Usage by partner TELE2 vs Ki'!A:A,,0)</f>
        <v>COLCM</v>
      </c>
      <c r="B383" t="s">
        <v>647</v>
      </c>
      <c r="C383" t="s">
        <v>725</v>
      </c>
      <c r="D383">
        <v>5</v>
      </c>
      <c r="E383">
        <v>8594325</v>
      </c>
      <c r="F383">
        <f t="shared" si="20"/>
        <v>8.0040888860821724E-3</v>
      </c>
      <c r="G383">
        <f t="shared" si="21"/>
        <v>8.1961870193481445</v>
      </c>
      <c r="H383">
        <f>_xlfn.XLOOKUP(A383,'Tele2 - data 6.23'!A:A,'Tele2 - data 6.23'!K:K,0,0)</f>
        <v>6.0805942810576268E-2</v>
      </c>
      <c r="I383">
        <f t="shared" si="22"/>
        <v>0.49837687916327084</v>
      </c>
      <c r="J383">
        <f>_xlfn.XLOOKUP(A383,'Tele2 - data 6.23'!R:R,'Tele2 - data 6.23'!U:U,0,0)</f>
        <v>0</v>
      </c>
      <c r="K383">
        <f t="shared" si="23"/>
        <v>0</v>
      </c>
    </row>
    <row r="384" spans="1:11" x14ac:dyDescent="0.25">
      <c r="A384" t="str">
        <f>_xlfn.XLOOKUP(C384,'Usage by partner TELE2 vs Ki'!B:B,'Usage by partner TELE2 vs Ki'!A:A,,0)</f>
        <v>ESPRT</v>
      </c>
      <c r="B384" t="s">
        <v>647</v>
      </c>
      <c r="C384" t="s">
        <v>822</v>
      </c>
      <c r="D384">
        <v>5</v>
      </c>
      <c r="E384">
        <v>5581227</v>
      </c>
      <c r="F384">
        <f t="shared" si="20"/>
        <v>5.1979226991534233E-3</v>
      </c>
      <c r="G384">
        <f t="shared" si="21"/>
        <v>5.3226728439331055</v>
      </c>
      <c r="H384">
        <f>_xlfn.XLOOKUP(A384,'Tele2 - data 6.23'!A:A,'Tele2 - data 6.23'!K:K,0,0)</f>
        <v>6.2769022311094701E-3</v>
      </c>
      <c r="I384">
        <f t="shared" si="22"/>
        <v>3.3409897049549497E-2</v>
      </c>
      <c r="J384">
        <f>_xlfn.XLOOKUP(A384,'Tele2 - data 6.23'!R:R,'Tele2 - data 6.23'!U:U,0,0)</f>
        <v>0</v>
      </c>
      <c r="K384">
        <f t="shared" si="23"/>
        <v>0</v>
      </c>
    </row>
    <row r="385" spans="1:11" x14ac:dyDescent="0.25">
      <c r="A385" t="str">
        <f>_xlfn.XLOOKUP(C385,'Usage by partner TELE2 vs Ki'!B:B,'Usage by partner TELE2 vs Ki'!A:A,,0)</f>
        <v>ESPTE</v>
      </c>
      <c r="B385" t="s">
        <v>647</v>
      </c>
      <c r="C385" t="s">
        <v>797</v>
      </c>
      <c r="D385">
        <v>5</v>
      </c>
      <c r="E385">
        <v>824233</v>
      </c>
      <c r="F385">
        <f t="shared" si="20"/>
        <v>7.676267996430397E-4</v>
      </c>
      <c r="G385">
        <f t="shared" si="21"/>
        <v>0.78604984283447266</v>
      </c>
      <c r="H385">
        <f>_xlfn.XLOOKUP(A385,'Tele2 - data 6.23'!A:A,'Tele2 - data 6.23'!K:K,0,0)</f>
        <v>1.0091008890803341E-2</v>
      </c>
      <c r="I385">
        <f t="shared" si="22"/>
        <v>7.9320359526572331E-3</v>
      </c>
      <c r="J385">
        <f>_xlfn.XLOOKUP(A385,'Tele2 - data 6.23'!R:R,'Tele2 - data 6.23'!U:U,0,0)</f>
        <v>0</v>
      </c>
      <c r="K385">
        <f t="shared" si="23"/>
        <v>0</v>
      </c>
    </row>
    <row r="386" spans="1:11" x14ac:dyDescent="0.25">
      <c r="A386" t="str">
        <f>_xlfn.XLOOKUP(C386,'Usage by partner TELE2 vs Ki'!B:B,'Usage by partner TELE2 vs Ki'!A:A,,0)</f>
        <v>ESPAT</v>
      </c>
      <c r="B386" t="s">
        <v>647</v>
      </c>
      <c r="C386" t="s">
        <v>810</v>
      </c>
      <c r="D386">
        <v>5</v>
      </c>
      <c r="E386">
        <v>272632</v>
      </c>
      <c r="F386">
        <f t="shared" si="20"/>
        <v>2.5390833616256714E-4</v>
      </c>
      <c r="G386">
        <f t="shared" si="21"/>
        <v>0.26000213623046875</v>
      </c>
      <c r="H386">
        <f>_xlfn.XLOOKUP(A386,'Tele2 - data 6.23'!A:A,'Tele2 - data 6.23'!K:K,0,0)</f>
        <v>1.0022329100492002E-2</v>
      </c>
      <c r="I386">
        <f t="shared" si="22"/>
        <v>2.6058269761327127E-3</v>
      </c>
      <c r="J386">
        <f>_xlfn.XLOOKUP(A386,'Tele2 - data 6.23'!R:R,'Tele2 - data 6.23'!U:U,0,0)</f>
        <v>0</v>
      </c>
      <c r="K386">
        <f t="shared" si="23"/>
        <v>0</v>
      </c>
    </row>
    <row r="387" spans="1:11" x14ac:dyDescent="0.25">
      <c r="A387" t="str">
        <f>_xlfn.XLOOKUP(C387,'Usage by partner TELE2 vs Ki'!B:B,'Usage by partner TELE2 vs Ki'!A:A,,0)</f>
        <v>CHNCU</v>
      </c>
      <c r="B387" t="s">
        <v>647</v>
      </c>
      <c r="C387" t="s">
        <v>667</v>
      </c>
      <c r="D387">
        <v>3</v>
      </c>
      <c r="E387">
        <v>4</v>
      </c>
      <c r="F387">
        <f t="shared" ref="F387:F450" si="24">G387/1024</f>
        <v>3.7252902984619141E-9</v>
      </c>
      <c r="G387">
        <f t="shared" ref="G387:G450" si="25">E387/1024/1024</f>
        <v>3.814697265625E-6</v>
      </c>
      <c r="H387">
        <f>_xlfn.XLOOKUP(A387,'Tele2 - data 6.23'!A:A,'Tele2 - data 6.23'!K:K,0,0)</f>
        <v>5.0005419266152054E-2</v>
      </c>
      <c r="I387">
        <f t="shared" ref="I387:I450" si="26">H387*G387</f>
        <v>1.9075553614102193E-7</v>
      </c>
      <c r="J387">
        <f>_xlfn.XLOOKUP(A387,'Tele2 - data 6.23'!R:R,'Tele2 - data 6.23'!U:U,0,0)</f>
        <v>0</v>
      </c>
      <c r="K387">
        <f t="shared" ref="K387:K450" si="27">J387*D387</f>
        <v>0</v>
      </c>
    </row>
    <row r="388" spans="1:11" x14ac:dyDescent="0.25">
      <c r="A388" t="str">
        <f>_xlfn.XLOOKUP(C388,'Usage by partner TELE2 vs Ki'!B:B,'Usage by partner TELE2 vs Ki'!A:A,,0)</f>
        <v>GBRME</v>
      </c>
      <c r="B388" t="s">
        <v>647</v>
      </c>
      <c r="C388" t="s">
        <v>745</v>
      </c>
      <c r="D388">
        <v>3</v>
      </c>
      <c r="E388">
        <v>5492155</v>
      </c>
      <c r="F388">
        <f t="shared" si="24"/>
        <v>5.1149679347872734E-3</v>
      </c>
      <c r="G388">
        <f t="shared" si="25"/>
        <v>5.237727165222168</v>
      </c>
      <c r="H388">
        <f>_xlfn.XLOOKUP(A388,'Tele2 - data 6.23'!A:A,'Tele2 - data 6.23'!K:K,0,0)</f>
        <v>1.0050818746470921E-2</v>
      </c>
      <c r="I388">
        <f t="shared" si="26"/>
        <v>5.2643446381114962E-2</v>
      </c>
      <c r="J388">
        <f>_xlfn.XLOOKUP(A388,'Tele2 - data 6.23'!R:R,'Tele2 - data 6.23'!U:U,0,0)</f>
        <v>0.15</v>
      </c>
      <c r="K388">
        <f t="shared" si="27"/>
        <v>0.44999999999999996</v>
      </c>
    </row>
    <row r="389" spans="1:11" x14ac:dyDescent="0.25">
      <c r="A389" t="str">
        <f>_xlfn.XLOOKUP(C389,'Usage by partner TELE2 vs Ki'!B:B,'Usage by partner TELE2 vs Ki'!A:A,,0)</f>
        <v>GBROR</v>
      </c>
      <c r="B389" t="s">
        <v>647</v>
      </c>
      <c r="C389" t="s">
        <v>763</v>
      </c>
      <c r="D389">
        <v>2</v>
      </c>
      <c r="E389">
        <v>11</v>
      </c>
      <c r="F389">
        <f t="shared" si="24"/>
        <v>1.0244548320770264E-8</v>
      </c>
      <c r="G389">
        <f t="shared" si="25"/>
        <v>1.049041748046875E-5</v>
      </c>
      <c r="H389">
        <f>_xlfn.XLOOKUP(A389,'Tele2 - data 6.23'!A:A,'Tele2 - data 6.23'!K:K,0,0)</f>
        <v>0</v>
      </c>
      <c r="I389">
        <f t="shared" si="26"/>
        <v>0</v>
      </c>
      <c r="J389">
        <f>_xlfn.XLOOKUP(A389,'Tele2 - data 6.23'!R:R,'Tele2 - data 6.23'!U:U,0,0)</f>
        <v>0</v>
      </c>
      <c r="K389">
        <f t="shared" si="27"/>
        <v>0</v>
      </c>
    </row>
    <row r="390" spans="1:11" x14ac:dyDescent="0.25">
      <c r="A390" t="str">
        <f>_xlfn.XLOOKUP(C390,'Usage by partner TELE2 vs Ki'!B:B,'Usage by partner TELE2 vs Ki'!A:A,,0)</f>
        <v>DOM01</v>
      </c>
      <c r="B390" t="s">
        <v>647</v>
      </c>
      <c r="C390" t="s">
        <v>794</v>
      </c>
      <c r="D390">
        <v>1</v>
      </c>
      <c r="E390">
        <v>30188</v>
      </c>
      <c r="F390">
        <f t="shared" si="24"/>
        <v>2.8114765882492065E-5</v>
      </c>
      <c r="G390">
        <f t="shared" si="25"/>
        <v>2.8789520263671875E-2</v>
      </c>
      <c r="H390">
        <f>_xlfn.XLOOKUP(A390,'Tele2 - data 6.23'!A:A,'Tele2 - data 6.23'!K:K,0,0)</f>
        <v>6.020261328067629E-2</v>
      </c>
      <c r="I390">
        <f t="shared" si="26"/>
        <v>1.7332043549700316E-3</v>
      </c>
      <c r="J390">
        <f>_xlfn.XLOOKUP(A390,'Tele2 - data 6.23'!R:R,'Tele2 - data 6.23'!U:U,0,0)</f>
        <v>0</v>
      </c>
      <c r="K390">
        <f t="shared" si="27"/>
        <v>0</v>
      </c>
    </row>
    <row r="391" spans="1:11" x14ac:dyDescent="0.25">
      <c r="A391" t="str">
        <f>_xlfn.XLOOKUP(C391,'Usage by partner TELE2 vs Ki'!B:B,'Usage by partner TELE2 vs Ki'!A:A,,0)</f>
        <v>FRAF3</v>
      </c>
      <c r="B391" t="s">
        <v>647</v>
      </c>
      <c r="C391" t="s">
        <v>772</v>
      </c>
      <c r="D391">
        <v>1</v>
      </c>
      <c r="E391">
        <v>3</v>
      </c>
      <c r="F391">
        <f t="shared" si="24"/>
        <v>2.7939677238464355E-9</v>
      </c>
      <c r="G391">
        <f t="shared" si="25"/>
        <v>2.86102294921875E-6</v>
      </c>
      <c r="H391">
        <f>_xlfn.XLOOKUP(A391,'Tele2 - data 6.23'!A:A,'Tele2 - data 6.23'!K:K,0,0)</f>
        <v>1.0031703784883949E-2</v>
      </c>
      <c r="I391">
        <f t="shared" si="26"/>
        <v>2.8700934748317572E-8</v>
      </c>
      <c r="J391">
        <f>_xlfn.XLOOKUP(A391,'Tele2 - data 6.23'!R:R,'Tele2 - data 6.23'!U:U,0,0)</f>
        <v>0</v>
      </c>
      <c r="K391">
        <f t="shared" si="27"/>
        <v>0</v>
      </c>
    </row>
    <row r="392" spans="1:11" x14ac:dyDescent="0.25">
      <c r="A392" t="str">
        <f>_xlfn.XLOOKUP(C392,'Usage by partner TELE2 vs Ki'!B:B,'Usage by partner TELE2 vs Ki'!A:A,,0)</f>
        <v>LCACW</v>
      </c>
      <c r="B392" t="s">
        <v>647</v>
      </c>
      <c r="C392" t="s">
        <v>978</v>
      </c>
      <c r="D392">
        <v>1</v>
      </c>
      <c r="E392">
        <v>186248</v>
      </c>
      <c r="F392">
        <f t="shared" si="24"/>
        <v>1.7345696687698364E-4</v>
      </c>
      <c r="G392">
        <f t="shared" si="25"/>
        <v>0.17761993408203125</v>
      </c>
      <c r="H392">
        <f>_xlfn.XLOOKUP(A392,'Tele2 - data 6.23'!A:A,'Tele2 - data 6.23'!K:K,0,0)</f>
        <v>0.10017964071856286</v>
      </c>
      <c r="I392">
        <f t="shared" si="26"/>
        <v>1.7793901180792708E-2</v>
      </c>
      <c r="J392">
        <f>_xlfn.XLOOKUP(A392,'Tele2 - data 6.23'!R:R,'Tele2 - data 6.23'!U:U,0,0)</f>
        <v>0</v>
      </c>
      <c r="K392">
        <f t="shared" si="27"/>
        <v>0</v>
      </c>
    </row>
    <row r="393" spans="1:11" x14ac:dyDescent="0.25">
      <c r="A393" t="str">
        <f>_xlfn.XLOOKUP(C393,'Usage by partner TELE2 vs Ki'!B:B,'Usage by partner TELE2 vs Ki'!A:A,,0)</f>
        <v>VCTCW</v>
      </c>
      <c r="B393" t="s">
        <v>647</v>
      </c>
      <c r="C393" t="s">
        <v>1341</v>
      </c>
      <c r="D393">
        <v>1</v>
      </c>
      <c r="E393">
        <v>2862639</v>
      </c>
      <c r="F393">
        <f t="shared" si="24"/>
        <v>2.6660403236746788E-3</v>
      </c>
      <c r="G393">
        <f t="shared" si="25"/>
        <v>2.7300252914428711</v>
      </c>
      <c r="H393">
        <f>_xlfn.XLOOKUP(A393,'Tele2 - data 6.23'!A:A,'Tele2 - data 6.23'!K:K,0,0)</f>
        <v>0.10018725099601596</v>
      </c>
      <c r="I393">
        <f t="shared" si="26"/>
        <v>0.27351372909925853</v>
      </c>
      <c r="J393">
        <f>_xlfn.XLOOKUP(A393,'Tele2 - data 6.23'!R:R,'Tele2 - data 6.23'!U:U,0,0)</f>
        <v>0</v>
      </c>
      <c r="K393">
        <f t="shared" si="27"/>
        <v>0</v>
      </c>
    </row>
    <row r="394" spans="1:11" x14ac:dyDescent="0.25">
      <c r="A394" t="str">
        <f>_xlfn.XLOOKUP(C394,'Usage by partner TELE2 vs Ki'!B:B,'Usage by partner TELE2 vs Ki'!A:A,,0)</f>
        <v>LCACW</v>
      </c>
      <c r="B394" t="s">
        <v>647</v>
      </c>
      <c r="C394" t="s">
        <v>946</v>
      </c>
      <c r="D394">
        <v>1</v>
      </c>
      <c r="E394">
        <v>3</v>
      </c>
      <c r="F394">
        <f t="shared" si="24"/>
        <v>2.7939677238464355E-9</v>
      </c>
      <c r="G394">
        <f t="shared" si="25"/>
        <v>2.86102294921875E-6</v>
      </c>
      <c r="H394">
        <f>_xlfn.XLOOKUP(A394,'Tele2 - data 6.23'!A:A,'Tele2 - data 6.23'!K:K,0,0)</f>
        <v>0.10017964071856286</v>
      </c>
      <c r="I394">
        <f t="shared" si="26"/>
        <v>2.8661625114029747E-7</v>
      </c>
      <c r="J394">
        <f>_xlfn.XLOOKUP(A394,'Tele2 - data 6.23'!R:R,'Tele2 - data 6.23'!U:U,0,0)</f>
        <v>0</v>
      </c>
      <c r="K394">
        <f t="shared" si="27"/>
        <v>0</v>
      </c>
    </row>
    <row r="395" spans="1:11" x14ac:dyDescent="0.25">
      <c r="A395" t="str">
        <f>_xlfn.XLOOKUP(C395,'Usage by partner TELE2 vs Ki'!B:B,'Usage by partner TELE2 vs Ki'!A:A,,0)</f>
        <v>VCTCW</v>
      </c>
      <c r="B395" t="s">
        <v>647</v>
      </c>
      <c r="C395" t="s">
        <v>980</v>
      </c>
      <c r="D395">
        <v>1</v>
      </c>
      <c r="E395">
        <v>129</v>
      </c>
      <c r="F395">
        <f t="shared" si="24"/>
        <v>1.2014061212539673E-7</v>
      </c>
      <c r="G395">
        <f t="shared" si="25"/>
        <v>1.2302398681640625E-4</v>
      </c>
      <c r="H395">
        <f>_xlfn.XLOOKUP(A395,'Tele2 - data 6.23'!A:A,'Tele2 - data 6.23'!K:K,0,0)</f>
        <v>0.10018725099601596</v>
      </c>
      <c r="I395">
        <f t="shared" si="26"/>
        <v>1.232543504570585E-5</v>
      </c>
      <c r="J395">
        <f>_xlfn.XLOOKUP(A395,'Tele2 - data 6.23'!R:R,'Tele2 - data 6.23'!U:U,0,0)</f>
        <v>0</v>
      </c>
      <c r="K395">
        <f t="shared" si="27"/>
        <v>0</v>
      </c>
    </row>
    <row r="396" spans="1:11" x14ac:dyDescent="0.25">
      <c r="A396" t="str">
        <f>_xlfn.XLOOKUP(C396,'Usage by partner TELE2 vs Ki'!B:B,'Usage by partner TELE2 vs Ki'!A:A,,0)</f>
        <v>FRAF4</v>
      </c>
      <c r="B396" t="s">
        <v>647</v>
      </c>
      <c r="C396" t="s">
        <v>982</v>
      </c>
      <c r="D396">
        <v>1</v>
      </c>
      <c r="E396">
        <v>5790549</v>
      </c>
      <c r="F396">
        <f t="shared" si="24"/>
        <v>5.3928690031170845E-3</v>
      </c>
      <c r="G396">
        <f t="shared" si="25"/>
        <v>5.5222978591918945</v>
      </c>
      <c r="H396">
        <f>_xlfn.XLOOKUP(A396,'Tele2 - data 6.23'!A:A,'Tele2 - data 6.23'!K:K,0,0)</f>
        <v>5.0153817642698294E-2</v>
      </c>
      <c r="I396">
        <f t="shared" si="26"/>
        <v>0.27696431979857344</v>
      </c>
      <c r="J396">
        <f>_xlfn.XLOOKUP(A396,'Tele2 - data 6.23'!R:R,'Tele2 - data 6.23'!U:U,0,0)</f>
        <v>0.05</v>
      </c>
      <c r="K396">
        <f t="shared" si="27"/>
        <v>0.05</v>
      </c>
    </row>
    <row r="397" spans="1:11" x14ac:dyDescent="0.25">
      <c r="A397" t="str">
        <f>_xlfn.XLOOKUP(C397,'Usage by partner TELE2 vs Ki'!B:B,'Usage by partner TELE2 vs Ki'!A:A,,0)</f>
        <v>FRAFM</v>
      </c>
      <c r="B397" t="s">
        <v>647</v>
      </c>
      <c r="C397" t="s">
        <v>889</v>
      </c>
      <c r="D397">
        <v>1</v>
      </c>
      <c r="E397">
        <v>99107</v>
      </c>
      <c r="F397">
        <f t="shared" si="24"/>
        <v>9.2300586402416229E-5</v>
      </c>
      <c r="G397">
        <f t="shared" si="25"/>
        <v>9.4515800476074219E-2</v>
      </c>
      <c r="H397">
        <f>_xlfn.XLOOKUP(A397,'Tele2 - data 6.23'!A:A,'Tele2 - data 6.23'!K:K,0,0)</f>
        <v>1.0056274620146315E-2</v>
      </c>
      <c r="I397">
        <f t="shared" si="26"/>
        <v>9.504768455303582E-4</v>
      </c>
      <c r="J397">
        <f>_xlfn.XLOOKUP(A397,'Tele2 - data 6.23'!R:R,'Tele2 - data 6.23'!U:U,0,0)</f>
        <v>0</v>
      </c>
      <c r="K397">
        <f t="shared" si="27"/>
        <v>0</v>
      </c>
    </row>
    <row r="398" spans="1:11" x14ac:dyDescent="0.25">
      <c r="A398" t="str">
        <f>_xlfn.XLOOKUP(C398,'Usage by partner TELE2 vs Ki'!B:B,'Usage by partner TELE2 vs Ki'!A:A,,0)</f>
        <v>MLTGO</v>
      </c>
      <c r="B398" t="s">
        <v>647</v>
      </c>
      <c r="C398" t="s">
        <v>1346</v>
      </c>
      <c r="D398">
        <v>1</v>
      </c>
      <c r="E398">
        <v>4165204</v>
      </c>
      <c r="F398">
        <f t="shared" si="24"/>
        <v>3.8791485130786896E-3</v>
      </c>
      <c r="G398">
        <f t="shared" si="25"/>
        <v>3.9722480773925781</v>
      </c>
      <c r="H398">
        <f>_xlfn.XLOOKUP(A398,'Tele2 - data 6.23'!A:A,'Tele2 - data 6.23'!K:K,0,0)</f>
        <v>1.0131520285332145E-2</v>
      </c>
      <c r="I398">
        <f t="shared" si="26"/>
        <v>4.0244911974474516E-2</v>
      </c>
      <c r="J398">
        <f>_xlfn.XLOOKUP(A398,'Tele2 - data 6.23'!R:R,'Tele2 - data 6.23'!U:U,0,0)</f>
        <v>0</v>
      </c>
      <c r="K398">
        <f t="shared" si="27"/>
        <v>0</v>
      </c>
    </row>
    <row r="399" spans="1:11" x14ac:dyDescent="0.25">
      <c r="A399" t="str">
        <f>_xlfn.XLOOKUP(C399,'Usage by partner TELE2 vs Ki'!B:B,'Usage by partner TELE2 vs Ki'!A:A,,0)</f>
        <v>ITAFM</v>
      </c>
      <c r="B399" t="s">
        <v>647</v>
      </c>
      <c r="C399" t="s">
        <v>818</v>
      </c>
      <c r="D399">
        <v>1</v>
      </c>
      <c r="E399">
        <v>217739</v>
      </c>
      <c r="F399">
        <f t="shared" si="24"/>
        <v>2.0278524607419968E-4</v>
      </c>
      <c r="G399">
        <f t="shared" si="25"/>
        <v>0.20765209197998047</v>
      </c>
      <c r="H399">
        <f>_xlfn.XLOOKUP(A399,'Tele2 - data 6.23'!A:A,'Tele2 - data 6.23'!K:K,0,0)</f>
        <v>6.0150234236534275E-2</v>
      </c>
      <c r="I399">
        <f t="shared" si="26"/>
        <v>1.2490321972302185E-2</v>
      </c>
      <c r="J399">
        <f>_xlfn.XLOOKUP(A399,'Tele2 - data 6.23'!R:R,'Tele2 - data 6.23'!U:U,0,0)</f>
        <v>0</v>
      </c>
      <c r="K399">
        <f t="shared" si="27"/>
        <v>0</v>
      </c>
    </row>
    <row r="400" spans="1:11" x14ac:dyDescent="0.25">
      <c r="A400" t="str">
        <f>_xlfn.XLOOKUP(C400,'Usage by partner TELE2 vs Ki'!B:B,'Usage by partner TELE2 vs Ki'!A:A,,0)</f>
        <v>MARM1</v>
      </c>
      <c r="B400" t="s">
        <v>647</v>
      </c>
      <c r="C400" t="s">
        <v>758</v>
      </c>
      <c r="D400">
        <v>1</v>
      </c>
      <c r="E400">
        <v>1</v>
      </c>
      <c r="F400">
        <f t="shared" si="24"/>
        <v>9.3132257461547852E-10</v>
      </c>
      <c r="G400">
        <f t="shared" si="25"/>
        <v>9.5367431640625E-7</v>
      </c>
      <c r="H400">
        <f>_xlfn.XLOOKUP(A400,'Tele2 - data 6.23'!A:A,'Tele2 - data 6.23'!K:K,0,0)</f>
        <v>5.0143022236990534E-2</v>
      </c>
      <c r="I400">
        <f t="shared" si="26"/>
        <v>4.782011245440534E-8</v>
      </c>
      <c r="J400">
        <f>_xlfn.XLOOKUP(A400,'Tele2 - data 6.23'!R:R,'Tele2 - data 6.23'!U:U,0,0)</f>
        <v>0</v>
      </c>
      <c r="K400">
        <f t="shared" si="27"/>
        <v>0</v>
      </c>
    </row>
    <row r="401" spans="1:11" x14ac:dyDescent="0.25">
      <c r="A401" t="str">
        <f>_xlfn.XLOOKUP(C401,'Usage by partner TELE2 vs Ki'!B:B,'Usage by partner TELE2 vs Ki'!A:A,,0)</f>
        <v>BMUBD</v>
      </c>
      <c r="B401" t="s">
        <v>647</v>
      </c>
      <c r="C401" t="s">
        <v>1350</v>
      </c>
      <c r="D401">
        <v>1</v>
      </c>
      <c r="E401">
        <v>2171532</v>
      </c>
      <c r="F401">
        <f t="shared" si="24"/>
        <v>2.0223967730998993E-3</v>
      </c>
      <c r="G401">
        <f t="shared" si="25"/>
        <v>2.0709342956542969</v>
      </c>
      <c r="H401">
        <f>_xlfn.XLOOKUP(A401,'Tele2 - data 6.23'!A:A,'Tele2 - data 6.23'!K:K,0,0)</f>
        <v>1.000096463022508</v>
      </c>
      <c r="I401">
        <f t="shared" si="26"/>
        <v>2.0711340642358711</v>
      </c>
      <c r="J401">
        <f>_xlfn.XLOOKUP(A401,'Tele2 - data 6.23'!R:R,'Tele2 - data 6.23'!U:U,0,0)</f>
        <v>0</v>
      </c>
      <c r="K401">
        <f t="shared" si="27"/>
        <v>0</v>
      </c>
    </row>
    <row r="402" spans="1:11" x14ac:dyDescent="0.25">
      <c r="A402" t="str">
        <f>_xlfn.XLOOKUP(C402,'Usage by partner TELE2 vs Ki'!B:B,'Usage by partner TELE2 vs Ki'!A:A,,0)</f>
        <v>FRAF1</v>
      </c>
      <c r="B402" t="s">
        <v>647</v>
      </c>
      <c r="C402" t="s">
        <v>760</v>
      </c>
      <c r="D402">
        <v>1</v>
      </c>
      <c r="E402">
        <v>4639</v>
      </c>
      <c r="F402">
        <f t="shared" si="24"/>
        <v>4.3204054236412048E-6</v>
      </c>
      <c r="G402">
        <f t="shared" si="25"/>
        <v>4.4240951538085938E-3</v>
      </c>
      <c r="H402">
        <f>_xlfn.XLOOKUP(A402,'Tele2 - data 6.23'!A:A,'Tele2 - data 6.23'!K:K,0,0)</f>
        <v>6.0307905731580812E-3</v>
      </c>
      <c r="I402">
        <f t="shared" si="26"/>
        <v>2.6680791348343217E-5</v>
      </c>
      <c r="J402">
        <f>_xlfn.XLOOKUP(A402,'Tele2 - data 6.23'!R:R,'Tele2 - data 6.23'!U:U,0,0)</f>
        <v>0</v>
      </c>
      <c r="K402">
        <f t="shared" si="27"/>
        <v>0</v>
      </c>
    </row>
    <row r="403" spans="1:11" x14ac:dyDescent="0.25">
      <c r="A403" t="str">
        <f>_xlfn.XLOOKUP(C403,'Usage by partner TELE2 vs Ki'!B:B,'Usage by partner TELE2 vs Ki'!A:A,,0)</f>
        <v>FRAF2</v>
      </c>
      <c r="B403" t="s">
        <v>647</v>
      </c>
      <c r="C403" t="s">
        <v>771</v>
      </c>
      <c r="D403">
        <v>1</v>
      </c>
      <c r="E403">
        <v>512</v>
      </c>
      <c r="F403">
        <f t="shared" si="24"/>
        <v>4.76837158203125E-7</v>
      </c>
      <c r="G403">
        <f t="shared" si="25"/>
        <v>4.8828125E-4</v>
      </c>
      <c r="H403">
        <f>_xlfn.XLOOKUP(A403,'Tele2 - data 6.23'!A:A,'Tele2 - data 6.23'!K:K,0,0)</f>
        <v>1.0044684567575537E-2</v>
      </c>
      <c r="I403">
        <f t="shared" si="26"/>
        <v>4.9046311365114926E-6</v>
      </c>
      <c r="J403">
        <f>_xlfn.XLOOKUP(A403,'Tele2 - data 6.23'!R:R,'Tele2 - data 6.23'!U:U,0,0)</f>
        <v>0</v>
      </c>
      <c r="K403">
        <f t="shared" si="27"/>
        <v>0</v>
      </c>
    </row>
    <row r="404" spans="1:11" x14ac:dyDescent="0.25">
      <c r="A404" t="str">
        <f>_xlfn.XLOOKUP(C404,'Usage by partner TELE2 vs Ki'!B:B,'Usage by partner TELE2 vs Ki'!A:A,,0)</f>
        <v>ITASI</v>
      </c>
      <c r="B404" t="s">
        <v>647</v>
      </c>
      <c r="C404" t="s">
        <v>769</v>
      </c>
      <c r="D404">
        <v>1</v>
      </c>
      <c r="E404">
        <v>116336</v>
      </c>
      <c r="F404">
        <f t="shared" si="24"/>
        <v>1.0834634304046631E-4</v>
      </c>
      <c r="G404">
        <f t="shared" si="25"/>
        <v>0.1109466552734375</v>
      </c>
      <c r="H404">
        <f>_xlfn.XLOOKUP(A404,'Tele2 - data 6.23'!A:A,'Tele2 - data 6.23'!K:K,0,0)</f>
        <v>1.003746322999596E-2</v>
      </c>
      <c r="I404">
        <f t="shared" si="26"/>
        <v>1.1136229727981663E-3</v>
      </c>
      <c r="J404">
        <f>_xlfn.XLOOKUP(A404,'Tele2 - data 6.23'!R:R,'Tele2 - data 6.23'!U:U,0,0)</f>
        <v>0.05</v>
      </c>
      <c r="K404">
        <f t="shared" si="27"/>
        <v>0.05</v>
      </c>
    </row>
    <row r="405" spans="1:11" x14ac:dyDescent="0.25">
      <c r="A405" t="str">
        <f>_xlfn.XLOOKUP(C405,'Usage by partner TELE2 vs Ki'!B:B,'Usage by partner TELE2 vs Ki'!A:A,,0)</f>
        <v>GRCPF</v>
      </c>
      <c r="B405" t="s">
        <v>647</v>
      </c>
      <c r="C405" t="s">
        <v>708</v>
      </c>
      <c r="D405">
        <v>1</v>
      </c>
      <c r="E405">
        <v>6106743</v>
      </c>
      <c r="F405">
        <f t="shared" si="24"/>
        <v>5.6873476132750511E-3</v>
      </c>
      <c r="G405">
        <f t="shared" si="25"/>
        <v>5.8238439559936523</v>
      </c>
      <c r="H405">
        <f>_xlfn.XLOOKUP(A405,'Tele2 - data 6.23'!A:A,'Tele2 - data 6.23'!K:K,0,0)</f>
        <v>5.0920537561091016E-3</v>
      </c>
      <c r="I405">
        <f t="shared" si="26"/>
        <v>2.9655326491110766E-2</v>
      </c>
      <c r="J405">
        <f>_xlfn.XLOOKUP(A405,'Tele2 - data 6.23'!R:R,'Tele2 - data 6.23'!U:U,0,0)</f>
        <v>0</v>
      </c>
      <c r="K405">
        <f t="shared" si="27"/>
        <v>0</v>
      </c>
    </row>
    <row r="406" spans="1:11" x14ac:dyDescent="0.25">
      <c r="A406" t="str">
        <f>_xlfn.XLOOKUP(C406,'Usage by partner TELE2 vs Ki'!B:B,'Usage by partner TELE2 vs Ki'!A:A,,0)</f>
        <v>ITAOM</v>
      </c>
      <c r="B406" t="s">
        <v>647</v>
      </c>
      <c r="C406" t="s">
        <v>752</v>
      </c>
      <c r="D406">
        <v>1</v>
      </c>
      <c r="E406">
        <v>79079</v>
      </c>
      <c r="F406">
        <f t="shared" si="24"/>
        <v>7.3648057878017426E-5</v>
      </c>
      <c r="G406">
        <f t="shared" si="25"/>
        <v>7.5415611267089844E-2</v>
      </c>
      <c r="H406">
        <f>_xlfn.XLOOKUP(A406,'Tele2 - data 6.23'!A:A,'Tele2 - data 6.23'!K:K,0,0)</f>
        <v>1.0030261531489941E-2</v>
      </c>
      <c r="I406">
        <f t="shared" si="26"/>
        <v>7.5643830456609067E-4</v>
      </c>
      <c r="J406">
        <f>_xlfn.XLOOKUP(A406,'Tele2 - data 6.23'!R:R,'Tele2 - data 6.23'!U:U,0,0)</f>
        <v>0</v>
      </c>
      <c r="K406">
        <f t="shared" si="27"/>
        <v>0</v>
      </c>
    </row>
    <row r="407" spans="1:11" x14ac:dyDescent="0.25">
      <c r="A407" t="str">
        <f>_xlfn.XLOOKUP(C407,'Usage by partner TELE2 vs Ki'!B:B,'Usage by partner TELE2 vs Ki'!A:A,,0)</f>
        <v>GRCSH</v>
      </c>
      <c r="B407" t="s">
        <v>647</v>
      </c>
      <c r="C407" t="s">
        <v>710</v>
      </c>
      <c r="D407">
        <v>1</v>
      </c>
      <c r="E407">
        <v>5612</v>
      </c>
      <c r="F407">
        <f t="shared" si="24"/>
        <v>5.2265822887420654E-6</v>
      </c>
      <c r="G407">
        <f t="shared" si="25"/>
        <v>5.352020263671875E-3</v>
      </c>
      <c r="H407">
        <f>_xlfn.XLOOKUP(A407,'Tele2 - data 6.23'!A:A,'Tele2 - data 6.23'!K:K,0,0)</f>
        <v>5.0781742986989722E-3</v>
      </c>
      <c r="I407">
        <f t="shared" si="26"/>
        <v>2.7178491749094613E-5</v>
      </c>
      <c r="J407">
        <f>_xlfn.XLOOKUP(A407,'Tele2 - data 6.23'!R:R,'Tele2 - data 6.23'!U:U,0,0)</f>
        <v>0</v>
      </c>
      <c r="K407">
        <f t="shared" si="27"/>
        <v>0</v>
      </c>
    </row>
    <row r="408" spans="1:11" x14ac:dyDescent="0.25">
      <c r="A408" t="str">
        <f>_xlfn.XLOOKUP(C408,'Usage by partner TELE2 vs Ki'!B:B,'Usage by partner TELE2 vs Ki'!A:A,,0)</f>
        <v>ITAWI</v>
      </c>
      <c r="B408" t="s">
        <v>647</v>
      </c>
      <c r="C408" t="s">
        <v>742</v>
      </c>
      <c r="D408">
        <v>1</v>
      </c>
      <c r="E408">
        <v>2436590</v>
      </c>
      <c r="F408">
        <f t="shared" si="24"/>
        <v>2.2692512720823288E-3</v>
      </c>
      <c r="G408">
        <f t="shared" si="25"/>
        <v>2.3237133026123047</v>
      </c>
      <c r="H408">
        <f>_xlfn.XLOOKUP(A408,'Tele2 - data 6.23'!A:A,'Tele2 - data 6.23'!K:K,0,0)</f>
        <v>6.1982702736118438E-3</v>
      </c>
      <c r="I408">
        <f t="shared" si="26"/>
        <v>1.4403003087978251E-2</v>
      </c>
      <c r="J408">
        <f>_xlfn.XLOOKUP(A408,'Tele2 - data 6.23'!R:R,'Tele2 - data 6.23'!U:U,0,0)</f>
        <v>0.17</v>
      </c>
      <c r="K408">
        <f t="shared" si="27"/>
        <v>0.17</v>
      </c>
    </row>
    <row r="409" spans="1:11" x14ac:dyDescent="0.25">
      <c r="A409" t="str">
        <f>_xlfn.XLOOKUP(C409,'Usage by partner TELE2 vs Ki'!B:B,'Usage by partner TELE2 vs Ki'!A:A,,0)</f>
        <v>ESPXF</v>
      </c>
      <c r="B409" t="s">
        <v>647</v>
      </c>
      <c r="C409" t="s">
        <v>887</v>
      </c>
      <c r="D409">
        <v>1</v>
      </c>
      <c r="E409">
        <v>624</v>
      </c>
      <c r="F409">
        <f t="shared" si="24"/>
        <v>5.8114528656005859E-7</v>
      </c>
      <c r="G409">
        <f t="shared" si="25"/>
        <v>5.950927734375E-4</v>
      </c>
      <c r="H409">
        <f>_xlfn.XLOOKUP(A409,'Tele2 - data 6.23'!A:A,'Tele2 - data 6.23'!K:K,0,0)</f>
        <v>1.0002069341761196E-2</v>
      </c>
      <c r="I409">
        <f t="shared" si="26"/>
        <v>5.95215918470286E-6</v>
      </c>
      <c r="J409">
        <f>_xlfn.XLOOKUP(A409,'Tele2 - data 6.23'!R:R,'Tele2 - data 6.23'!U:U,0,0)</f>
        <v>0</v>
      </c>
      <c r="K409">
        <f t="shared" si="27"/>
        <v>0</v>
      </c>
    </row>
    <row r="410" spans="1:11" x14ac:dyDescent="0.25">
      <c r="A410" t="str">
        <f>_xlfn.XLOOKUP(C410,'Usage by partner TELE2 vs Ki'!B:B,'Usage by partner TELE2 vs Ki'!A:A,,0)</f>
        <v>USACG</v>
      </c>
      <c r="B410" t="s">
        <v>635</v>
      </c>
      <c r="C410" t="s">
        <v>665</v>
      </c>
      <c r="D410">
        <v>2508</v>
      </c>
      <c r="E410">
        <v>65636658</v>
      </c>
      <c r="F410">
        <f t="shared" si="24"/>
        <v>6.1128901317715645E-2</v>
      </c>
      <c r="G410">
        <f t="shared" si="25"/>
        <v>62.59599494934082</v>
      </c>
      <c r="H410">
        <f>_xlfn.XLOOKUP(A410,'Tele2 - data 6.23'!A:A,'Tele2 - data 6.23'!K:K,0,0)</f>
        <v>1.3540748128522176E-2</v>
      </c>
      <c r="I410">
        <f t="shared" si="26"/>
        <v>0.84759660146327032</v>
      </c>
      <c r="J410">
        <f>_xlfn.XLOOKUP(A410,'Tele2 - data 6.23'!R:R,'Tele2 - data 6.23'!U:U,0,0)</f>
        <v>0</v>
      </c>
      <c r="K410">
        <f t="shared" si="27"/>
        <v>0</v>
      </c>
    </row>
    <row r="411" spans="1:11" x14ac:dyDescent="0.25">
      <c r="A411" t="str">
        <f>_xlfn.XLOOKUP(C411,'Usage by partner TELE2 vs Ki'!B:B,'Usage by partner TELE2 vs Ki'!A:A,,0)</f>
        <v>USAW6</v>
      </c>
      <c r="B411" t="s">
        <v>635</v>
      </c>
      <c r="C411" t="s">
        <v>646</v>
      </c>
      <c r="D411">
        <v>1846</v>
      </c>
      <c r="E411">
        <v>30172443</v>
      </c>
      <c r="F411">
        <f t="shared" si="24"/>
        <v>2.8100277297198772E-2</v>
      </c>
      <c r="G411">
        <f t="shared" si="25"/>
        <v>28.774683952331543</v>
      </c>
      <c r="H411">
        <f>_xlfn.XLOOKUP(A411,'Tele2 - data 6.23'!A:A,'Tele2 - data 6.23'!K:K,0,0)</f>
        <v>5.0788502726430767E-3</v>
      </c>
      <c r="I411">
        <f t="shared" si="26"/>
        <v>0.14614231143651743</v>
      </c>
      <c r="J411">
        <f>_xlfn.XLOOKUP(A411,'Tele2 - data 6.23'!R:R,'Tele2 - data 6.23'!U:U,0,0)</f>
        <v>0.12</v>
      </c>
      <c r="K411">
        <f t="shared" si="27"/>
        <v>221.51999999999998</v>
      </c>
    </row>
    <row r="412" spans="1:11" x14ac:dyDescent="0.25">
      <c r="A412" t="str">
        <f>_xlfn.XLOOKUP(C412,'Usage by partner TELE2 vs Ki'!B:B,'Usage by partner TELE2 vs Ki'!A:A,,0)</f>
        <v>CANRW</v>
      </c>
      <c r="B412" t="s">
        <v>635</v>
      </c>
      <c r="C412" t="s">
        <v>787</v>
      </c>
      <c r="D412">
        <v>38</v>
      </c>
      <c r="E412">
        <v>1996645</v>
      </c>
      <c r="F412">
        <f t="shared" si="24"/>
        <v>1.8595205619931221E-3</v>
      </c>
      <c r="G412">
        <f t="shared" si="25"/>
        <v>1.904149055480957</v>
      </c>
      <c r="H412">
        <f>_xlfn.XLOOKUP(A412,'Tele2 - data 6.23'!A:A,'Tele2 - data 6.23'!K:K,0,0)</f>
        <v>0.10004802082289022</v>
      </c>
      <c r="I412">
        <f t="shared" si="26"/>
        <v>0.19050634435264552</v>
      </c>
      <c r="J412">
        <f>_xlfn.XLOOKUP(A412,'Tele2 - data 6.23'!R:R,'Tele2 - data 6.23'!U:U,0,0)</f>
        <v>0</v>
      </c>
      <c r="K412">
        <f t="shared" si="27"/>
        <v>0</v>
      </c>
    </row>
    <row r="413" spans="1:11" x14ac:dyDescent="0.25">
      <c r="A413" t="str">
        <f>_xlfn.XLOOKUP(C413,'Usage by partner TELE2 vs Ki'!B:B,'Usage by partner TELE2 vs Ki'!A:A,,0)</f>
        <v>CANTS</v>
      </c>
      <c r="B413" t="s">
        <v>635</v>
      </c>
      <c r="C413" t="s">
        <v>807</v>
      </c>
      <c r="D413">
        <v>28</v>
      </c>
      <c r="E413">
        <v>404195</v>
      </c>
      <c r="F413">
        <f t="shared" si="24"/>
        <v>3.7643592804670334E-4</v>
      </c>
      <c r="G413">
        <f t="shared" si="25"/>
        <v>0.38547039031982422</v>
      </c>
      <c r="H413">
        <f>_xlfn.XLOOKUP(A413,'Tele2 - data 6.23'!A:A,'Tele2 - data 6.23'!K:K,0,0)</f>
        <v>0.10001281626379642</v>
      </c>
      <c r="I413">
        <f t="shared" si="26"/>
        <v>3.8551979322190469E-2</v>
      </c>
      <c r="J413">
        <f>_xlfn.XLOOKUP(A413,'Tele2 - data 6.23'!R:R,'Tele2 - data 6.23'!U:U,0,0)</f>
        <v>0</v>
      </c>
      <c r="K413">
        <f t="shared" si="27"/>
        <v>0</v>
      </c>
    </row>
    <row r="414" spans="1:11" x14ac:dyDescent="0.25">
      <c r="A414" t="str">
        <f>_xlfn.XLOOKUP(C414,'Usage by partner TELE2 vs Ki'!B:B,'Usage by partner TELE2 vs Ki'!A:A,,0)</f>
        <v>CANBM</v>
      </c>
      <c r="B414" t="s">
        <v>635</v>
      </c>
      <c r="C414" t="s">
        <v>803</v>
      </c>
      <c r="D414">
        <v>27</v>
      </c>
      <c r="E414">
        <v>318487</v>
      </c>
      <c r="F414">
        <f t="shared" si="24"/>
        <v>2.9661413282155991E-4</v>
      </c>
      <c r="G414">
        <f t="shared" si="25"/>
        <v>0.30373287200927734</v>
      </c>
      <c r="H414">
        <f>_xlfn.XLOOKUP(A414,'Tele2 - data 6.23'!A:A,'Tele2 - data 6.23'!K:K,0,0)</f>
        <v>0.1000213823948129</v>
      </c>
      <c r="I414">
        <f t="shared" si="26"/>
        <v>3.037978173711469E-2</v>
      </c>
      <c r="J414">
        <f>_xlfn.XLOOKUP(A414,'Tele2 - data 6.23'!R:R,'Tele2 - data 6.23'!U:U,0,0)</f>
        <v>0</v>
      </c>
      <c r="K414">
        <f t="shared" si="27"/>
        <v>0</v>
      </c>
    </row>
    <row r="415" spans="1:11" x14ac:dyDescent="0.25">
      <c r="A415" t="str">
        <f>_xlfn.XLOOKUP(C415,'Usage by partner TELE2 vs Ki'!B:B,'Usage by partner TELE2 vs Ki'!A:A,,0)</f>
        <v>ZAFVC</v>
      </c>
      <c r="B415" t="s">
        <v>635</v>
      </c>
      <c r="C415" t="s">
        <v>765</v>
      </c>
      <c r="D415">
        <v>13</v>
      </c>
      <c r="E415">
        <v>2559</v>
      </c>
      <c r="F415">
        <f t="shared" si="24"/>
        <v>2.3832544684410095E-6</v>
      </c>
      <c r="G415">
        <f t="shared" si="25"/>
        <v>2.4404525756835938E-3</v>
      </c>
      <c r="H415">
        <f>_xlfn.XLOOKUP(A415,'Tele2 - data 6.23'!A:A,'Tele2 - data 6.23'!K:K,0,0)</f>
        <v>3.0146430705630198E-2</v>
      </c>
      <c r="I415">
        <f t="shared" si="26"/>
        <v>7.357093446322219E-5</v>
      </c>
      <c r="J415">
        <f>_xlfn.XLOOKUP(A415,'Tele2 - data 6.23'!R:R,'Tele2 - data 6.23'!U:U,0,0)</f>
        <v>0</v>
      </c>
      <c r="K415">
        <f t="shared" si="27"/>
        <v>0</v>
      </c>
    </row>
    <row r="416" spans="1:11" x14ac:dyDescent="0.25">
      <c r="A416" t="str">
        <f>_xlfn.XLOOKUP(C416,'Usage by partner TELE2 vs Ki'!B:B,'Usage by partner TELE2 vs Ki'!A:A,,0)</f>
        <v>MEXMS</v>
      </c>
      <c r="B416" t="s">
        <v>635</v>
      </c>
      <c r="C416" t="s">
        <v>837</v>
      </c>
      <c r="D416">
        <v>11</v>
      </c>
      <c r="E416">
        <v>796911</v>
      </c>
      <c r="F416">
        <f t="shared" si="24"/>
        <v>7.421812042593956E-4</v>
      </c>
      <c r="G416">
        <f t="shared" si="25"/>
        <v>0.75999355316162109</v>
      </c>
      <c r="H416">
        <f>_xlfn.XLOOKUP(A416,'Tele2 - data 6.23'!A:A,'Tele2 - data 6.23'!K:K,0,0)</f>
        <v>5.0319361277438669E-2</v>
      </c>
      <c r="I416">
        <f t="shared" si="26"/>
        <v>3.8242390170063902E-2</v>
      </c>
      <c r="J416">
        <f>_xlfn.XLOOKUP(A416,'Tele2 - data 6.23'!R:R,'Tele2 - data 6.23'!U:U,0,0)</f>
        <v>0</v>
      </c>
      <c r="K416">
        <f t="shared" si="27"/>
        <v>0</v>
      </c>
    </row>
    <row r="417" spans="1:11" x14ac:dyDescent="0.25">
      <c r="A417" t="str">
        <f>_xlfn.XLOOKUP(C417,'Usage by partner TELE2 vs Ki'!B:B,'Usage by partner TELE2 vs Ki'!A:A,,0)</f>
        <v>MEXIU</v>
      </c>
      <c r="B417" t="s">
        <v>635</v>
      </c>
      <c r="C417" t="s">
        <v>835</v>
      </c>
      <c r="D417">
        <v>10</v>
      </c>
      <c r="E417">
        <v>120872</v>
      </c>
      <c r="F417">
        <f t="shared" si="24"/>
        <v>1.1257082223892212E-4</v>
      </c>
      <c r="G417">
        <f t="shared" si="25"/>
        <v>0.11527252197265625</v>
      </c>
      <c r="H417">
        <f>_xlfn.XLOOKUP(A417,'Tele2 - data 6.23'!A:A,'Tele2 - data 6.23'!K:K,0,0)</f>
        <v>1.0003618742096052</v>
      </c>
      <c r="I417">
        <f t="shared" si="26"/>
        <v>0.1153142361254343</v>
      </c>
      <c r="J417">
        <f>_xlfn.XLOOKUP(A417,'Tele2 - data 6.23'!R:R,'Tele2 - data 6.23'!U:U,0,0)</f>
        <v>0</v>
      </c>
      <c r="K417">
        <f t="shared" si="27"/>
        <v>0</v>
      </c>
    </row>
    <row r="418" spans="1:11" x14ac:dyDescent="0.25">
      <c r="A418" t="str">
        <f>_xlfn.XLOOKUP(C418,'Usage by partner TELE2 vs Ki'!B:B,'Usage by partner TELE2 vs Ki'!A:A,,0)</f>
        <v>MEXIU</v>
      </c>
      <c r="B418" t="s">
        <v>635</v>
      </c>
      <c r="C418" t="s">
        <v>836</v>
      </c>
      <c r="D418">
        <v>10</v>
      </c>
      <c r="E418">
        <v>46</v>
      </c>
      <c r="F418">
        <f t="shared" si="24"/>
        <v>4.2840838432312012E-8</v>
      </c>
      <c r="G418">
        <f t="shared" si="25"/>
        <v>4.38690185546875E-5</v>
      </c>
      <c r="H418">
        <f>_xlfn.XLOOKUP(A418,'Tele2 - data 6.23'!A:A,'Tele2 - data 6.23'!K:K,0,0)</f>
        <v>1.0003618742096052</v>
      </c>
      <c r="I418">
        <f t="shared" si="26"/>
        <v>4.3884893621103136E-5</v>
      </c>
      <c r="J418">
        <f>_xlfn.XLOOKUP(A418,'Tele2 - data 6.23'!R:R,'Tele2 - data 6.23'!U:U,0,0)</f>
        <v>0</v>
      </c>
      <c r="K418">
        <f t="shared" si="27"/>
        <v>0</v>
      </c>
    </row>
    <row r="419" spans="1:11" x14ac:dyDescent="0.25">
      <c r="A419" t="str">
        <f>_xlfn.XLOOKUP(C419,'Usage by partner TELE2 vs Ki'!B:B,'Usage by partner TELE2 vs Ki'!A:A,,0)</f>
        <v>MEXTL</v>
      </c>
      <c r="B419" t="s">
        <v>635</v>
      </c>
      <c r="C419" t="s">
        <v>735</v>
      </c>
      <c r="D419">
        <v>10</v>
      </c>
      <c r="E419">
        <v>1373282</v>
      </c>
      <c r="F419">
        <f t="shared" si="24"/>
        <v>1.2789685279130936E-3</v>
      </c>
      <c r="G419">
        <f t="shared" si="25"/>
        <v>1.3096637725830078</v>
      </c>
      <c r="H419">
        <f>_xlfn.XLOOKUP(A419,'Tele2 - data 6.23'!A:A,'Tele2 - data 6.23'!K:K,0,0)</f>
        <v>2.0154664612387234E-2</v>
      </c>
      <c r="I419">
        <f t="shared" si="26"/>
        <v>2.6395834091404311E-2</v>
      </c>
      <c r="J419">
        <f>_xlfn.XLOOKUP(A419,'Tele2 - data 6.23'!R:R,'Tele2 - data 6.23'!U:U,0,0)</f>
        <v>0</v>
      </c>
      <c r="K419">
        <f t="shared" si="27"/>
        <v>0</v>
      </c>
    </row>
    <row r="420" spans="1:11" x14ac:dyDescent="0.25">
      <c r="A420" t="str">
        <f>_xlfn.XLOOKUP(C420,'Usage by partner TELE2 vs Ki'!B:B,'Usage by partner TELE2 vs Ki'!A:A,,0)</f>
        <v>GUYUM</v>
      </c>
      <c r="B420" t="s">
        <v>635</v>
      </c>
      <c r="C420" t="s">
        <v>767</v>
      </c>
      <c r="D420">
        <v>3</v>
      </c>
      <c r="E420">
        <v>1339289</v>
      </c>
      <c r="F420">
        <f t="shared" si="24"/>
        <v>1.2473100796341896E-3</v>
      </c>
      <c r="G420">
        <f t="shared" si="25"/>
        <v>1.2772455215454102</v>
      </c>
      <c r="H420">
        <f>_xlfn.XLOOKUP(A420,'Tele2 - data 6.23'!A:A,'Tele2 - data 6.23'!K:K,0,0)</f>
        <v>0</v>
      </c>
      <c r="I420">
        <f t="shared" si="26"/>
        <v>0</v>
      </c>
      <c r="J420">
        <f>_xlfn.XLOOKUP(A420,'Tele2 - data 6.23'!R:R,'Tele2 - data 6.23'!U:U,0,0)</f>
        <v>0.05</v>
      </c>
      <c r="K420">
        <f t="shared" si="27"/>
        <v>0.15000000000000002</v>
      </c>
    </row>
    <row r="421" spans="1:11" x14ac:dyDescent="0.25">
      <c r="A421" t="str">
        <f>_xlfn.XLOOKUP(C421,'Usage by partner TELE2 vs Ki'!B:B,'Usage by partner TELE2 vs Ki'!A:A,,0)</f>
        <v>TTODL</v>
      </c>
      <c r="B421" t="s">
        <v>635</v>
      </c>
      <c r="C421" t="s">
        <v>907</v>
      </c>
      <c r="D421">
        <v>2</v>
      </c>
      <c r="E421">
        <v>688570</v>
      </c>
      <c r="F421">
        <f t="shared" si="24"/>
        <v>6.4128078520298004E-4</v>
      </c>
      <c r="G421">
        <f t="shared" si="25"/>
        <v>0.65667152404785156</v>
      </c>
      <c r="H421">
        <f>_xlfn.XLOOKUP(A421,'Tele2 - data 6.23'!A:A,'Tele2 - data 6.23'!K:K,0,0)</f>
        <v>0.1003411513859275</v>
      </c>
      <c r="I421">
        <f t="shared" si="26"/>
        <v>6.5891176805313201E-2</v>
      </c>
      <c r="J421">
        <f>_xlfn.XLOOKUP(A421,'Tele2 - data 6.23'!R:R,'Tele2 - data 6.23'!U:U,0,0)</f>
        <v>0.05</v>
      </c>
      <c r="K421">
        <f t="shared" si="27"/>
        <v>0.1</v>
      </c>
    </row>
    <row r="422" spans="1:11" x14ac:dyDescent="0.25">
      <c r="A422" t="str">
        <f>_xlfn.XLOOKUP(C422,'Usage by partner TELE2 vs Ki'!B:B,'Usage by partner TELE2 vs Ki'!A:A,,0)</f>
        <v>BRBCW</v>
      </c>
      <c r="B422" t="s">
        <v>635</v>
      </c>
      <c r="C422" t="s">
        <v>859</v>
      </c>
      <c r="D422">
        <v>1</v>
      </c>
      <c r="E422">
        <v>7</v>
      </c>
      <c r="F422">
        <f t="shared" si="24"/>
        <v>6.5192580223083496E-9</v>
      </c>
      <c r="G422">
        <f t="shared" si="25"/>
        <v>6.67572021484375E-6</v>
      </c>
      <c r="H422">
        <f>_xlfn.XLOOKUP(A422,'Tele2 - data 6.23'!A:A,'Tele2 - data 6.23'!K:K,0,0)</f>
        <v>0</v>
      </c>
      <c r="I422">
        <f t="shared" si="26"/>
        <v>0</v>
      </c>
      <c r="J422">
        <f>_xlfn.XLOOKUP(A422,'Tele2 - data 6.23'!R:R,'Tele2 - data 6.23'!U:U,0,0)</f>
        <v>0</v>
      </c>
      <c r="K422">
        <f t="shared" si="27"/>
        <v>0</v>
      </c>
    </row>
    <row r="423" spans="1:11" x14ac:dyDescent="0.25">
      <c r="A423" t="str">
        <f>_xlfn.XLOOKUP(C423,'Usage by partner TELE2 vs Ki'!B:B,'Usage by partner TELE2 vs Ki'!A:A,,0)</f>
        <v>LCACW</v>
      </c>
      <c r="B423" t="s">
        <v>635</v>
      </c>
      <c r="C423" t="s">
        <v>946</v>
      </c>
      <c r="D423">
        <v>1</v>
      </c>
      <c r="E423">
        <v>4</v>
      </c>
      <c r="F423">
        <f t="shared" si="24"/>
        <v>3.7252902984619141E-9</v>
      </c>
      <c r="G423">
        <f t="shared" si="25"/>
        <v>3.814697265625E-6</v>
      </c>
      <c r="H423">
        <f>_xlfn.XLOOKUP(A423,'Tele2 - data 6.23'!A:A,'Tele2 - data 6.23'!K:K,0,0)</f>
        <v>0.10017964071856286</v>
      </c>
      <c r="I423">
        <f t="shared" si="26"/>
        <v>3.8215500152039666E-7</v>
      </c>
      <c r="J423">
        <f>_xlfn.XLOOKUP(A423,'Tele2 - data 6.23'!R:R,'Tele2 - data 6.23'!U:U,0,0)</f>
        <v>0</v>
      </c>
      <c r="K423">
        <f t="shared" si="27"/>
        <v>0</v>
      </c>
    </row>
    <row r="424" spans="1:11" x14ac:dyDescent="0.25">
      <c r="A424" t="str">
        <f>_xlfn.XLOOKUP(C424,'Usage by partner TELE2 vs Ki'!B:B,'Usage by partner TELE2 vs Ki'!A:A,,0)</f>
        <v>ISR01</v>
      </c>
      <c r="B424" t="s">
        <v>635</v>
      </c>
      <c r="C424" t="s">
        <v>586</v>
      </c>
      <c r="D424">
        <v>1</v>
      </c>
      <c r="E424">
        <v>13834</v>
      </c>
      <c r="F424">
        <f t="shared" si="24"/>
        <v>1.288391649723053E-5</v>
      </c>
      <c r="G424">
        <f t="shared" si="25"/>
        <v>1.3193130493164063E-2</v>
      </c>
      <c r="H424">
        <f>_xlfn.XLOOKUP(A424,'Tele2 - data 6.23'!A:A,'Tele2 - data 6.23'!K:K,0,0)</f>
        <v>1.3512929896353961E-2</v>
      </c>
      <c r="I424">
        <f t="shared" si="26"/>
        <v>1.7827784746757573E-4</v>
      </c>
      <c r="J424">
        <f>_xlfn.XLOOKUP(A424,'Tele2 - data 6.23'!R:R,'Tele2 - data 6.23'!U:U,0,0)</f>
        <v>0</v>
      </c>
      <c r="K424">
        <f t="shared" si="27"/>
        <v>0</v>
      </c>
    </row>
    <row r="425" spans="1:11" x14ac:dyDescent="0.25">
      <c r="A425" t="str">
        <f>_xlfn.XLOOKUP(C425,'Usage by partner TELE2 vs Ki'!B:B,'Usage by partner TELE2 vs Ki'!A:A,,0)</f>
        <v>NZLTM</v>
      </c>
      <c r="B425" t="s">
        <v>635</v>
      </c>
      <c r="C425" t="s">
        <v>894</v>
      </c>
      <c r="D425">
        <v>1</v>
      </c>
      <c r="E425">
        <v>12995</v>
      </c>
      <c r="F425">
        <f t="shared" si="24"/>
        <v>1.2102536857128143E-5</v>
      </c>
      <c r="G425">
        <f t="shared" si="25"/>
        <v>1.2392997741699219E-2</v>
      </c>
      <c r="H425">
        <f>_xlfn.XLOOKUP(A425,'Tele2 - data 6.23'!A:A,'Tele2 - data 6.23'!K:K,0,0)</f>
        <v>2.009187645990148E-2</v>
      </c>
      <c r="I425">
        <f t="shared" si="26"/>
        <v>2.4899857959405873E-4</v>
      </c>
      <c r="J425">
        <f>_xlfn.XLOOKUP(A425,'Tele2 - data 6.23'!R:R,'Tele2 - data 6.23'!U:U,0,0)</f>
        <v>0.2</v>
      </c>
      <c r="K425">
        <f t="shared" si="27"/>
        <v>0.2</v>
      </c>
    </row>
    <row r="426" spans="1:11" x14ac:dyDescent="0.25">
      <c r="A426" t="str">
        <f>_xlfn.XLOOKUP(C426,'Usage by partner TELE2 vs Ki'!B:B,'Usage by partner TELE2 vs Ki'!A:A,,0)</f>
        <v>NZLBS</v>
      </c>
      <c r="B426" t="s">
        <v>635</v>
      </c>
      <c r="C426" t="s">
        <v>898</v>
      </c>
      <c r="D426">
        <v>1</v>
      </c>
      <c r="E426">
        <v>27247</v>
      </c>
      <c r="F426">
        <f t="shared" si="24"/>
        <v>2.5375746190547943E-5</v>
      </c>
      <c r="G426">
        <f t="shared" si="25"/>
        <v>2.5984764099121094E-2</v>
      </c>
      <c r="H426">
        <f>_xlfn.XLOOKUP(A426,'Tele2 - data 6.23'!A:A,'Tele2 - data 6.23'!K:K,0,0)</f>
        <v>6.045143358142481E-2</v>
      </c>
      <c r="I426">
        <f t="shared" si="26"/>
        <v>1.5708162410670106E-3</v>
      </c>
      <c r="J426">
        <f>_xlfn.XLOOKUP(A426,'Tele2 - data 6.23'!R:R,'Tele2 - data 6.23'!U:U,0,0)</f>
        <v>0</v>
      </c>
      <c r="K426">
        <f t="shared" si="27"/>
        <v>0</v>
      </c>
    </row>
    <row r="427" spans="1:11" x14ac:dyDescent="0.25">
      <c r="A427" t="str">
        <f>_xlfn.XLOOKUP(C427,'Usage by partner TELE2 vs Ki'!B:B,'Usage by partner TELE2 vs Ki'!A:A,,0)</f>
        <v>ISR01</v>
      </c>
      <c r="B427" t="s">
        <v>589</v>
      </c>
      <c r="C427" t="s">
        <v>586</v>
      </c>
      <c r="D427">
        <v>1976</v>
      </c>
      <c r="E427">
        <v>8352</v>
      </c>
      <c r="F427">
        <f t="shared" si="24"/>
        <v>7.7784061431884766E-6</v>
      </c>
      <c r="G427">
        <f t="shared" si="25"/>
        <v>7.965087890625E-3</v>
      </c>
      <c r="H427">
        <f>_xlfn.XLOOKUP(A427,'Tele2 - data 6.23'!A:A,'Tele2 - data 6.23'!K:K,0,0)</f>
        <v>1.3512929896353961E-2</v>
      </c>
      <c r="I427">
        <f t="shared" si="26"/>
        <v>1.0763167428431347E-4</v>
      </c>
      <c r="J427">
        <f>_xlfn.XLOOKUP(A427,'Tele2 - data 6.23'!R:R,'Tele2 - data 6.23'!U:U,0,0)</f>
        <v>0</v>
      </c>
      <c r="K427">
        <f t="shared" si="27"/>
        <v>0</v>
      </c>
    </row>
    <row r="428" spans="1:11" x14ac:dyDescent="0.25">
      <c r="A428" t="str">
        <f>_xlfn.XLOOKUP(C428,'Usage by partner TELE2 vs Ki'!B:B,'Usage by partner TELE2 vs Ki'!A:A,,0)</f>
        <v>ISRPL</v>
      </c>
      <c r="B428" t="s">
        <v>589</v>
      </c>
      <c r="C428" t="s">
        <v>644</v>
      </c>
      <c r="D428">
        <v>474</v>
      </c>
      <c r="E428">
        <v>1880</v>
      </c>
      <c r="F428">
        <f t="shared" si="24"/>
        <v>1.7508864402770996E-6</v>
      </c>
      <c r="G428">
        <f t="shared" si="25"/>
        <v>1.79290771484375E-3</v>
      </c>
      <c r="H428">
        <f>_xlfn.XLOOKUP(A428,'Tele2 - data 6.23'!A:A,'Tele2 - data 6.23'!K:K,0,0)</f>
        <v>1.8158632160141627E-2</v>
      </c>
      <c r="I428">
        <f t="shared" si="26"/>
        <v>3.2556751690927749E-5</v>
      </c>
      <c r="J428">
        <f>_xlfn.XLOOKUP(A428,'Tele2 - data 6.23'!R:R,'Tele2 - data 6.23'!U:U,0,0)</f>
        <v>0.1</v>
      </c>
      <c r="K428">
        <f t="shared" si="27"/>
        <v>47.400000000000006</v>
      </c>
    </row>
    <row r="429" spans="1:11" x14ac:dyDescent="0.25">
      <c r="A429" t="str">
        <f>_xlfn.XLOOKUP(C429,'Usage by partner TELE2 vs Ki'!B:B,'Usage by partner TELE2 vs Ki'!A:A,,0)</f>
        <v>ISRMS</v>
      </c>
      <c r="B429" t="s">
        <v>589</v>
      </c>
      <c r="C429" t="s">
        <v>645</v>
      </c>
      <c r="D429">
        <v>116</v>
      </c>
      <c r="E429">
        <v>776</v>
      </c>
      <c r="F429">
        <f t="shared" si="24"/>
        <v>7.2270631790161133E-7</v>
      </c>
      <c r="G429">
        <f t="shared" si="25"/>
        <v>7.4005126953125E-4</v>
      </c>
      <c r="H429">
        <f>_xlfn.XLOOKUP(A429,'Tele2 - data 6.23'!A:A,'Tele2 - data 6.23'!K:K,0,0)</f>
        <v>1.3603237372528902E-2</v>
      </c>
      <c r="I429">
        <f t="shared" si="26"/>
        <v>1.0067093087274959E-5</v>
      </c>
      <c r="J429">
        <f>_xlfn.XLOOKUP(A429,'Tele2 - data 6.23'!R:R,'Tele2 - data 6.23'!U:U,0,0)</f>
        <v>0</v>
      </c>
      <c r="K429">
        <f t="shared" si="27"/>
        <v>0</v>
      </c>
    </row>
    <row r="430" spans="1:11" x14ac:dyDescent="0.25">
      <c r="A430" t="str">
        <f>_xlfn.XLOOKUP(C430,'Usage by partner TELE2 vs Ki'!B:B,'Usage by partner TELE2 vs Ki'!A:A,,0)</f>
        <v>PSEWM</v>
      </c>
      <c r="B430" t="s">
        <v>589</v>
      </c>
      <c r="C430" t="s">
        <v>668</v>
      </c>
      <c r="D430">
        <v>10</v>
      </c>
      <c r="E430">
        <v>40</v>
      </c>
      <c r="F430">
        <f t="shared" si="24"/>
        <v>3.7252902984619141E-8</v>
      </c>
      <c r="G430">
        <f t="shared" si="25"/>
        <v>3.814697265625E-5</v>
      </c>
      <c r="H430">
        <f>_xlfn.XLOOKUP(A430,'Tele2 - data 6.23'!A:A,'Tele2 - data 6.23'!K:K,0,0)</f>
        <v>9.0085845390414532E-2</v>
      </c>
      <c r="I430">
        <f t="shared" si="26"/>
        <v>3.4365022808233082E-6</v>
      </c>
      <c r="J430">
        <f>_xlfn.XLOOKUP(A430,'Tele2 - data 6.23'!R:R,'Tele2 - data 6.23'!U:U,0,0)</f>
        <v>0</v>
      </c>
      <c r="K430">
        <f t="shared" si="27"/>
        <v>0</v>
      </c>
    </row>
    <row r="431" spans="1:11" x14ac:dyDescent="0.25">
      <c r="A431" t="str">
        <f>_xlfn.XLOOKUP(C431,'Usage by partner TELE2 vs Ki'!B:B,'Usage by partner TELE2 vs Ki'!A:A,,0)</f>
        <v>PSEJE</v>
      </c>
      <c r="B431" t="s">
        <v>589</v>
      </c>
      <c r="C431" t="s">
        <v>669</v>
      </c>
      <c r="D431">
        <v>6</v>
      </c>
      <c r="E431">
        <v>48</v>
      </c>
      <c r="F431">
        <f t="shared" si="24"/>
        <v>4.4703483581542969E-8</v>
      </c>
      <c r="G431">
        <f t="shared" si="25"/>
        <v>4.57763671875E-5</v>
      </c>
      <c r="H431">
        <f>_xlfn.XLOOKUP(A431,'Tele2 - data 6.23'!A:A,'Tele2 - data 6.23'!K:K,0,0)</f>
        <v>5.4180568666750653E-2</v>
      </c>
      <c r="I431">
        <f t="shared" si="26"/>
        <v>2.4801896057167354E-6</v>
      </c>
      <c r="J431">
        <f>_xlfn.XLOOKUP(A431,'Tele2 - data 6.23'!R:R,'Tele2 - data 6.23'!U:U,0,0)</f>
        <v>0</v>
      </c>
      <c r="K431">
        <f t="shared" si="27"/>
        <v>0</v>
      </c>
    </row>
    <row r="432" spans="1:11" x14ac:dyDescent="0.25">
      <c r="A432" t="str">
        <f>_xlfn.XLOOKUP(C432,'Usage by partner TELE2 vs Ki'!B:B,'Usage by partner TELE2 vs Ki'!A:A,,0)</f>
        <v>CHNCT</v>
      </c>
      <c r="B432" t="s">
        <v>589</v>
      </c>
      <c r="C432" t="s">
        <v>680</v>
      </c>
      <c r="D432">
        <v>5</v>
      </c>
      <c r="E432">
        <v>49</v>
      </c>
      <c r="F432">
        <f t="shared" si="24"/>
        <v>4.5634806156158447E-8</v>
      </c>
      <c r="G432">
        <f t="shared" si="25"/>
        <v>4.673004150390625E-5</v>
      </c>
      <c r="H432">
        <f>_xlfn.XLOOKUP(A432,'Tele2 - data 6.23'!A:A,'Tele2 - data 6.23'!K:K,0,0)</f>
        <v>3.0099366936453362E-2</v>
      </c>
      <c r="I432">
        <f t="shared" si="26"/>
        <v>1.4065446661817691E-6</v>
      </c>
      <c r="J432">
        <f>_xlfn.XLOOKUP(A432,'Tele2 - data 6.23'!R:R,'Tele2 - data 6.23'!U:U,0,0)</f>
        <v>0</v>
      </c>
      <c r="K432">
        <f t="shared" si="27"/>
        <v>0</v>
      </c>
    </row>
    <row r="433" spans="1:11" x14ac:dyDescent="0.25">
      <c r="A433" t="str">
        <f>_xlfn.XLOOKUP(C433,'Usage by partner TELE2 vs Ki'!B:B,'Usage by partner TELE2 vs Ki'!A:A,,0)</f>
        <v>CHNCU</v>
      </c>
      <c r="B433" t="s">
        <v>589</v>
      </c>
      <c r="C433" t="s">
        <v>667</v>
      </c>
      <c r="D433">
        <v>5</v>
      </c>
      <c r="E433">
        <v>5</v>
      </c>
      <c r="F433">
        <f t="shared" si="24"/>
        <v>4.6566128730773926E-9</v>
      </c>
      <c r="G433">
        <f t="shared" si="25"/>
        <v>4.76837158203125E-6</v>
      </c>
      <c r="H433">
        <f>_xlfn.XLOOKUP(A433,'Tele2 - data 6.23'!A:A,'Tele2 - data 6.23'!K:K,0,0)</f>
        <v>5.0005419266152054E-2</v>
      </c>
      <c r="I433">
        <f t="shared" si="26"/>
        <v>2.3844442017627741E-7</v>
      </c>
      <c r="J433">
        <f>_xlfn.XLOOKUP(A433,'Tele2 - data 6.23'!R:R,'Tele2 - data 6.23'!U:U,0,0)</f>
        <v>0</v>
      </c>
      <c r="K433">
        <f t="shared" si="27"/>
        <v>0</v>
      </c>
    </row>
    <row r="434" spans="1:11" x14ac:dyDescent="0.25">
      <c r="A434" t="str">
        <f>_xlfn.XLOOKUP(C434,'Usage by partner TELE2 vs Ki'!B:B,'Usage by partner TELE2 vs Ki'!A:A,,0)</f>
        <v>USAW6</v>
      </c>
      <c r="B434" t="s">
        <v>609</v>
      </c>
      <c r="C434" t="s">
        <v>646</v>
      </c>
      <c r="D434">
        <v>1831</v>
      </c>
      <c r="E434">
        <v>4316306482</v>
      </c>
      <c r="F434">
        <f t="shared" si="24"/>
        <v>4.0198736656457186</v>
      </c>
      <c r="G434">
        <f t="shared" si="25"/>
        <v>4116.3506336212158</v>
      </c>
      <c r="H434">
        <f>_xlfn.XLOOKUP(A434,'Tele2 - data 6.23'!A:A,'Tele2 - data 6.23'!K:K,0,0)</f>
        <v>5.0788502726430767E-3</v>
      </c>
      <c r="I434">
        <f t="shared" si="26"/>
        <v>20.906328537861615</v>
      </c>
      <c r="J434">
        <f>_xlfn.XLOOKUP(A434,'Tele2 - data 6.23'!R:R,'Tele2 - data 6.23'!U:U,0,0)</f>
        <v>0.12</v>
      </c>
      <c r="K434">
        <f t="shared" si="27"/>
        <v>219.72</v>
      </c>
    </row>
    <row r="435" spans="1:11" x14ac:dyDescent="0.25">
      <c r="A435" t="str">
        <f>_xlfn.XLOOKUP(C435,'Usage by partner TELE2 vs Ki'!B:B,'Usage by partner TELE2 vs Ki'!A:A,,0)</f>
        <v>USACG</v>
      </c>
      <c r="B435" t="s">
        <v>609</v>
      </c>
      <c r="C435" t="s">
        <v>665</v>
      </c>
      <c r="D435">
        <v>1637</v>
      </c>
      <c r="E435">
        <v>3010721275</v>
      </c>
      <c r="F435">
        <f t="shared" si="24"/>
        <v>2.8039526892825961</v>
      </c>
      <c r="G435">
        <f t="shared" si="25"/>
        <v>2871.2475538253784</v>
      </c>
      <c r="H435">
        <f>_xlfn.XLOOKUP(A435,'Tele2 - data 6.23'!A:A,'Tele2 - data 6.23'!K:K,0,0)</f>
        <v>1.3540748128522176E-2</v>
      </c>
      <c r="I435">
        <f t="shared" si="26"/>
        <v>38.878839940984868</v>
      </c>
      <c r="J435">
        <f>_xlfn.XLOOKUP(A435,'Tele2 - data 6.23'!R:R,'Tele2 - data 6.23'!U:U,0,0)</f>
        <v>0</v>
      </c>
      <c r="K435">
        <f t="shared" si="27"/>
        <v>0</v>
      </c>
    </row>
    <row r="436" spans="1:11" x14ac:dyDescent="0.25">
      <c r="A436" t="str">
        <f>_xlfn.XLOOKUP(C436,'Usage by partner TELE2 vs Ki'!B:B,'Usage by partner TELE2 vs Ki'!A:A,,0)</f>
        <v>TWNPC</v>
      </c>
      <c r="B436" t="s">
        <v>609</v>
      </c>
      <c r="C436" t="s">
        <v>857</v>
      </c>
      <c r="D436">
        <v>195</v>
      </c>
      <c r="E436">
        <v>1259392</v>
      </c>
      <c r="F436">
        <f t="shared" si="24"/>
        <v>1.1729001998901367E-3</v>
      </c>
      <c r="G436">
        <f t="shared" si="25"/>
        <v>1.2010498046875</v>
      </c>
      <c r="H436">
        <f>_xlfn.XLOOKUP(A436,'Tele2 - data 6.23'!A:A,'Tele2 - data 6.23'!K:K,0,0)</f>
        <v>6.0140651801029586E-2</v>
      </c>
      <c r="I436">
        <f t="shared" si="26"/>
        <v>7.2231918099405532E-2</v>
      </c>
      <c r="J436">
        <f>_xlfn.XLOOKUP(A436,'Tele2 - data 6.23'!R:R,'Tele2 - data 6.23'!U:U,0,0)</f>
        <v>0</v>
      </c>
      <c r="K436">
        <f t="shared" si="27"/>
        <v>0</v>
      </c>
    </row>
    <row r="437" spans="1:11" x14ac:dyDescent="0.25">
      <c r="A437" t="str">
        <f>_xlfn.XLOOKUP(C437,'Usage by partner TELE2 vs Ki'!B:B,'Usage by partner TELE2 vs Ki'!A:A,,0)</f>
        <v>TWNFE</v>
      </c>
      <c r="B437" t="s">
        <v>609</v>
      </c>
      <c r="C437" t="s">
        <v>830</v>
      </c>
      <c r="D437">
        <v>156</v>
      </c>
      <c r="E437">
        <v>481793</v>
      </c>
      <c r="F437">
        <f t="shared" si="24"/>
        <v>4.4870469719171524E-4</v>
      </c>
      <c r="G437">
        <f t="shared" si="25"/>
        <v>0.45947360992431641</v>
      </c>
      <c r="H437">
        <f>_xlfn.XLOOKUP(A437,'Tele2 - data 6.23'!A:A,'Tele2 - data 6.23'!K:K,0,0)</f>
        <v>6.0000752826866136E-2</v>
      </c>
      <c r="I437">
        <f t="shared" si="26"/>
        <v>2.7568762499536815E-2</v>
      </c>
      <c r="J437">
        <f>_xlfn.XLOOKUP(A437,'Tele2 - data 6.23'!R:R,'Tele2 - data 6.23'!U:U,0,0)</f>
        <v>0</v>
      </c>
      <c r="K437">
        <f t="shared" si="27"/>
        <v>0</v>
      </c>
    </row>
    <row r="438" spans="1:11" x14ac:dyDescent="0.25">
      <c r="A438" t="str">
        <f>_xlfn.XLOOKUP(C438,'Usage by partner TELE2 vs Ki'!B:B,'Usage by partner TELE2 vs Ki'!A:A,,0)</f>
        <v>MEXTL</v>
      </c>
      <c r="B438" t="s">
        <v>609</v>
      </c>
      <c r="C438" t="s">
        <v>735</v>
      </c>
      <c r="D438">
        <v>94</v>
      </c>
      <c r="E438">
        <v>292327932</v>
      </c>
      <c r="F438">
        <f t="shared" si="24"/>
        <v>0.27225160226225853</v>
      </c>
      <c r="G438">
        <f t="shared" si="25"/>
        <v>278.78564071655273</v>
      </c>
      <c r="H438">
        <f>_xlfn.XLOOKUP(A438,'Tele2 - data 6.23'!A:A,'Tele2 - data 6.23'!K:K,0,0)</f>
        <v>2.0154664612387234E-2</v>
      </c>
      <c r="I438">
        <f t="shared" si="26"/>
        <v>5.618831087391607</v>
      </c>
      <c r="J438">
        <f>_xlfn.XLOOKUP(A438,'Tele2 - data 6.23'!R:R,'Tele2 - data 6.23'!U:U,0,0)</f>
        <v>0</v>
      </c>
      <c r="K438">
        <f t="shared" si="27"/>
        <v>0</v>
      </c>
    </row>
    <row r="439" spans="1:11" x14ac:dyDescent="0.25">
      <c r="A439" t="str">
        <f>_xlfn.XLOOKUP(C439,'Usage by partner TELE2 vs Ki'!B:B,'Usage by partner TELE2 vs Ki'!A:A,,0)</f>
        <v>TWNLD</v>
      </c>
      <c r="B439" t="s">
        <v>609</v>
      </c>
      <c r="C439" t="s">
        <v>858</v>
      </c>
      <c r="D439">
        <v>89</v>
      </c>
      <c r="E439">
        <v>85817</v>
      </c>
      <c r="F439">
        <f t="shared" si="24"/>
        <v>7.992330938577652E-5</v>
      </c>
      <c r="G439">
        <f t="shared" si="25"/>
        <v>8.1841468811035156E-2</v>
      </c>
      <c r="H439">
        <f>_xlfn.XLOOKUP(A439,'Tele2 - data 6.23'!A:A,'Tele2 - data 6.23'!K:K,0,0)</f>
        <v>6.0254777070063693E-2</v>
      </c>
      <c r="I439">
        <f t="shared" si="26"/>
        <v>4.9313394582954943E-3</v>
      </c>
      <c r="J439">
        <f>_xlfn.XLOOKUP(A439,'Tele2 - data 6.23'!R:R,'Tele2 - data 6.23'!U:U,0,0)</f>
        <v>0</v>
      </c>
      <c r="K439">
        <f t="shared" si="27"/>
        <v>0</v>
      </c>
    </row>
    <row r="440" spans="1:11" x14ac:dyDescent="0.25">
      <c r="A440" t="str">
        <f>_xlfn.XLOOKUP(C440,'Usage by partner TELE2 vs Ki'!B:B,'Usage by partner TELE2 vs Ki'!A:A,,0)</f>
        <v>MEXIU</v>
      </c>
      <c r="B440" t="s">
        <v>609</v>
      </c>
      <c r="C440" t="s">
        <v>835</v>
      </c>
      <c r="D440">
        <v>83</v>
      </c>
      <c r="E440">
        <v>56222581</v>
      </c>
      <c r="F440">
        <f t="shared" si="24"/>
        <v>5.2361358888447285E-2</v>
      </c>
      <c r="G440">
        <f t="shared" si="25"/>
        <v>53.61803150177002</v>
      </c>
      <c r="H440">
        <f>_xlfn.XLOOKUP(A440,'Tele2 - data 6.23'!A:A,'Tele2 - data 6.23'!K:K,0,0)</f>
        <v>1.0003618742096052</v>
      </c>
      <c r="I440">
        <f t="shared" si="26"/>
        <v>53.637434484540307</v>
      </c>
      <c r="J440">
        <f>_xlfn.XLOOKUP(A440,'Tele2 - data 6.23'!R:R,'Tele2 - data 6.23'!U:U,0,0)</f>
        <v>0</v>
      </c>
      <c r="K440">
        <f t="shared" si="27"/>
        <v>0</v>
      </c>
    </row>
    <row r="441" spans="1:11" x14ac:dyDescent="0.25">
      <c r="A441" t="str">
        <f>_xlfn.XLOOKUP(C441,'Usage by partner TELE2 vs Ki'!B:B,'Usage by partner TELE2 vs Ki'!A:A,,0)</f>
        <v>MEXIU</v>
      </c>
      <c r="B441" t="s">
        <v>609</v>
      </c>
      <c r="C441" t="s">
        <v>836</v>
      </c>
      <c r="D441">
        <v>83</v>
      </c>
      <c r="E441">
        <v>37384</v>
      </c>
      <c r="F441">
        <f t="shared" si="24"/>
        <v>3.4816563129425049E-5</v>
      </c>
      <c r="G441">
        <f t="shared" si="25"/>
        <v>3.565216064453125E-2</v>
      </c>
      <c r="H441">
        <f>_xlfn.XLOOKUP(A441,'Tele2 - data 6.23'!A:A,'Tele2 - data 6.23'!K:K,0,0)</f>
        <v>1.0003618742096052</v>
      </c>
      <c r="I441">
        <f t="shared" si="26"/>
        <v>3.5665062241985207E-2</v>
      </c>
      <c r="J441">
        <f>_xlfn.XLOOKUP(A441,'Tele2 - data 6.23'!R:R,'Tele2 - data 6.23'!U:U,0,0)</f>
        <v>0</v>
      </c>
      <c r="K441">
        <f t="shared" si="27"/>
        <v>0</v>
      </c>
    </row>
    <row r="442" spans="1:11" x14ac:dyDescent="0.25">
      <c r="A442" t="str">
        <f>_xlfn.XLOOKUP(C442,'Usage by partner TELE2 vs Ki'!B:B,'Usage by partner TELE2 vs Ki'!A:A,,0)</f>
        <v>MEXMS</v>
      </c>
      <c r="B442" t="s">
        <v>609</v>
      </c>
      <c r="C442" t="s">
        <v>837</v>
      </c>
      <c r="D442">
        <v>82</v>
      </c>
      <c r="E442">
        <v>179121131</v>
      </c>
      <c r="F442">
        <f t="shared" si="24"/>
        <v>0.1668195528909564</v>
      </c>
      <c r="G442">
        <f t="shared" si="25"/>
        <v>170.82322216033936</v>
      </c>
      <c r="H442">
        <f>_xlfn.XLOOKUP(A442,'Tele2 - data 6.23'!A:A,'Tele2 - data 6.23'!K:K,0,0)</f>
        <v>5.0319361277438669E-2</v>
      </c>
      <c r="I442">
        <f t="shared" si="26"/>
        <v>8.5957154304622829</v>
      </c>
      <c r="J442">
        <f>_xlfn.XLOOKUP(A442,'Tele2 - data 6.23'!R:R,'Tele2 - data 6.23'!U:U,0,0)</f>
        <v>0</v>
      </c>
      <c r="K442">
        <f t="shared" si="27"/>
        <v>0</v>
      </c>
    </row>
    <row r="443" spans="1:11" x14ac:dyDescent="0.25">
      <c r="A443" t="str">
        <f>_xlfn.XLOOKUP(C443,'Usage by partner TELE2 vs Ki'!B:B,'Usage by partner TELE2 vs Ki'!A:A,,0)</f>
        <v>GBRVF</v>
      </c>
      <c r="B443" t="s">
        <v>609</v>
      </c>
      <c r="C443" t="s">
        <v>670</v>
      </c>
      <c r="D443">
        <v>80</v>
      </c>
      <c r="E443">
        <v>27123729</v>
      </c>
      <c r="F443">
        <f t="shared" si="24"/>
        <v>2.5260941125452518E-2</v>
      </c>
      <c r="G443">
        <f t="shared" si="25"/>
        <v>25.867203712463379</v>
      </c>
      <c r="H443">
        <f>_xlfn.XLOOKUP(A443,'Tele2 - data 6.23'!A:A,'Tele2 - data 6.23'!K:K,0,0)</f>
        <v>1.0101909042959573E-2</v>
      </c>
      <c r="I443">
        <f t="shared" si="26"/>
        <v>0.26130813909901124</v>
      </c>
      <c r="J443">
        <f>_xlfn.XLOOKUP(A443,'Tele2 - data 6.23'!R:R,'Tele2 - data 6.23'!U:U,0,0)</f>
        <v>0</v>
      </c>
      <c r="K443">
        <f t="shared" si="27"/>
        <v>0</v>
      </c>
    </row>
    <row r="444" spans="1:11" x14ac:dyDescent="0.25">
      <c r="A444" t="str">
        <f>_xlfn.XLOOKUP(C444,'Usage by partner TELE2 vs Ki'!B:B,'Usage by partner TELE2 vs Ki'!A:A,,0)</f>
        <v>GBRCN</v>
      </c>
      <c r="B444" t="s">
        <v>609</v>
      </c>
      <c r="C444" t="s">
        <v>679</v>
      </c>
      <c r="D444">
        <v>50</v>
      </c>
      <c r="E444">
        <v>84375496</v>
      </c>
      <c r="F444">
        <f t="shared" si="24"/>
        <v>7.8580804169178009E-2</v>
      </c>
      <c r="G444">
        <f t="shared" si="25"/>
        <v>80.466743469238281</v>
      </c>
      <c r="H444">
        <f>_xlfn.XLOOKUP(A444,'Tele2 - data 6.23'!A:A,'Tele2 - data 6.23'!K:K,0,0)</f>
        <v>1.0089910828816955E-2</v>
      </c>
      <c r="I444">
        <f t="shared" si="26"/>
        <v>0.81190226628990336</v>
      </c>
      <c r="J444">
        <f>_xlfn.XLOOKUP(A444,'Tele2 - data 6.23'!R:R,'Tele2 - data 6.23'!U:U,0,0)</f>
        <v>0</v>
      </c>
      <c r="K444">
        <f t="shared" si="27"/>
        <v>0</v>
      </c>
    </row>
    <row r="445" spans="1:11" x14ac:dyDescent="0.25">
      <c r="A445" t="str">
        <f>_xlfn.XLOOKUP(C445,'Usage by partner TELE2 vs Ki'!B:B,'Usage by partner TELE2 vs Ki'!A:A,,0)</f>
        <v>GBRHU</v>
      </c>
      <c r="B445" t="s">
        <v>609</v>
      </c>
      <c r="C445" t="s">
        <v>775</v>
      </c>
      <c r="D445">
        <v>26</v>
      </c>
      <c r="E445">
        <v>15339549</v>
      </c>
      <c r="F445">
        <f t="shared" si="24"/>
        <v>1.4286068268120289E-2</v>
      </c>
      <c r="G445">
        <f t="shared" si="25"/>
        <v>14.628933906555176</v>
      </c>
      <c r="H445">
        <f>_xlfn.XLOOKUP(A445,'Tele2 - data 6.23'!A:A,'Tele2 - data 6.23'!K:K,0,0)</f>
        <v>6.0306171524147408E-3</v>
      </c>
      <c r="I445">
        <f t="shared" si="26"/>
        <v>8.8221499738413228E-2</v>
      </c>
      <c r="J445">
        <f>_xlfn.XLOOKUP(A445,'Tele2 - data 6.23'!R:R,'Tele2 - data 6.23'!U:U,0,0)</f>
        <v>0.17</v>
      </c>
      <c r="K445">
        <f t="shared" si="27"/>
        <v>4.42</v>
      </c>
    </row>
    <row r="446" spans="1:11" x14ac:dyDescent="0.25">
      <c r="A446" t="str">
        <f>_xlfn.XLOOKUP(C446,'Usage by partner TELE2 vs Ki'!B:B,'Usage by partner TELE2 vs Ki'!A:A,,0)</f>
        <v>AUSTA</v>
      </c>
      <c r="B446" t="s">
        <v>609</v>
      </c>
      <c r="C446" t="s">
        <v>841</v>
      </c>
      <c r="D446">
        <v>17</v>
      </c>
      <c r="E446">
        <v>6259934</v>
      </c>
      <c r="F446">
        <f t="shared" si="24"/>
        <v>5.8300178498029709E-3</v>
      </c>
      <c r="G446">
        <f t="shared" si="25"/>
        <v>5.9699382781982422</v>
      </c>
      <c r="H446">
        <f>_xlfn.XLOOKUP(A446,'Tele2 - data 6.23'!A:A,'Tele2 - data 6.23'!K:K,0,0)</f>
        <v>5.1030373719502713E-3</v>
      </c>
      <c r="I446">
        <f t="shared" si="26"/>
        <v>3.0464818141882087E-2</v>
      </c>
      <c r="J446">
        <f>_xlfn.XLOOKUP(A446,'Tele2 - data 6.23'!R:R,'Tele2 - data 6.23'!U:U,0,0)</f>
        <v>0.5</v>
      </c>
      <c r="K446">
        <f t="shared" si="27"/>
        <v>8.5</v>
      </c>
    </row>
    <row r="447" spans="1:11" x14ac:dyDescent="0.25">
      <c r="A447" t="str">
        <f>_xlfn.XLOOKUP(C447,'Usage by partner TELE2 vs Ki'!B:B,'Usage by partner TELE2 vs Ki'!A:A,,0)</f>
        <v>PHLGT</v>
      </c>
      <c r="B447" t="s">
        <v>609</v>
      </c>
      <c r="C447" t="s">
        <v>890</v>
      </c>
      <c r="D447">
        <v>3</v>
      </c>
      <c r="E447">
        <v>1500982</v>
      </c>
      <c r="F447">
        <f t="shared" si="24"/>
        <v>1.3978984206914902E-3</v>
      </c>
      <c r="G447">
        <f t="shared" si="25"/>
        <v>1.4314479827880859</v>
      </c>
      <c r="H447">
        <f>_xlfn.XLOOKUP(A447,'Tele2 - data 6.23'!A:A,'Tele2 - data 6.23'!K:K,0,0)</f>
        <v>0.10001860738419351</v>
      </c>
      <c r="I447">
        <f t="shared" si="26"/>
        <v>0.14317143378137734</v>
      </c>
      <c r="J447">
        <f>_xlfn.XLOOKUP(A447,'Tele2 - data 6.23'!R:R,'Tele2 - data 6.23'!U:U,0,0)</f>
        <v>0</v>
      </c>
      <c r="K447">
        <f t="shared" si="27"/>
        <v>0</v>
      </c>
    </row>
    <row r="448" spans="1:11" x14ac:dyDescent="0.25">
      <c r="A448" t="str">
        <f>_xlfn.XLOOKUP(C448,'Usage by partner TELE2 vs Ki'!B:B,'Usage by partner TELE2 vs Ki'!A:A,,0)</f>
        <v>PHLSR</v>
      </c>
      <c r="B448" t="s">
        <v>609</v>
      </c>
      <c r="C448" t="s">
        <v>1004</v>
      </c>
      <c r="D448">
        <v>3</v>
      </c>
      <c r="E448">
        <v>381780</v>
      </c>
      <c r="F448">
        <f t="shared" si="24"/>
        <v>3.5556033253669739E-4</v>
      </c>
      <c r="G448">
        <f t="shared" si="25"/>
        <v>0.36409378051757813</v>
      </c>
      <c r="H448">
        <f>_xlfn.XLOOKUP(A448,'Tele2 - data 6.23'!A:A,'Tele2 - data 6.23'!K:K,0,0)</f>
        <v>6.0193000813858956E-2</v>
      </c>
      <c r="I448">
        <f t="shared" si="26"/>
        <v>2.1915897227015563E-2</v>
      </c>
      <c r="J448">
        <f>_xlfn.XLOOKUP(A448,'Tele2 - data 6.23'!R:R,'Tele2 - data 6.23'!U:U,0,0)</f>
        <v>0</v>
      </c>
      <c r="K448">
        <f t="shared" si="27"/>
        <v>0</v>
      </c>
    </row>
    <row r="449" spans="1:11" x14ac:dyDescent="0.25">
      <c r="A449" t="str">
        <f>_xlfn.XLOOKUP(C449,'Usage by partner TELE2 vs Ki'!B:B,'Usage by partner TELE2 vs Ki'!A:A,,0)</f>
        <v>KHMSM</v>
      </c>
      <c r="B449" t="s">
        <v>609</v>
      </c>
      <c r="C449" t="s">
        <v>1335</v>
      </c>
      <c r="D449">
        <v>2</v>
      </c>
      <c r="E449">
        <v>41956271</v>
      </c>
      <c r="F449">
        <f t="shared" si="24"/>
        <v>3.9074822328984737E-2</v>
      </c>
      <c r="G449">
        <f t="shared" si="25"/>
        <v>40.012618064880371</v>
      </c>
      <c r="H449">
        <f>_xlfn.XLOOKUP(A449,'Tele2 - data 6.23'!A:A,'Tele2 - data 6.23'!K:K,0,0)</f>
        <v>0.10000230574129582</v>
      </c>
      <c r="I449">
        <f t="shared" si="26"/>
        <v>4.0013540652338628</v>
      </c>
      <c r="J449">
        <f>_xlfn.XLOOKUP(A449,'Tele2 - data 6.23'!R:R,'Tele2 - data 6.23'!U:U,0,0)</f>
        <v>0</v>
      </c>
      <c r="K449">
        <f t="shared" si="27"/>
        <v>0</v>
      </c>
    </row>
    <row r="450" spans="1:11" x14ac:dyDescent="0.25">
      <c r="A450" t="str">
        <f>_xlfn.XLOOKUP(C450,'Usage by partner TELE2 vs Ki'!B:B,'Usage by partner TELE2 vs Ki'!A:A,,0)</f>
        <v>ISRPL</v>
      </c>
      <c r="B450" t="s">
        <v>609</v>
      </c>
      <c r="C450" t="s">
        <v>644</v>
      </c>
      <c r="D450">
        <v>2</v>
      </c>
      <c r="E450">
        <v>2324041</v>
      </c>
      <c r="F450">
        <f t="shared" si="24"/>
        <v>2.1644318476319313E-3</v>
      </c>
      <c r="G450">
        <f t="shared" si="25"/>
        <v>2.2163782119750977</v>
      </c>
      <c r="H450">
        <f>_xlfn.XLOOKUP(A450,'Tele2 - data 6.23'!A:A,'Tele2 - data 6.23'!K:K,0,0)</f>
        <v>1.8158632160141627E-2</v>
      </c>
      <c r="I450">
        <f t="shared" si="26"/>
        <v>4.0246396679008201E-2</v>
      </c>
      <c r="J450">
        <f>_xlfn.XLOOKUP(A450,'Tele2 - data 6.23'!R:R,'Tele2 - data 6.23'!U:U,0,0)</f>
        <v>0.1</v>
      </c>
      <c r="K450">
        <f t="shared" si="27"/>
        <v>0.2</v>
      </c>
    </row>
    <row r="451" spans="1:11" x14ac:dyDescent="0.25">
      <c r="A451" t="str">
        <f>_xlfn.XLOOKUP(C451,'Usage by partner TELE2 vs Ki'!B:B,'Usage by partner TELE2 vs Ki'!A:A,,0)</f>
        <v>AUSVF</v>
      </c>
      <c r="B451" t="s">
        <v>609</v>
      </c>
      <c r="C451" t="s">
        <v>878</v>
      </c>
      <c r="D451">
        <v>2</v>
      </c>
      <c r="E451">
        <v>17796</v>
      </c>
      <c r="F451">
        <f t="shared" ref="F451:F514" si="28">G451/1024</f>
        <v>1.6573816537857056E-5</v>
      </c>
      <c r="G451">
        <f t="shared" ref="G451:G514" si="29">E451/1024/1024</f>
        <v>1.6971588134765625E-2</v>
      </c>
      <c r="H451">
        <f>_xlfn.XLOOKUP(A451,'Tele2 - data 6.23'!A:A,'Tele2 - data 6.23'!K:K,0,0)</f>
        <v>8.0497930622520794E-2</v>
      </c>
      <c r="I451">
        <f t="shared" ref="I451:I514" si="30">H451*G451</f>
        <v>1.3661777242263604E-3</v>
      </c>
      <c r="J451">
        <f>_xlfn.XLOOKUP(A451,'Tele2 - data 6.23'!R:R,'Tele2 - data 6.23'!U:U,0,0)</f>
        <v>0</v>
      </c>
      <c r="K451">
        <f t="shared" ref="K451:K514" si="31">J451*D451</f>
        <v>0</v>
      </c>
    </row>
    <row r="452" spans="1:11" x14ac:dyDescent="0.25">
      <c r="A452" t="str">
        <f>_xlfn.XLOOKUP(C452,'Usage by partner TELE2 vs Ki'!B:B,'Usage by partner TELE2 vs Ki'!A:A,,0)</f>
        <v>ISR01</v>
      </c>
      <c r="B452" t="s">
        <v>609</v>
      </c>
      <c r="C452" t="s">
        <v>586</v>
      </c>
      <c r="D452">
        <v>1</v>
      </c>
      <c r="E452">
        <v>332550</v>
      </c>
      <c r="F452">
        <f t="shared" si="28"/>
        <v>3.0971132218837738E-4</v>
      </c>
      <c r="G452">
        <f t="shared" si="29"/>
        <v>0.31714439392089844</v>
      </c>
      <c r="H452">
        <f>_xlfn.XLOOKUP(A452,'Tele2 - data 6.23'!A:A,'Tele2 - data 6.23'!K:K,0,0)</f>
        <v>1.3512929896353961E-2</v>
      </c>
      <c r="I452">
        <f t="shared" si="30"/>
        <v>4.2855499620747658E-3</v>
      </c>
      <c r="J452">
        <f>_xlfn.XLOOKUP(A452,'Tele2 - data 6.23'!R:R,'Tele2 - data 6.23'!U:U,0,0)</f>
        <v>0</v>
      </c>
      <c r="K452">
        <f t="shared" si="31"/>
        <v>0</v>
      </c>
    </row>
    <row r="453" spans="1:11" x14ac:dyDescent="0.25">
      <c r="A453" t="str">
        <f>_xlfn.XLOOKUP(C453,'Usage by partner TELE2 vs Ki'!B:B,'Usage by partner TELE2 vs Ki'!A:A,,0)</f>
        <v>KHMVC</v>
      </c>
      <c r="B453" t="s">
        <v>609</v>
      </c>
      <c r="C453" t="s">
        <v>1336</v>
      </c>
      <c r="D453">
        <v>1</v>
      </c>
      <c r="E453">
        <v>897659</v>
      </c>
      <c r="F453">
        <f t="shared" si="28"/>
        <v>8.3601009100675583E-4</v>
      </c>
      <c r="G453">
        <f t="shared" si="29"/>
        <v>0.85607433319091797</v>
      </c>
      <c r="H453">
        <f>_xlfn.XLOOKUP(A453,'Tele2 - data 6.23'!A:A,'Tele2 - data 6.23'!K:K,0,0)</f>
        <v>6.003095975232197E-2</v>
      </c>
      <c r="I453">
        <f t="shared" si="30"/>
        <v>5.1390963840779867E-2</v>
      </c>
      <c r="J453">
        <f>_xlfn.XLOOKUP(A453,'Tele2 - data 6.23'!R:R,'Tele2 - data 6.23'!U:U,0,0)</f>
        <v>0</v>
      </c>
      <c r="K453">
        <f t="shared" si="31"/>
        <v>0</v>
      </c>
    </row>
    <row r="454" spans="1:11" x14ac:dyDescent="0.25">
      <c r="A454" t="str">
        <f>_xlfn.XLOOKUP(C454,'Usage by partner TELE2 vs Ki'!B:B,'Usage by partner TELE2 vs Ki'!A:A,,0)</f>
        <v>CHLTM</v>
      </c>
      <c r="B454" t="s">
        <v>622</v>
      </c>
      <c r="C454" t="s">
        <v>703</v>
      </c>
      <c r="D454">
        <v>2010</v>
      </c>
      <c r="E454">
        <v>25486054861</v>
      </c>
      <c r="F454">
        <f t="shared" si="28"/>
        <v>23.735738229937851</v>
      </c>
      <c r="G454">
        <f t="shared" si="29"/>
        <v>24305.39594745636</v>
      </c>
      <c r="H454">
        <f>_xlfn.XLOOKUP(A454,'Tele2 - data 6.23'!A:A,'Tele2 - data 6.23'!K:K,0,0)</f>
        <v>1.5013584475236687E-2</v>
      </c>
      <c r="I454">
        <f t="shared" si="30"/>
        <v>364.91111526121148</v>
      </c>
      <c r="J454">
        <f>_xlfn.XLOOKUP(A454,'Tele2 - data 6.23'!R:R,'Tele2 - data 6.23'!U:U,0,0)</f>
        <v>0</v>
      </c>
      <c r="K454">
        <f t="shared" si="31"/>
        <v>0</v>
      </c>
    </row>
    <row r="455" spans="1:11" x14ac:dyDescent="0.25">
      <c r="A455" t="str">
        <f>_xlfn.XLOOKUP(C455,'Usage by partner TELE2 vs Ki'!B:B,'Usage by partner TELE2 vs Ki'!A:A,,0)</f>
        <v>CHLMV</v>
      </c>
      <c r="B455" t="s">
        <v>622</v>
      </c>
      <c r="C455" t="s">
        <v>707</v>
      </c>
      <c r="D455">
        <v>1549</v>
      </c>
      <c r="E455">
        <v>39253218580</v>
      </c>
      <c r="F455">
        <f t="shared" si="28"/>
        <v>36.557408589869738</v>
      </c>
      <c r="G455">
        <f t="shared" si="29"/>
        <v>37434.786396026611</v>
      </c>
      <c r="H455">
        <f>_xlfn.XLOOKUP(A455,'Tele2 - data 6.23'!A:A,'Tele2 - data 6.23'!K:K,0,0)</f>
        <v>1.5054058025944197E-2</v>
      </c>
      <c r="I455">
        <f t="shared" si="30"/>
        <v>563.54544659461101</v>
      </c>
      <c r="J455">
        <f>_xlfn.XLOOKUP(A455,'Tele2 - data 6.23'!R:R,'Tele2 - data 6.23'!U:U,0,0)</f>
        <v>0</v>
      </c>
      <c r="K455">
        <f t="shared" si="31"/>
        <v>0</v>
      </c>
    </row>
    <row r="456" spans="1:11" x14ac:dyDescent="0.25">
      <c r="A456" t="str">
        <f>_xlfn.XLOOKUP(C456,'Usage by partner TELE2 vs Ki'!B:B,'Usage by partner TELE2 vs Ki'!A:A,,0)</f>
        <v>CHLSM</v>
      </c>
      <c r="B456" t="s">
        <v>622</v>
      </c>
      <c r="C456" t="s">
        <v>706</v>
      </c>
      <c r="D456">
        <v>1532</v>
      </c>
      <c r="E456">
        <v>15367281994</v>
      </c>
      <c r="F456">
        <f t="shared" si="28"/>
        <v>14.311896631494164</v>
      </c>
      <c r="G456">
        <f t="shared" si="29"/>
        <v>14655.382150650024</v>
      </c>
      <c r="H456">
        <f>_xlfn.XLOOKUP(A456,'Tele2 - data 6.23'!A:A,'Tele2 - data 6.23'!K:K,0,0)</f>
        <v>2.0140564892436954E-2</v>
      </c>
      <c r="I456">
        <f t="shared" si="30"/>
        <v>295.16767522862904</v>
      </c>
      <c r="J456">
        <f>_xlfn.XLOOKUP(A456,'Tele2 - data 6.23'!R:R,'Tele2 - data 6.23'!U:U,0,0)</f>
        <v>0</v>
      </c>
      <c r="K456">
        <f t="shared" si="31"/>
        <v>0</v>
      </c>
    </row>
    <row r="457" spans="1:11" x14ac:dyDescent="0.25">
      <c r="A457" t="str">
        <f>_xlfn.XLOOKUP(C457,'Usage by partner TELE2 vs Ki'!B:B,'Usage by partner TELE2 vs Ki'!A:A,,0)</f>
        <v>ARGCM</v>
      </c>
      <c r="B457" t="s">
        <v>622</v>
      </c>
      <c r="C457" t="s">
        <v>926</v>
      </c>
      <c r="D457">
        <v>12</v>
      </c>
      <c r="E457">
        <v>15848703</v>
      </c>
      <c r="F457">
        <f t="shared" si="28"/>
        <v>1.4760254882276058E-2</v>
      </c>
      <c r="G457">
        <f t="shared" si="29"/>
        <v>15.114500999450684</v>
      </c>
      <c r="H457">
        <f>_xlfn.XLOOKUP(A457,'Tele2 - data 6.23'!A:A,'Tele2 - data 6.23'!K:K,0,0)</f>
        <v>0.50015942028985672</v>
      </c>
      <c r="I457">
        <f t="shared" si="30"/>
        <v>7.559660057855714</v>
      </c>
      <c r="J457">
        <f>_xlfn.XLOOKUP(A457,'Tele2 - data 6.23'!R:R,'Tele2 - data 6.23'!U:U,0,0)</f>
        <v>0</v>
      </c>
      <c r="K457">
        <f t="shared" si="31"/>
        <v>0</v>
      </c>
    </row>
    <row r="458" spans="1:11" x14ac:dyDescent="0.25">
      <c r="A458" t="str">
        <f>_xlfn.XLOOKUP(C458,'Usage by partner TELE2 vs Ki'!B:B,'Usage by partner TELE2 vs Ki'!A:A,,0)</f>
        <v>ARGTM</v>
      </c>
      <c r="B458" t="s">
        <v>622</v>
      </c>
      <c r="C458" t="s">
        <v>914</v>
      </c>
      <c r="D458">
        <v>12</v>
      </c>
      <c r="E458">
        <v>44460689</v>
      </c>
      <c r="F458">
        <f t="shared" si="28"/>
        <v>4.1407243348658085E-2</v>
      </c>
      <c r="G458">
        <f t="shared" si="29"/>
        <v>42.401017189025879</v>
      </c>
      <c r="H458">
        <f>_xlfn.XLOOKUP(A458,'Tele2 - data 6.23'!A:A,'Tele2 - data 6.23'!K:K,0,0)</f>
        <v>5.0106319398572234E-2</v>
      </c>
      <c r="I458">
        <f t="shared" si="30"/>
        <v>2.1245589100976821</v>
      </c>
      <c r="J458">
        <f>_xlfn.XLOOKUP(A458,'Tele2 - data 6.23'!R:R,'Tele2 - data 6.23'!U:U,0,0)</f>
        <v>0</v>
      </c>
      <c r="K458">
        <f t="shared" si="31"/>
        <v>0</v>
      </c>
    </row>
    <row r="459" spans="1:11" x14ac:dyDescent="0.25">
      <c r="A459" t="str">
        <f>_xlfn.XLOOKUP(C459,'Usage by partner TELE2 vs Ki'!B:B,'Usage by partner TELE2 vs Ki'!A:A,,0)</f>
        <v>ARGTP</v>
      </c>
      <c r="B459" t="s">
        <v>622</v>
      </c>
      <c r="C459" t="s">
        <v>930</v>
      </c>
      <c r="D459">
        <v>12</v>
      </c>
      <c r="E459">
        <v>11598785</v>
      </c>
      <c r="F459">
        <f t="shared" si="28"/>
        <v>1.0802210308611393E-2</v>
      </c>
      <c r="G459">
        <f t="shared" si="29"/>
        <v>11.061463356018066</v>
      </c>
      <c r="H459">
        <f>_xlfn.XLOOKUP(A459,'Tele2 - data 6.23'!A:A,'Tele2 - data 6.23'!K:K,0,0)</f>
        <v>5.0069041936583618E-2</v>
      </c>
      <c r="I459">
        <f t="shared" si="30"/>
        <v>0.55383687265245152</v>
      </c>
      <c r="J459">
        <f>_xlfn.XLOOKUP(A459,'Tele2 - data 6.23'!R:R,'Tele2 - data 6.23'!U:U,0,0)</f>
        <v>0</v>
      </c>
      <c r="K459">
        <f t="shared" si="31"/>
        <v>0</v>
      </c>
    </row>
    <row r="460" spans="1:11" x14ac:dyDescent="0.25">
      <c r="A460" t="str">
        <f>_xlfn.XLOOKUP(C460,'Usage by partner TELE2 vs Ki'!B:B,'Usage by partner TELE2 vs Ki'!A:A,,0)</f>
        <v>PERTM</v>
      </c>
      <c r="B460" t="s">
        <v>622</v>
      </c>
      <c r="C460" t="s">
        <v>906</v>
      </c>
      <c r="D460">
        <v>4</v>
      </c>
      <c r="E460">
        <v>17518210</v>
      </c>
      <c r="F460">
        <f t="shared" si="28"/>
        <v>1.6315104439854622E-2</v>
      </c>
      <c r="G460">
        <f t="shared" si="29"/>
        <v>16.706666946411133</v>
      </c>
      <c r="H460">
        <f>_xlfn.XLOOKUP(A460,'Tele2 - data 6.23'!A:A,'Tele2 - data 6.23'!K:K,0,0)</f>
        <v>6.0113706132272154E-2</v>
      </c>
      <c r="I460">
        <f t="shared" si="30"/>
        <v>1.0042996672663034</v>
      </c>
      <c r="J460">
        <f>_xlfn.XLOOKUP(A460,'Tele2 - data 6.23'!R:R,'Tele2 - data 6.23'!U:U,0,0)</f>
        <v>0</v>
      </c>
      <c r="K460">
        <f t="shared" si="31"/>
        <v>0</v>
      </c>
    </row>
    <row r="461" spans="1:11" x14ac:dyDescent="0.25">
      <c r="A461" t="str">
        <f>_xlfn.XLOOKUP(C461,'Usage by partner TELE2 vs Ki'!B:B,'Usage by partner TELE2 vs Ki'!A:A,,0)</f>
        <v>PERMO</v>
      </c>
      <c r="B461" t="s">
        <v>622</v>
      </c>
      <c r="C461" t="s">
        <v>941</v>
      </c>
      <c r="D461">
        <v>2</v>
      </c>
      <c r="E461">
        <v>7460407</v>
      </c>
      <c r="F461">
        <f t="shared" si="28"/>
        <v>6.9480454549193382E-3</v>
      </c>
      <c r="G461">
        <f t="shared" si="29"/>
        <v>7.1147985458374023</v>
      </c>
      <c r="H461">
        <f>_xlfn.XLOOKUP(A461,'Tele2 - data 6.23'!A:A,'Tele2 - data 6.23'!K:K,0,0)</f>
        <v>6.0575779116310007E-2</v>
      </c>
      <c r="I461">
        <f t="shared" si="30"/>
        <v>0.43098446516969013</v>
      </c>
      <c r="J461">
        <f>_xlfn.XLOOKUP(A461,'Tele2 - data 6.23'!R:R,'Tele2 - data 6.23'!U:U,0,0)</f>
        <v>0</v>
      </c>
      <c r="K461">
        <f t="shared" si="31"/>
        <v>0</v>
      </c>
    </row>
    <row r="462" spans="1:11" x14ac:dyDescent="0.25">
      <c r="A462" t="str">
        <f>_xlfn.XLOOKUP(C462,'Usage by partner TELE2 vs Ki'!B:B,'Usage by partner TELE2 vs Ki'!A:A,,0)</f>
        <v>BRACL</v>
      </c>
      <c r="B462" t="s">
        <v>622</v>
      </c>
      <c r="C462" t="s">
        <v>945</v>
      </c>
      <c r="D462">
        <v>1</v>
      </c>
      <c r="E462">
        <v>12</v>
      </c>
      <c r="F462">
        <f t="shared" si="28"/>
        <v>1.1175870895385742E-8</v>
      </c>
      <c r="G462">
        <f t="shared" si="29"/>
        <v>1.1444091796875E-5</v>
      </c>
      <c r="H462">
        <f>_xlfn.XLOOKUP(A462,'Tele2 - data 6.23'!A:A,'Tele2 - data 6.23'!K:K,0,0)</f>
        <v>0</v>
      </c>
      <c r="I462">
        <f t="shared" si="30"/>
        <v>0</v>
      </c>
      <c r="J462">
        <f>_xlfn.XLOOKUP(A462,'Tele2 - data 6.23'!R:R,'Tele2 - data 6.23'!U:U,0,0)</f>
        <v>0</v>
      </c>
      <c r="K462">
        <f t="shared" si="31"/>
        <v>0</v>
      </c>
    </row>
    <row r="463" spans="1:11" x14ac:dyDescent="0.25">
      <c r="A463" t="str">
        <f>_xlfn.XLOOKUP(C463,'Usage by partner TELE2 vs Ki'!B:B,'Usage by partner TELE2 vs Ki'!A:A,,0)</f>
        <v>ISRPL</v>
      </c>
      <c r="B463" t="s">
        <v>622</v>
      </c>
      <c r="C463" t="s">
        <v>644</v>
      </c>
      <c r="D463">
        <v>1</v>
      </c>
      <c r="E463">
        <v>15198</v>
      </c>
      <c r="F463">
        <f t="shared" si="28"/>
        <v>1.4154240489006042E-5</v>
      </c>
      <c r="G463">
        <f t="shared" si="29"/>
        <v>1.4493942260742188E-2</v>
      </c>
      <c r="H463">
        <f>_xlfn.XLOOKUP(A463,'Tele2 - data 6.23'!A:A,'Tele2 - data 6.23'!K:K,0,0)</f>
        <v>1.8158632160141627E-2</v>
      </c>
      <c r="I463">
        <f t="shared" si="30"/>
        <v>2.6319016606314892E-4</v>
      </c>
      <c r="J463">
        <f>_xlfn.XLOOKUP(A463,'Tele2 - data 6.23'!R:R,'Tele2 - data 6.23'!U:U,0,0)</f>
        <v>0.1</v>
      </c>
      <c r="K463">
        <f t="shared" si="31"/>
        <v>0.1</v>
      </c>
    </row>
    <row r="464" spans="1:11" x14ac:dyDescent="0.25">
      <c r="A464" t="str">
        <f>_xlfn.XLOOKUP(C464,'Usage by partner TELE2 vs Ki'!B:B,'Usage by partner TELE2 vs Ki'!A:A,,0)</f>
        <v>BRACS</v>
      </c>
      <c r="B464" t="s">
        <v>622</v>
      </c>
      <c r="C464" t="s">
        <v>960</v>
      </c>
      <c r="D464">
        <v>1</v>
      </c>
      <c r="E464">
        <v>793715</v>
      </c>
      <c r="F464">
        <f t="shared" si="28"/>
        <v>7.3920469731092453E-4</v>
      </c>
      <c r="G464">
        <f t="shared" si="29"/>
        <v>0.75694561004638672</v>
      </c>
      <c r="H464">
        <f>_xlfn.XLOOKUP(A464,'Tele2 - data 6.23'!A:A,'Tele2 - data 6.23'!K:K,0,0)</f>
        <v>1.0006718346253229</v>
      </c>
      <c r="I464">
        <f t="shared" si="30"/>
        <v>0.7574541523167021</v>
      </c>
      <c r="J464">
        <f>_xlfn.XLOOKUP(A464,'Tele2 - data 6.23'!R:R,'Tele2 - data 6.23'!U:U,0,0)</f>
        <v>0</v>
      </c>
      <c r="K464">
        <f t="shared" si="31"/>
        <v>0</v>
      </c>
    </row>
    <row r="465" spans="1:11" x14ac:dyDescent="0.25">
      <c r="A465" t="str">
        <f>_xlfn.XLOOKUP(C465,'Usage by partner TELE2 vs Ki'!B:B,'Usage by partner TELE2 vs Ki'!A:A,,0)</f>
        <v>BRASP</v>
      </c>
      <c r="B465" t="s">
        <v>622</v>
      </c>
      <c r="C465" t="s">
        <v>1274</v>
      </c>
      <c r="D465">
        <v>1</v>
      </c>
      <c r="E465">
        <v>161788</v>
      </c>
      <c r="F465">
        <f t="shared" si="28"/>
        <v>1.5067681670188904E-4</v>
      </c>
      <c r="G465">
        <f t="shared" si="29"/>
        <v>0.15429306030273438</v>
      </c>
      <c r="H465">
        <f>_xlfn.XLOOKUP(A465,'Tele2 - data 6.23'!A:A,'Tele2 - data 6.23'!K:K,0,0)</f>
        <v>1.0017948717948717</v>
      </c>
      <c r="I465">
        <f t="shared" si="30"/>
        <v>0.15456999656481618</v>
      </c>
      <c r="J465">
        <f>_xlfn.XLOOKUP(A465,'Tele2 - data 6.23'!R:R,'Tele2 - data 6.23'!U:U,0,0)</f>
        <v>0</v>
      </c>
      <c r="K465">
        <f t="shared" si="31"/>
        <v>0</v>
      </c>
    </row>
    <row r="466" spans="1:11" x14ac:dyDescent="0.25">
      <c r="A466" t="str">
        <f>_xlfn.XLOOKUP(C466,'Usage by partner TELE2 vs Ki'!B:B,'Usage by partner TELE2 vs Ki'!A:A,,0)</f>
        <v>BRAV1</v>
      </c>
      <c r="B466" t="s">
        <v>622</v>
      </c>
      <c r="C466" t="s">
        <v>1267</v>
      </c>
      <c r="D466">
        <v>1</v>
      </c>
      <c r="E466">
        <v>1546239</v>
      </c>
      <c r="F466">
        <f t="shared" si="28"/>
        <v>1.4400472864508629E-3</v>
      </c>
      <c r="G466">
        <f t="shared" si="29"/>
        <v>1.4746084213256836</v>
      </c>
      <c r="H466">
        <f>_xlfn.XLOOKUP(A466,'Tele2 - data 6.23'!A:A,'Tele2 - data 6.23'!K:K,0,0)</f>
        <v>1.0000132013201322</v>
      </c>
      <c r="I466">
        <f t="shared" si="30"/>
        <v>1.4746278881035231</v>
      </c>
      <c r="J466">
        <f>_xlfn.XLOOKUP(A466,'Tele2 - data 6.23'!R:R,'Tele2 - data 6.23'!U:U,0,0)</f>
        <v>0</v>
      </c>
      <c r="K466">
        <f t="shared" si="31"/>
        <v>0</v>
      </c>
    </row>
    <row r="467" spans="1:11" x14ac:dyDescent="0.25">
      <c r="A467" t="str">
        <f>_xlfn.XLOOKUP(C467,'Usage by partner TELE2 vs Ki'!B:B,'Usage by partner TELE2 vs Ki'!A:A,,0)</f>
        <v>BRAV2</v>
      </c>
      <c r="B467" t="s">
        <v>622</v>
      </c>
      <c r="C467" t="s">
        <v>1013</v>
      </c>
      <c r="D467">
        <v>1</v>
      </c>
      <c r="E467">
        <v>4130113</v>
      </c>
      <c r="F467">
        <f t="shared" si="28"/>
        <v>3.8464674726128578E-3</v>
      </c>
      <c r="G467">
        <f t="shared" si="29"/>
        <v>3.9387826919555664</v>
      </c>
      <c r="H467">
        <f>_xlfn.XLOOKUP(A467,'Tele2 - data 6.23'!A:A,'Tele2 - data 6.23'!K:K,0,0)</f>
        <v>1.0000277707649585</v>
      </c>
      <c r="I467">
        <f t="shared" si="30"/>
        <v>3.9388920749639276</v>
      </c>
      <c r="J467">
        <f>_xlfn.XLOOKUP(A467,'Tele2 - data 6.23'!R:R,'Tele2 - data 6.23'!U:U,0,0)</f>
        <v>0</v>
      </c>
      <c r="K467">
        <f t="shared" si="31"/>
        <v>0</v>
      </c>
    </row>
    <row r="468" spans="1:11" x14ac:dyDescent="0.25">
      <c r="A468" t="str">
        <f>_xlfn.XLOOKUP(C468,'Usage by partner TELE2 vs Ki'!B:B,'Usage by partner TELE2 vs Ki'!A:A,,0)</f>
        <v>CMRMT</v>
      </c>
      <c r="B468" t="s">
        <v>700</v>
      </c>
      <c r="C468" t="s">
        <v>727</v>
      </c>
      <c r="D468">
        <v>1942</v>
      </c>
      <c r="E468">
        <v>8234707930</v>
      </c>
      <c r="F468">
        <f t="shared" si="28"/>
        <v>7.6691693905740976</v>
      </c>
      <c r="G468">
        <f t="shared" si="29"/>
        <v>7853.229455947876</v>
      </c>
      <c r="H468">
        <f>_xlfn.XLOOKUP(A468,'Tele2 - data 6.23'!A:A,'Tele2 - data 6.23'!K:K,0,0)</f>
        <v>2.0117577073508693E-2</v>
      </c>
      <c r="I468">
        <f t="shared" si="30"/>
        <v>157.98794885598014</v>
      </c>
      <c r="J468">
        <f>_xlfn.XLOOKUP(A468,'Tele2 - data 6.23'!R:R,'Tele2 - data 6.23'!U:U,0,0)</f>
        <v>0</v>
      </c>
      <c r="K468">
        <f t="shared" si="31"/>
        <v>0</v>
      </c>
    </row>
    <row r="469" spans="1:11" x14ac:dyDescent="0.25">
      <c r="A469" t="str">
        <f>_xlfn.XLOOKUP(C469,'Usage by partner TELE2 vs Ki'!B:B,'Usage by partner TELE2 vs Ki'!A:A,,0)</f>
        <v>TCDML</v>
      </c>
      <c r="B469" t="s">
        <v>700</v>
      </c>
      <c r="C469" t="s">
        <v>520</v>
      </c>
      <c r="D469">
        <v>112</v>
      </c>
      <c r="E469">
        <v>165825931</v>
      </c>
      <c r="F469">
        <f t="shared" si="28"/>
        <v>0.15443743299692869</v>
      </c>
      <c r="G469">
        <f t="shared" si="29"/>
        <v>158.14393138885498</v>
      </c>
      <c r="H469">
        <f>_xlfn.XLOOKUP(A469,'Tele2 - data 6.23'!A:A,'Tele2 - data 6.23'!K:K,0,0)</f>
        <v>0.10106592934294605</v>
      </c>
      <c r="I469">
        <f t="shared" si="30"/>
        <v>15.982963395761725</v>
      </c>
      <c r="J469">
        <f>_xlfn.XLOOKUP(A469,'Tele2 - data 6.23'!R:R,'Tele2 - data 6.23'!U:U,0,0)</f>
        <v>0</v>
      </c>
      <c r="K469">
        <f t="shared" si="31"/>
        <v>0</v>
      </c>
    </row>
    <row r="470" spans="1:11" x14ac:dyDescent="0.25">
      <c r="A470" t="str">
        <f>_xlfn.XLOOKUP(C470,'Usage by partner TELE2 vs Ki'!B:B,'Usage by partner TELE2 vs Ki'!A:A,,0)</f>
        <v>COGLB</v>
      </c>
      <c r="B470" t="s">
        <v>700</v>
      </c>
      <c r="C470" t="s">
        <v>814</v>
      </c>
      <c r="D470">
        <v>65</v>
      </c>
      <c r="E470">
        <v>61988425</v>
      </c>
      <c r="F470">
        <f t="shared" si="28"/>
        <v>5.7731219567358494E-2</v>
      </c>
      <c r="G470">
        <f t="shared" si="29"/>
        <v>59.116768836975098</v>
      </c>
      <c r="H470">
        <f>_xlfn.XLOOKUP(A470,'Tele2 - data 6.23'!A:A,'Tele2 - data 6.23'!K:K,0,0)</f>
        <v>5.0482784456617649E-2</v>
      </c>
      <c r="I470">
        <f t="shared" si="30"/>
        <v>2.9843790989687049</v>
      </c>
      <c r="J470">
        <f>_xlfn.XLOOKUP(A470,'Tele2 - data 6.23'!R:R,'Tele2 - data 6.23'!U:U,0,0)</f>
        <v>0</v>
      </c>
      <c r="K470">
        <f t="shared" si="31"/>
        <v>0</v>
      </c>
    </row>
    <row r="471" spans="1:11" x14ac:dyDescent="0.25">
      <c r="A471" t="str">
        <f>_xlfn.XLOOKUP(C471,'Usage by partner TELE2 vs Ki'!B:B,'Usage by partner TELE2 vs Ki'!A:A,,0)</f>
        <v>CODCT</v>
      </c>
      <c r="B471" t="s">
        <v>700</v>
      </c>
      <c r="C471" t="s">
        <v>716</v>
      </c>
      <c r="D471">
        <v>24</v>
      </c>
      <c r="E471">
        <v>17842146</v>
      </c>
      <c r="F471">
        <f t="shared" si="28"/>
        <v>1.6616793349385262E-2</v>
      </c>
      <c r="G471">
        <f t="shared" si="29"/>
        <v>17.015596389770508</v>
      </c>
      <c r="H471">
        <f>_xlfn.XLOOKUP(A471,'Tele2 - data 6.23'!A:A,'Tele2 - data 6.23'!K:K,0,0)</f>
        <v>0.40039331086194663</v>
      </c>
      <c r="I471">
        <f t="shared" si="30"/>
        <v>6.8129309747907998</v>
      </c>
      <c r="J471">
        <f>_xlfn.XLOOKUP(A471,'Tele2 - data 6.23'!R:R,'Tele2 - data 6.23'!U:U,0,0)</f>
        <v>0</v>
      </c>
      <c r="K471">
        <f t="shared" si="31"/>
        <v>0</v>
      </c>
    </row>
    <row r="472" spans="1:11" x14ac:dyDescent="0.25">
      <c r="A472" t="str">
        <f>_xlfn.XLOOKUP(C472,'Usage by partner TELE2 vs Ki'!B:B,'Usage by partner TELE2 vs Ki'!A:A,,0)</f>
        <v>CODOR</v>
      </c>
      <c r="B472" t="s">
        <v>700</v>
      </c>
      <c r="C472" t="s">
        <v>713</v>
      </c>
      <c r="D472">
        <v>17</v>
      </c>
      <c r="E472">
        <v>36753</v>
      </c>
      <c r="F472">
        <f t="shared" si="28"/>
        <v>3.4228898584842682E-5</v>
      </c>
      <c r="G472">
        <f t="shared" si="29"/>
        <v>3.5050392150878906E-2</v>
      </c>
      <c r="H472">
        <f>_xlfn.XLOOKUP(A472,'Tele2 - data 6.23'!A:A,'Tele2 - data 6.23'!K:K,0,0)</f>
        <v>1.0004764562415673</v>
      </c>
      <c r="I472">
        <f t="shared" si="30"/>
        <v>3.5067092128988578E-2</v>
      </c>
      <c r="J472">
        <f>_xlfn.XLOOKUP(A472,'Tele2 - data 6.23'!R:R,'Tele2 - data 6.23'!U:U,0,0)</f>
        <v>0</v>
      </c>
      <c r="K472">
        <f t="shared" si="31"/>
        <v>0</v>
      </c>
    </row>
    <row r="473" spans="1:11" x14ac:dyDescent="0.25">
      <c r="A473" t="str">
        <f>_xlfn.XLOOKUP(C473,'Usage by partner TELE2 vs Ki'!B:B,'Usage by partner TELE2 vs Ki'!A:A,,0)</f>
        <v>SENSG</v>
      </c>
      <c r="B473" t="s">
        <v>700</v>
      </c>
      <c r="C473" t="s">
        <v>759</v>
      </c>
      <c r="D473">
        <v>17</v>
      </c>
      <c r="E473">
        <v>20609270</v>
      </c>
      <c r="F473">
        <f t="shared" si="28"/>
        <v>1.9193878397345543E-2</v>
      </c>
      <c r="G473">
        <f t="shared" si="29"/>
        <v>19.654531478881836</v>
      </c>
      <c r="H473">
        <f>_xlfn.XLOOKUP(A473,'Tele2 - data 6.23'!A:A,'Tele2 - data 6.23'!K:K,0,0)</f>
        <v>0.10066550944592742</v>
      </c>
      <c r="I473">
        <f t="shared" si="30"/>
        <v>1.9785334242426573</v>
      </c>
      <c r="J473">
        <f>_xlfn.XLOOKUP(A473,'Tele2 - data 6.23'!R:R,'Tele2 - data 6.23'!U:U,0,0)</f>
        <v>0</v>
      </c>
      <c r="K473">
        <f t="shared" si="31"/>
        <v>0</v>
      </c>
    </row>
    <row r="474" spans="1:11" x14ac:dyDescent="0.25">
      <c r="A474" t="str">
        <f>_xlfn.XLOOKUP(C474,'Usage by partner TELE2 vs Ki'!B:B,'Usage by partner TELE2 vs Ki'!A:A,,0)</f>
        <v>CODOR</v>
      </c>
      <c r="B474" t="s">
        <v>700</v>
      </c>
      <c r="C474" t="s">
        <v>828</v>
      </c>
      <c r="D474">
        <v>15</v>
      </c>
      <c r="E474">
        <v>5941054</v>
      </c>
      <c r="F474">
        <f t="shared" si="28"/>
        <v>5.5330377072095871E-3</v>
      </c>
      <c r="G474">
        <f t="shared" si="29"/>
        <v>5.6658306121826172</v>
      </c>
      <c r="H474">
        <f>_xlfn.XLOOKUP(A474,'Tele2 - data 6.23'!A:A,'Tele2 - data 6.23'!K:K,0,0)</f>
        <v>1.0004764562415673</v>
      </c>
      <c r="I474">
        <f t="shared" si="30"/>
        <v>5.6685301325414548</v>
      </c>
      <c r="J474">
        <f>_xlfn.XLOOKUP(A474,'Tele2 - data 6.23'!R:R,'Tele2 - data 6.23'!U:U,0,0)</f>
        <v>0</v>
      </c>
      <c r="K474">
        <f t="shared" si="31"/>
        <v>0</v>
      </c>
    </row>
    <row r="475" spans="1:11" x14ac:dyDescent="0.25">
      <c r="A475" t="str">
        <f>_xlfn.XLOOKUP(C475,'Usage by partner TELE2 vs Ki'!B:B,'Usage by partner TELE2 vs Ki'!A:A,,0)</f>
        <v>GABCT</v>
      </c>
      <c r="B475" t="s">
        <v>700</v>
      </c>
      <c r="C475" t="s">
        <v>747</v>
      </c>
      <c r="D475">
        <v>11</v>
      </c>
      <c r="E475">
        <v>140714</v>
      </c>
      <c r="F475">
        <f t="shared" si="28"/>
        <v>1.3105012476444244E-4</v>
      </c>
      <c r="G475">
        <f t="shared" si="29"/>
        <v>0.13419532775878906</v>
      </c>
      <c r="H475">
        <f>_xlfn.XLOOKUP(A475,'Tele2 - data 6.23'!A:A,'Tele2 - data 6.23'!K:K,0,0)</f>
        <v>0.30009164312229514</v>
      </c>
      <c r="I475">
        <f t="shared" si="30"/>
        <v>4.0270896406469955E-2</v>
      </c>
      <c r="J475">
        <f>_xlfn.XLOOKUP(A475,'Tele2 - data 6.23'!R:R,'Tele2 - data 6.23'!U:U,0,0)</f>
        <v>0</v>
      </c>
      <c r="K475">
        <f t="shared" si="31"/>
        <v>0</v>
      </c>
    </row>
    <row r="476" spans="1:11" x14ac:dyDescent="0.25">
      <c r="A476" t="str">
        <f>_xlfn.XLOOKUP(C476,'Usage by partner TELE2 vs Ki'!B:B,'Usage by partner TELE2 vs Ki'!A:A,,0)</f>
        <v>GNQHT</v>
      </c>
      <c r="B476" t="s">
        <v>700</v>
      </c>
      <c r="C476" t="s">
        <v>884</v>
      </c>
      <c r="D476">
        <v>7</v>
      </c>
      <c r="E476">
        <v>5389842</v>
      </c>
      <c r="F476">
        <f t="shared" si="28"/>
        <v>5.01968152821064E-3</v>
      </c>
      <c r="G476">
        <f t="shared" si="29"/>
        <v>5.1401538848876953</v>
      </c>
      <c r="H476">
        <f>_xlfn.XLOOKUP(A476,'Tele2 - data 6.23'!A:A,'Tele2 - data 6.23'!K:K,0,0)</f>
        <v>0.20204718417046169</v>
      </c>
      <c r="I476">
        <f t="shared" si="30"/>
        <v>1.0385536186444184</v>
      </c>
      <c r="J476">
        <f>_xlfn.XLOOKUP(A476,'Tele2 - data 6.23'!R:R,'Tele2 - data 6.23'!U:U,0,0)</f>
        <v>0</v>
      </c>
      <c r="K476">
        <f t="shared" si="31"/>
        <v>0</v>
      </c>
    </row>
    <row r="477" spans="1:11" x14ac:dyDescent="0.25">
      <c r="A477" t="str">
        <f>_xlfn.XLOOKUP(C477,'Usage by partner TELE2 vs Ki'!B:B,'Usage by partner TELE2 vs Ki'!A:A,,0)</f>
        <v>CODVC</v>
      </c>
      <c r="B477" t="s">
        <v>700</v>
      </c>
      <c r="C477" t="s">
        <v>732</v>
      </c>
      <c r="D477">
        <v>6</v>
      </c>
      <c r="E477">
        <v>677792</v>
      </c>
      <c r="F477">
        <f t="shared" si="28"/>
        <v>6.3124299049377441E-4</v>
      </c>
      <c r="G477">
        <f t="shared" si="29"/>
        <v>0.646392822265625</v>
      </c>
      <c r="H477">
        <f>_xlfn.XLOOKUP(A477,'Tele2 - data 6.23'!A:A,'Tele2 - data 6.23'!K:K,0,0)</f>
        <v>10.00018706404572</v>
      </c>
      <c r="I477">
        <f t="shared" si="30"/>
        <v>6.4640491395127073</v>
      </c>
      <c r="J477">
        <f>_xlfn.XLOOKUP(A477,'Tele2 - data 6.23'!R:R,'Tele2 - data 6.23'!U:U,0,0)</f>
        <v>0</v>
      </c>
      <c r="K477">
        <f t="shared" si="31"/>
        <v>0</v>
      </c>
    </row>
    <row r="478" spans="1:11" x14ac:dyDescent="0.25">
      <c r="A478" t="str">
        <f>_xlfn.XLOOKUP(C478,'Usage by partner TELE2 vs Ki'!B:B,'Usage by partner TELE2 vs Ki'!A:A,,0)</f>
        <v>NGAET</v>
      </c>
      <c r="B478" t="s">
        <v>700</v>
      </c>
      <c r="C478" t="s">
        <v>838</v>
      </c>
      <c r="D478">
        <v>5</v>
      </c>
      <c r="E478">
        <v>2654395</v>
      </c>
      <c r="F478">
        <f t="shared" si="28"/>
        <v>2.4720979854464531E-3</v>
      </c>
      <c r="G478">
        <f t="shared" si="29"/>
        <v>2.531428337097168</v>
      </c>
      <c r="H478">
        <f>_xlfn.XLOOKUP(A478,'Tele2 - data 6.23'!A:A,'Tele2 - data 6.23'!K:K,0,0)</f>
        <v>0.400638272215802</v>
      </c>
      <c r="I478">
        <f t="shared" si="30"/>
        <v>1.0141870752127302</v>
      </c>
      <c r="J478">
        <f>_xlfn.XLOOKUP(A478,'Tele2 - data 6.23'!R:R,'Tele2 - data 6.23'!U:U,0,0)</f>
        <v>0</v>
      </c>
      <c r="K478">
        <f t="shared" si="31"/>
        <v>0</v>
      </c>
    </row>
    <row r="479" spans="1:11" x14ac:dyDescent="0.25">
      <c r="A479" t="str">
        <f>_xlfn.XLOOKUP(C479,'Usage by partner TELE2 vs Ki'!B:B,'Usage by partner TELE2 vs Ki'!A:A,,0)</f>
        <v>GMBAC</v>
      </c>
      <c r="B479" t="s">
        <v>700</v>
      </c>
      <c r="C479" t="s">
        <v>850</v>
      </c>
      <c r="D479">
        <v>2</v>
      </c>
      <c r="E479">
        <v>30537</v>
      </c>
      <c r="F479">
        <f t="shared" si="28"/>
        <v>2.8439797461032867E-5</v>
      </c>
      <c r="G479">
        <f t="shared" si="29"/>
        <v>2.9122352600097656E-2</v>
      </c>
      <c r="H479">
        <f>_xlfn.XLOOKUP(A479,'Tele2 - data 6.23'!A:A,'Tele2 - data 6.23'!K:K,0,0)</f>
        <v>0.10031123251386392</v>
      </c>
      <c r="I479">
        <f t="shared" si="30"/>
        <v>2.9212990830191255E-3</v>
      </c>
      <c r="J479">
        <f>_xlfn.XLOOKUP(A479,'Tele2 - data 6.23'!R:R,'Tele2 - data 6.23'!U:U,0,0)</f>
        <v>0</v>
      </c>
      <c r="K479">
        <f t="shared" si="31"/>
        <v>0</v>
      </c>
    </row>
    <row r="480" spans="1:11" x14ac:dyDescent="0.25">
      <c r="A480" t="str">
        <f>_xlfn.XLOOKUP(C480,'Usage by partner TELE2 vs Ki'!B:B,'Usage by partner TELE2 vs Ki'!A:A,,0)</f>
        <v>CMR02</v>
      </c>
      <c r="B480" t="s">
        <v>700</v>
      </c>
      <c r="C480" t="s">
        <v>1334</v>
      </c>
      <c r="D480">
        <v>2</v>
      </c>
      <c r="E480">
        <v>12</v>
      </c>
      <c r="F480">
        <f t="shared" si="28"/>
        <v>1.1175870895385742E-8</v>
      </c>
      <c r="G480">
        <f t="shared" si="29"/>
        <v>1.1444091796875E-5</v>
      </c>
      <c r="H480">
        <f>_xlfn.XLOOKUP(A480,'Tele2 - data 6.23'!A:A,'Tele2 - data 6.23'!K:K,0,0)</f>
        <v>0</v>
      </c>
      <c r="I480">
        <f t="shared" si="30"/>
        <v>0</v>
      </c>
      <c r="J480">
        <f>_xlfn.XLOOKUP(A480,'Tele2 - data 6.23'!R:R,'Tele2 - data 6.23'!U:U,0,0)</f>
        <v>0</v>
      </c>
      <c r="K480">
        <f t="shared" si="31"/>
        <v>0</v>
      </c>
    </row>
    <row r="481" spans="1:11" x14ac:dyDescent="0.25">
      <c r="A481" t="str">
        <f>_xlfn.XLOOKUP(C481,'Usage by partner TELE2 vs Ki'!B:B,'Usage by partner TELE2 vs Ki'!A:A,,0)</f>
        <v>GINAG</v>
      </c>
      <c r="B481" t="s">
        <v>700</v>
      </c>
      <c r="C481" t="s">
        <v>754</v>
      </c>
      <c r="D481">
        <v>1</v>
      </c>
      <c r="E481">
        <v>198623</v>
      </c>
      <c r="F481">
        <f t="shared" si="28"/>
        <v>1.8498208373785019E-4</v>
      </c>
      <c r="G481">
        <f t="shared" si="29"/>
        <v>0.18942165374755859</v>
      </c>
      <c r="H481">
        <f>_xlfn.XLOOKUP(A481,'Tele2 - data 6.23'!A:A,'Tele2 - data 6.23'!K:K,0,0)</f>
        <v>2.0384701811828311E-2</v>
      </c>
      <c r="I481">
        <f t="shared" si="30"/>
        <v>3.8613039283473725E-3</v>
      </c>
      <c r="J481">
        <f>_xlfn.XLOOKUP(A481,'Tele2 - data 6.23'!R:R,'Tele2 - data 6.23'!U:U,0,0)</f>
        <v>0</v>
      </c>
      <c r="K481">
        <f t="shared" si="31"/>
        <v>0</v>
      </c>
    </row>
    <row r="482" spans="1:11" x14ac:dyDescent="0.25">
      <c r="A482" t="str">
        <f>_xlfn.XLOOKUP(C482,'Usage by partner TELE2 vs Ki'!B:B,'Usage by partner TELE2 vs Ki'!A:A,,0)</f>
        <v>NGAEM</v>
      </c>
      <c r="B482" t="s">
        <v>700</v>
      </c>
      <c r="C482" t="s">
        <v>855</v>
      </c>
      <c r="D482">
        <v>1</v>
      </c>
      <c r="E482">
        <v>1</v>
      </c>
      <c r="F482">
        <f t="shared" si="28"/>
        <v>9.3132257461547852E-10</v>
      </c>
      <c r="G482">
        <f t="shared" si="29"/>
        <v>9.5367431640625E-7</v>
      </c>
      <c r="H482">
        <f>_xlfn.XLOOKUP(A482,'Tele2 - data 6.23'!A:A,'Tele2 - data 6.23'!K:K,0,0)</f>
        <v>0.10036871008674515</v>
      </c>
      <c r="I482">
        <f t="shared" si="30"/>
        <v>9.5719060980553773E-8</v>
      </c>
      <c r="J482">
        <f>_xlfn.XLOOKUP(A482,'Tele2 - data 6.23'!R:R,'Tele2 - data 6.23'!U:U,0,0)</f>
        <v>0</v>
      </c>
      <c r="K482">
        <f t="shared" si="31"/>
        <v>0</v>
      </c>
    </row>
    <row r="483" spans="1:11" x14ac:dyDescent="0.25">
      <c r="A483" t="str">
        <f>_xlfn.XLOOKUP(C483,'Usage by partner TELE2 vs Ki'!B:B,'Usage by partner TELE2 vs Ki'!A:A,,0)</f>
        <v>NGAMN</v>
      </c>
      <c r="B483" t="s">
        <v>700</v>
      </c>
      <c r="C483" t="s">
        <v>848</v>
      </c>
      <c r="D483">
        <v>1</v>
      </c>
      <c r="E483">
        <v>1</v>
      </c>
      <c r="F483">
        <f t="shared" si="28"/>
        <v>9.3132257461547852E-10</v>
      </c>
      <c r="G483">
        <f t="shared" si="29"/>
        <v>9.5367431640625E-7</v>
      </c>
      <c r="H483">
        <f>_xlfn.XLOOKUP(A483,'Tele2 - data 6.23'!A:A,'Tele2 - data 6.23'!K:K,0,0)</f>
        <v>5.0112111015218543E-2</v>
      </c>
      <c r="I483">
        <f t="shared" si="30"/>
        <v>4.7790633216112654E-8</v>
      </c>
      <c r="J483">
        <f>_xlfn.XLOOKUP(A483,'Tele2 - data 6.23'!R:R,'Tele2 - data 6.23'!U:U,0,0)</f>
        <v>0</v>
      </c>
      <c r="K483">
        <f t="shared" si="31"/>
        <v>0</v>
      </c>
    </row>
    <row r="484" spans="1:11" x14ac:dyDescent="0.25">
      <c r="A484" t="str">
        <f>_xlfn.XLOOKUP(C484,'Usage by partner TELE2 vs Ki'!B:B,'Usage by partner TELE2 vs Ki'!A:A,,0)</f>
        <v>GMBQC</v>
      </c>
      <c r="B484" t="s">
        <v>700</v>
      </c>
      <c r="C484" t="s">
        <v>846</v>
      </c>
      <c r="D484">
        <v>1</v>
      </c>
      <c r="E484">
        <v>24587</v>
      </c>
      <c r="F484">
        <f t="shared" si="28"/>
        <v>2.289842814207077E-5</v>
      </c>
      <c r="G484">
        <f t="shared" si="29"/>
        <v>2.3447990417480469E-2</v>
      </c>
      <c r="H484">
        <f>_xlfn.XLOOKUP(A484,'Tele2 - data 6.23'!A:A,'Tele2 - data 6.23'!K:K,0,0)</f>
        <v>1.0002744291589705</v>
      </c>
      <c r="I484">
        <f t="shared" si="30"/>
        <v>2.3454425229770287E-2</v>
      </c>
      <c r="J484">
        <f>_xlfn.XLOOKUP(A484,'Tele2 - data 6.23'!R:R,'Tele2 - data 6.23'!U:U,0,0)</f>
        <v>0</v>
      </c>
      <c r="K484">
        <f t="shared" si="31"/>
        <v>0</v>
      </c>
    </row>
    <row r="485" spans="1:11" x14ac:dyDescent="0.25">
      <c r="A485" t="str">
        <f>_xlfn.XLOOKUP(C485,'Usage by partner TELE2 vs Ki'!B:B,'Usage by partner TELE2 vs Ki'!A:A,,0)</f>
        <v>NLDLT</v>
      </c>
      <c r="B485" t="s">
        <v>700</v>
      </c>
      <c r="C485" t="s">
        <v>699</v>
      </c>
      <c r="D485">
        <v>1</v>
      </c>
      <c r="E485">
        <v>8097</v>
      </c>
      <c r="F485">
        <f t="shared" si="28"/>
        <v>7.5409188866615295E-6</v>
      </c>
      <c r="G485">
        <f t="shared" si="29"/>
        <v>7.7219009399414063E-3</v>
      </c>
      <c r="H485">
        <f>_xlfn.XLOOKUP(A485,'Tele2 - data 6.23'!A:A,'Tele2 - data 6.23'!K:K,0,0)</f>
        <v>1.0014996681596862E-2</v>
      </c>
      <c r="I485">
        <f t="shared" si="30"/>
        <v>7.7334812289132877E-5</v>
      </c>
      <c r="J485">
        <f>_xlfn.XLOOKUP(A485,'Tele2 - data 6.23'!R:R,'Tele2 - data 6.23'!U:U,0,0)</f>
        <v>0</v>
      </c>
      <c r="K485">
        <f t="shared" si="31"/>
        <v>0</v>
      </c>
    </row>
    <row r="486" spans="1:11" x14ac:dyDescent="0.25">
      <c r="A486" t="str">
        <f>_xlfn.XLOOKUP(C486,'Usage by partner TELE2 vs Ki'!B:B,'Usage by partner TELE2 vs Ki'!A:A,,0)</f>
        <v>NLDPT</v>
      </c>
      <c r="B486" t="s">
        <v>662</v>
      </c>
      <c r="C486" t="s">
        <v>687</v>
      </c>
      <c r="D486">
        <v>1200</v>
      </c>
      <c r="E486">
        <v>19205170462</v>
      </c>
      <c r="F486">
        <f t="shared" si="28"/>
        <v>17.886208800598979</v>
      </c>
      <c r="G486">
        <f t="shared" si="29"/>
        <v>18315.477811813354</v>
      </c>
      <c r="H486">
        <f>_xlfn.XLOOKUP(A486,'Tele2 - data 6.23'!A:A,'Tele2 - data 6.23'!K:K,0,0)</f>
        <v>4.5416334993920587E-3</v>
      </c>
      <c r="I486">
        <f t="shared" si="30"/>
        <v>83.182187587503492</v>
      </c>
      <c r="J486">
        <f>_xlfn.XLOOKUP(A486,'Tele2 - data 6.23'!R:R,'Tele2 - data 6.23'!U:U,0,0)</f>
        <v>0.11</v>
      </c>
      <c r="K486">
        <f t="shared" si="31"/>
        <v>132</v>
      </c>
    </row>
    <row r="487" spans="1:11" x14ac:dyDescent="0.25">
      <c r="A487" t="str">
        <f>_xlfn.XLOOKUP(C487,'Usage by partner TELE2 vs Ki'!B:B,'Usage by partner TELE2 vs Ki'!A:A,,0)</f>
        <v>NLDLT</v>
      </c>
      <c r="B487" t="s">
        <v>662</v>
      </c>
      <c r="C487" t="s">
        <v>699</v>
      </c>
      <c r="D487">
        <v>701</v>
      </c>
      <c r="E487">
        <v>3349250309</v>
      </c>
      <c r="F487">
        <f t="shared" si="28"/>
        <v>3.119232420809567</v>
      </c>
      <c r="G487">
        <f t="shared" si="29"/>
        <v>3194.0939989089966</v>
      </c>
      <c r="H487">
        <f>_xlfn.XLOOKUP(A487,'Tele2 - data 6.23'!A:A,'Tele2 - data 6.23'!K:K,0,0)</f>
        <v>1.0014996681596862E-2</v>
      </c>
      <c r="I487">
        <f t="shared" si="30"/>
        <v>31.988840799782054</v>
      </c>
      <c r="J487">
        <f>_xlfn.XLOOKUP(A487,'Tele2 - data 6.23'!R:R,'Tele2 - data 6.23'!U:U,0,0)</f>
        <v>0</v>
      </c>
      <c r="K487">
        <f t="shared" si="31"/>
        <v>0</v>
      </c>
    </row>
    <row r="488" spans="1:11" x14ac:dyDescent="0.25">
      <c r="A488" t="str">
        <f>_xlfn.XLOOKUP(C488,'Usage by partner TELE2 vs Ki'!B:B,'Usage by partner TELE2 vs Ki'!A:A,,0)</f>
        <v>BELMO</v>
      </c>
      <c r="B488" t="s">
        <v>662</v>
      </c>
      <c r="C488" t="s">
        <v>755</v>
      </c>
      <c r="D488">
        <v>170</v>
      </c>
      <c r="E488">
        <v>116857209</v>
      </c>
      <c r="F488">
        <f t="shared" si="28"/>
        <v>0.10883175674825907</v>
      </c>
      <c r="G488">
        <f t="shared" si="29"/>
        <v>111.44371891021729</v>
      </c>
      <c r="H488">
        <f>_xlfn.XLOOKUP(A488,'Tele2 - data 6.23'!A:A,'Tele2 - data 6.23'!K:K,0,0)</f>
        <v>6.7712003911286935E-3</v>
      </c>
      <c r="I488">
        <f t="shared" si="30"/>
        <v>0.75460775307369943</v>
      </c>
      <c r="J488">
        <f>_xlfn.XLOOKUP(A488,'Tele2 - data 6.23'!R:R,'Tele2 - data 6.23'!U:U,0,0)</f>
        <v>0</v>
      </c>
      <c r="K488">
        <f t="shared" si="31"/>
        <v>0</v>
      </c>
    </row>
    <row r="489" spans="1:11" x14ac:dyDescent="0.25">
      <c r="A489" t="str">
        <f>_xlfn.XLOOKUP(C489,'Usage by partner TELE2 vs Ki'!B:B,'Usage by partner TELE2 vs Ki'!A:A,,0)</f>
        <v>BELTB</v>
      </c>
      <c r="B489" t="s">
        <v>662</v>
      </c>
      <c r="C489" t="s">
        <v>751</v>
      </c>
      <c r="D489">
        <v>151</v>
      </c>
      <c r="E489">
        <v>134494147</v>
      </c>
      <c r="F489">
        <f t="shared" si="28"/>
        <v>0.12525743525475264</v>
      </c>
      <c r="G489">
        <f t="shared" si="29"/>
        <v>128.2636137008667</v>
      </c>
      <c r="H489">
        <f>_xlfn.XLOOKUP(A489,'Tele2 - data 6.23'!A:A,'Tele2 - data 6.23'!K:K,0,0)</f>
        <v>1.005844651432317E-2</v>
      </c>
      <c r="I489">
        <f t="shared" si="30"/>
        <v>1.2901326981439762</v>
      </c>
      <c r="J489">
        <f>_xlfn.XLOOKUP(A489,'Tele2 - data 6.23'!R:R,'Tele2 - data 6.23'!U:U,0,0)</f>
        <v>0</v>
      </c>
      <c r="K489">
        <f t="shared" si="31"/>
        <v>0</v>
      </c>
    </row>
    <row r="490" spans="1:11" x14ac:dyDescent="0.25">
      <c r="A490" t="str">
        <f>_xlfn.XLOOKUP(C490,'Usage by partner TELE2 vs Ki'!B:B,'Usage by partner TELE2 vs Ki'!A:A,,0)</f>
        <v>DEUD2</v>
      </c>
      <c r="B490" t="s">
        <v>662</v>
      </c>
      <c r="C490" t="s">
        <v>740</v>
      </c>
      <c r="D490">
        <v>79</v>
      </c>
      <c r="E490">
        <v>1337253813</v>
      </c>
      <c r="F490">
        <f t="shared" si="28"/>
        <v>1.2454146640375257</v>
      </c>
      <c r="G490">
        <f t="shared" si="29"/>
        <v>1275.3046159744263</v>
      </c>
      <c r="H490">
        <f>_xlfn.XLOOKUP(A490,'Tele2 - data 6.23'!A:A,'Tele2 - data 6.23'!K:K,0,0)</f>
        <v>1.0029951459719478E-2</v>
      </c>
      <c r="I490">
        <f t="shared" si="30"/>
        <v>12.791243394579686</v>
      </c>
      <c r="J490">
        <f>_xlfn.XLOOKUP(A490,'Tele2 - data 6.23'!R:R,'Tele2 - data 6.23'!U:U,0,0)</f>
        <v>0</v>
      </c>
      <c r="K490">
        <f t="shared" si="31"/>
        <v>0</v>
      </c>
    </row>
    <row r="491" spans="1:11" x14ac:dyDescent="0.25">
      <c r="A491" t="str">
        <f>_xlfn.XLOOKUP(C491,'Usage by partner TELE2 vs Ki'!B:B,'Usage by partner TELE2 vs Ki'!A:A,,0)</f>
        <v>DEUE2</v>
      </c>
      <c r="B491" t="s">
        <v>662</v>
      </c>
      <c r="C491" t="s">
        <v>746</v>
      </c>
      <c r="D491">
        <v>58</v>
      </c>
      <c r="E491">
        <v>666952683</v>
      </c>
      <c r="F491">
        <f t="shared" si="28"/>
        <v>0.62114808987826109</v>
      </c>
      <c r="G491">
        <f t="shared" si="29"/>
        <v>636.05564403533936</v>
      </c>
      <c r="H491">
        <f>_xlfn.XLOOKUP(A491,'Tele2 - data 6.23'!A:A,'Tele2 - data 6.23'!K:K,0,0)</f>
        <v>6.0739991574448775E-3</v>
      </c>
      <c r="I491">
        <f t="shared" si="30"/>
        <v>3.86340144595871</v>
      </c>
      <c r="J491">
        <f>_xlfn.XLOOKUP(A491,'Tele2 - data 6.23'!R:R,'Tele2 - data 6.23'!U:U,0,0)</f>
        <v>0</v>
      </c>
      <c r="K491">
        <f t="shared" si="31"/>
        <v>0</v>
      </c>
    </row>
    <row r="492" spans="1:11" x14ac:dyDescent="0.25">
      <c r="A492" t="str">
        <f>_xlfn.XLOOKUP(C492,'Usage by partner TELE2 vs Ki'!B:B,'Usage by partner TELE2 vs Ki'!A:A,,0)</f>
        <v>FRAF1</v>
      </c>
      <c r="B492" t="s">
        <v>662</v>
      </c>
      <c r="C492" t="s">
        <v>760</v>
      </c>
      <c r="D492">
        <v>23</v>
      </c>
      <c r="E492">
        <v>4237058</v>
      </c>
      <c r="F492">
        <f t="shared" si="28"/>
        <v>3.9460677653551102E-3</v>
      </c>
      <c r="G492">
        <f t="shared" si="29"/>
        <v>4.0407733917236328</v>
      </c>
      <c r="H492">
        <f>_xlfn.XLOOKUP(A492,'Tele2 - data 6.23'!A:A,'Tele2 - data 6.23'!K:K,0,0)</f>
        <v>6.0307905731580812E-3</v>
      </c>
      <c r="I492">
        <f t="shared" si="30"/>
        <v>2.4369058079074891E-2</v>
      </c>
      <c r="J492">
        <f>_xlfn.XLOOKUP(A492,'Tele2 - data 6.23'!R:R,'Tele2 - data 6.23'!U:U,0,0)</f>
        <v>0</v>
      </c>
      <c r="K492">
        <f t="shared" si="31"/>
        <v>0</v>
      </c>
    </row>
    <row r="493" spans="1:11" x14ac:dyDescent="0.25">
      <c r="A493" t="str">
        <f>_xlfn.XLOOKUP(C493,'Usage by partner TELE2 vs Ki'!B:B,'Usage by partner TELE2 vs Ki'!A:A,,0)</f>
        <v>FRAF3</v>
      </c>
      <c r="B493" t="s">
        <v>662</v>
      </c>
      <c r="C493" t="s">
        <v>772</v>
      </c>
      <c r="D493">
        <v>16</v>
      </c>
      <c r="E493">
        <v>53</v>
      </c>
      <c r="F493">
        <f t="shared" si="28"/>
        <v>4.9360096454620361E-8</v>
      </c>
      <c r="G493">
        <f t="shared" si="29"/>
        <v>5.054473876953125E-5</v>
      </c>
      <c r="H493">
        <f>_xlfn.XLOOKUP(A493,'Tele2 - data 6.23'!A:A,'Tele2 - data 6.23'!K:K,0,0)</f>
        <v>1.0031703784883949E-2</v>
      </c>
      <c r="I493">
        <f t="shared" si="30"/>
        <v>5.0704984722027712E-7</v>
      </c>
      <c r="J493">
        <f>_xlfn.XLOOKUP(A493,'Tele2 - data 6.23'!R:R,'Tele2 - data 6.23'!U:U,0,0)</f>
        <v>0</v>
      </c>
      <c r="K493">
        <f t="shared" si="31"/>
        <v>0</v>
      </c>
    </row>
    <row r="494" spans="1:11" x14ac:dyDescent="0.25">
      <c r="A494" t="str">
        <f>_xlfn.XLOOKUP(C494,'Usage by partner TELE2 vs Ki'!B:B,'Usage by partner TELE2 vs Ki'!A:A,,0)</f>
        <v>FRAF2</v>
      </c>
      <c r="B494" t="s">
        <v>662</v>
      </c>
      <c r="C494" t="s">
        <v>771</v>
      </c>
      <c r="D494">
        <v>15</v>
      </c>
      <c r="E494">
        <v>3662239</v>
      </c>
      <c r="F494">
        <f t="shared" si="28"/>
        <v>3.4107258543372154E-3</v>
      </c>
      <c r="G494">
        <f t="shared" si="29"/>
        <v>3.4925832748413086</v>
      </c>
      <c r="H494">
        <f>_xlfn.XLOOKUP(A494,'Tele2 - data 6.23'!A:A,'Tele2 - data 6.23'!K:K,0,0)</f>
        <v>1.0044684567575537E-2</v>
      </c>
      <c r="I494">
        <f t="shared" si="30"/>
        <v>3.5081897321770923E-2</v>
      </c>
      <c r="J494">
        <f>_xlfn.XLOOKUP(A494,'Tele2 - data 6.23'!R:R,'Tele2 - data 6.23'!U:U,0,0)</f>
        <v>0</v>
      </c>
      <c r="K494">
        <f t="shared" si="31"/>
        <v>0</v>
      </c>
    </row>
    <row r="495" spans="1:11" x14ac:dyDescent="0.25">
      <c r="A495" t="str">
        <f>_xlfn.XLOOKUP(C495,'Usage by partner TELE2 vs Ki'!B:B,'Usage by partner TELE2 vs Ki'!A:A,,0)</f>
        <v>DNKIA</v>
      </c>
      <c r="B495" t="s">
        <v>662</v>
      </c>
      <c r="C495" t="s">
        <v>856</v>
      </c>
      <c r="D495">
        <v>11</v>
      </c>
      <c r="E495">
        <v>96390158</v>
      </c>
      <c r="F495">
        <f t="shared" si="28"/>
        <v>8.9770330116152763E-2</v>
      </c>
      <c r="G495">
        <f t="shared" si="29"/>
        <v>91.92481803894043</v>
      </c>
      <c r="H495">
        <f>_xlfn.XLOOKUP(A495,'Tele2 - data 6.23'!A:A,'Tele2 - data 6.23'!K:K,0,0)</f>
        <v>1.001033644562583E-2</v>
      </c>
      <c r="I495">
        <f t="shared" si="30"/>
        <v>0.92019835627272806</v>
      </c>
      <c r="J495">
        <f>_xlfn.XLOOKUP(A495,'Tele2 - data 6.23'!R:R,'Tele2 - data 6.23'!U:U,0,0)</f>
        <v>5.5E-2</v>
      </c>
      <c r="K495">
        <f t="shared" si="31"/>
        <v>0.60499999999999998</v>
      </c>
    </row>
    <row r="496" spans="1:11" x14ac:dyDescent="0.25">
      <c r="A496" t="str">
        <f>_xlfn.XLOOKUP(C496,'Usage by partner TELE2 vs Ki'!B:B,'Usage by partner TELE2 vs Ki'!A:A,,0)</f>
        <v>PHLGT</v>
      </c>
      <c r="B496" t="s">
        <v>662</v>
      </c>
      <c r="C496" t="s">
        <v>890</v>
      </c>
      <c r="D496">
        <v>8</v>
      </c>
      <c r="E496">
        <v>36116638</v>
      </c>
      <c r="F496">
        <f t="shared" si="28"/>
        <v>3.3636240288615227E-2</v>
      </c>
      <c r="G496">
        <f t="shared" si="29"/>
        <v>34.443510055541992</v>
      </c>
      <c r="H496">
        <f>_xlfn.XLOOKUP(A496,'Tele2 - data 6.23'!A:A,'Tele2 - data 6.23'!K:K,0,0)</f>
        <v>0.10001860738419351</v>
      </c>
      <c r="I496">
        <f t="shared" si="30"/>
        <v>3.4449919091787757</v>
      </c>
      <c r="J496">
        <f>_xlfn.XLOOKUP(A496,'Tele2 - data 6.23'!R:R,'Tele2 - data 6.23'!U:U,0,0)</f>
        <v>0</v>
      </c>
      <c r="K496">
        <f t="shared" si="31"/>
        <v>0</v>
      </c>
    </row>
    <row r="497" spans="1:11" x14ac:dyDescent="0.25">
      <c r="A497" t="str">
        <f>_xlfn.XLOOKUP(C497,'Usage by partner TELE2 vs Ki'!B:B,'Usage by partner TELE2 vs Ki'!A:A,,0)</f>
        <v>ITAOM</v>
      </c>
      <c r="B497" t="s">
        <v>662</v>
      </c>
      <c r="C497" t="s">
        <v>752</v>
      </c>
      <c r="D497">
        <v>7</v>
      </c>
      <c r="E497">
        <v>10067859</v>
      </c>
      <c r="F497">
        <f t="shared" si="28"/>
        <v>9.3764243647456169E-3</v>
      </c>
      <c r="G497">
        <f t="shared" si="29"/>
        <v>9.6014585494995117</v>
      </c>
      <c r="H497">
        <f>_xlfn.XLOOKUP(A497,'Tele2 - data 6.23'!A:A,'Tele2 - data 6.23'!K:K,0,0)</f>
        <v>1.0030261531489941E-2</v>
      </c>
      <c r="I497">
        <f t="shared" si="30"/>
        <v>9.6305140335240166E-2</v>
      </c>
      <c r="J497">
        <f>_xlfn.XLOOKUP(A497,'Tele2 - data 6.23'!R:R,'Tele2 - data 6.23'!U:U,0,0)</f>
        <v>0</v>
      </c>
      <c r="K497">
        <f t="shared" si="31"/>
        <v>0</v>
      </c>
    </row>
    <row r="498" spans="1:11" x14ac:dyDescent="0.25">
      <c r="A498" t="str">
        <f>_xlfn.XLOOKUP(C498,'Usage by partner TELE2 vs Ki'!B:B,'Usage by partner TELE2 vs Ki'!A:A,,0)</f>
        <v>BELKO</v>
      </c>
      <c r="B498" t="s">
        <v>662</v>
      </c>
      <c r="C498" t="s">
        <v>778</v>
      </c>
      <c r="D498">
        <v>6</v>
      </c>
      <c r="E498">
        <v>523379</v>
      </c>
      <c r="F498">
        <f t="shared" si="28"/>
        <v>4.8743467777967453E-4</v>
      </c>
      <c r="G498">
        <f t="shared" si="29"/>
        <v>0.49913311004638672</v>
      </c>
      <c r="H498">
        <f>_xlfn.XLOOKUP(A498,'Tele2 - data 6.23'!A:A,'Tele2 - data 6.23'!K:K,0,0)</f>
        <v>1.0009762076334031E-2</v>
      </c>
      <c r="I498">
        <f t="shared" si="30"/>
        <v>4.9962036759849827E-3</v>
      </c>
      <c r="J498">
        <f>_xlfn.XLOOKUP(A498,'Tele2 - data 6.23'!R:R,'Tele2 - data 6.23'!U:U,0,0)</f>
        <v>0</v>
      </c>
      <c r="K498">
        <f t="shared" si="31"/>
        <v>0</v>
      </c>
    </row>
    <row r="499" spans="1:11" x14ac:dyDescent="0.25">
      <c r="A499" t="str">
        <f>_xlfn.XLOOKUP(C499,'Usage by partner TELE2 vs Ki'!B:B,'Usage by partner TELE2 vs Ki'!A:A,,0)</f>
        <v>DNKDM</v>
      </c>
      <c r="B499" t="s">
        <v>662</v>
      </c>
      <c r="C499" t="s">
        <v>853</v>
      </c>
      <c r="D499">
        <v>5</v>
      </c>
      <c r="E499">
        <v>27392998</v>
      </c>
      <c r="F499">
        <f t="shared" si="28"/>
        <v>2.5511717423796654E-2</v>
      </c>
      <c r="G499">
        <f t="shared" si="29"/>
        <v>26.123998641967773</v>
      </c>
      <c r="H499">
        <f>_xlfn.XLOOKUP(A499,'Tele2 - data 6.23'!A:A,'Tele2 - data 6.23'!K:K,0,0)</f>
        <v>6.0990155924409836E-3</v>
      </c>
      <c r="I499">
        <f t="shared" si="30"/>
        <v>0.15933067505426854</v>
      </c>
      <c r="J499">
        <f>_xlfn.XLOOKUP(A499,'Tele2 - data 6.23'!R:R,'Tele2 - data 6.23'!U:U,0,0)</f>
        <v>0</v>
      </c>
      <c r="K499">
        <f t="shared" si="31"/>
        <v>0</v>
      </c>
    </row>
    <row r="500" spans="1:11" x14ac:dyDescent="0.25">
      <c r="A500" t="str">
        <f>_xlfn.XLOOKUP(C500,'Usage by partner TELE2 vs Ki'!B:B,'Usage by partner TELE2 vs Ki'!A:A,,0)</f>
        <v>AUSTA</v>
      </c>
      <c r="B500" t="s">
        <v>662</v>
      </c>
      <c r="C500" t="s">
        <v>841</v>
      </c>
      <c r="D500">
        <v>5</v>
      </c>
      <c r="E500">
        <v>74466857</v>
      </c>
      <c r="F500">
        <f t="shared" si="28"/>
        <v>6.9352664984762669E-2</v>
      </c>
      <c r="G500">
        <f t="shared" si="29"/>
        <v>71.017128944396973</v>
      </c>
      <c r="H500">
        <f>_xlfn.XLOOKUP(A500,'Tele2 - data 6.23'!A:A,'Tele2 - data 6.23'!K:K,0,0)</f>
        <v>5.1030373719502713E-3</v>
      </c>
      <c r="I500">
        <f t="shared" si="30"/>
        <v>0.36240306305186909</v>
      </c>
      <c r="J500">
        <f>_xlfn.XLOOKUP(A500,'Tele2 - data 6.23'!R:R,'Tele2 - data 6.23'!U:U,0,0)</f>
        <v>0.5</v>
      </c>
      <c r="K500">
        <f t="shared" si="31"/>
        <v>2.5</v>
      </c>
    </row>
    <row r="501" spans="1:11" x14ac:dyDescent="0.25">
      <c r="A501" t="str">
        <f>_xlfn.XLOOKUP(C501,'Usage by partner TELE2 vs Ki'!B:B,'Usage by partner TELE2 vs Ki'!A:A,,0)</f>
        <v>USACG</v>
      </c>
      <c r="B501" t="s">
        <v>662</v>
      </c>
      <c r="C501" t="s">
        <v>665</v>
      </c>
      <c r="D501">
        <v>4</v>
      </c>
      <c r="E501">
        <v>2262573</v>
      </c>
      <c r="F501">
        <f t="shared" si="28"/>
        <v>2.1071853116154671E-3</v>
      </c>
      <c r="G501">
        <f t="shared" si="29"/>
        <v>2.1577577590942383</v>
      </c>
      <c r="H501">
        <f>_xlfn.XLOOKUP(A501,'Tele2 - data 6.23'!A:A,'Tele2 - data 6.23'!K:K,0,0)</f>
        <v>1.3540748128522176E-2</v>
      </c>
      <c r="I501">
        <f t="shared" si="30"/>
        <v>2.921765433825951E-2</v>
      </c>
      <c r="J501">
        <f>_xlfn.XLOOKUP(A501,'Tele2 - data 6.23'!R:R,'Tele2 - data 6.23'!U:U,0,0)</f>
        <v>0</v>
      </c>
      <c r="K501">
        <f t="shared" si="31"/>
        <v>0</v>
      </c>
    </row>
    <row r="502" spans="1:11" x14ac:dyDescent="0.25">
      <c r="A502" t="str">
        <f>_xlfn.XLOOKUP(C502,'Usage by partner TELE2 vs Ki'!B:B,'Usage by partner TELE2 vs Ki'!A:A,,0)</f>
        <v>CANBM</v>
      </c>
      <c r="B502" t="s">
        <v>662</v>
      </c>
      <c r="C502" t="s">
        <v>803</v>
      </c>
      <c r="D502">
        <v>4</v>
      </c>
      <c r="E502">
        <v>562803</v>
      </c>
      <c r="F502">
        <f t="shared" si="28"/>
        <v>5.2415113896131516E-4</v>
      </c>
      <c r="G502">
        <f t="shared" si="29"/>
        <v>0.53673076629638672</v>
      </c>
      <c r="H502">
        <f>_xlfn.XLOOKUP(A502,'Tele2 - data 6.23'!A:A,'Tele2 - data 6.23'!K:K,0,0)</f>
        <v>0.1000213823948129</v>
      </c>
      <c r="I502">
        <f t="shared" si="30"/>
        <v>5.3684553218791849E-2</v>
      </c>
      <c r="J502">
        <f>_xlfn.XLOOKUP(A502,'Tele2 - data 6.23'!R:R,'Tele2 - data 6.23'!U:U,0,0)</f>
        <v>0</v>
      </c>
      <c r="K502">
        <f t="shared" si="31"/>
        <v>0</v>
      </c>
    </row>
    <row r="503" spans="1:11" x14ac:dyDescent="0.25">
      <c r="A503" t="str">
        <f>_xlfn.XLOOKUP(C503,'Usage by partner TELE2 vs Ki'!B:B,'Usage by partner TELE2 vs Ki'!A:A,,0)</f>
        <v>LUXPT</v>
      </c>
      <c r="B503" t="s">
        <v>662</v>
      </c>
      <c r="C503" t="s">
        <v>893</v>
      </c>
      <c r="D503">
        <v>4</v>
      </c>
      <c r="E503">
        <v>10580</v>
      </c>
      <c r="F503">
        <f t="shared" si="28"/>
        <v>9.8533928394317627E-6</v>
      </c>
      <c r="G503">
        <f t="shared" si="29"/>
        <v>1.0089874267578125E-2</v>
      </c>
      <c r="H503">
        <f>_xlfn.XLOOKUP(A503,'Tele2 - data 6.23'!A:A,'Tele2 - data 6.23'!K:K,0,0)</f>
        <v>1.0203556387459078E-2</v>
      </c>
      <c r="I503">
        <f t="shared" si="30"/>
        <v>1.0295260103160576E-4</v>
      </c>
      <c r="J503">
        <f>_xlfn.XLOOKUP(A503,'Tele2 - data 6.23'!R:R,'Tele2 - data 6.23'!U:U,0,0)</f>
        <v>0</v>
      </c>
      <c r="K503">
        <f t="shared" si="31"/>
        <v>0</v>
      </c>
    </row>
    <row r="504" spans="1:11" x14ac:dyDescent="0.25">
      <c r="A504" t="str">
        <f>_xlfn.XLOOKUP(C504,'Usage by partner TELE2 vs Ki'!B:B,'Usage by partner TELE2 vs Ki'!A:A,,0)</f>
        <v>CANRW</v>
      </c>
      <c r="B504" t="s">
        <v>662</v>
      </c>
      <c r="C504" t="s">
        <v>787</v>
      </c>
      <c r="D504">
        <v>4</v>
      </c>
      <c r="E504">
        <v>1007692</v>
      </c>
      <c r="F504">
        <f t="shared" si="28"/>
        <v>9.3848630785942078E-4</v>
      </c>
      <c r="G504">
        <f t="shared" si="29"/>
        <v>0.96100997924804688</v>
      </c>
      <c r="H504">
        <f>_xlfn.XLOOKUP(A504,'Tele2 - data 6.23'!A:A,'Tele2 - data 6.23'!K:K,0,0)</f>
        <v>0.10004802082289022</v>
      </c>
      <c r="I504">
        <f t="shared" si="30"/>
        <v>9.6147146414813894E-2</v>
      </c>
      <c r="J504">
        <f>_xlfn.XLOOKUP(A504,'Tele2 - data 6.23'!R:R,'Tele2 - data 6.23'!U:U,0,0)</f>
        <v>0</v>
      </c>
      <c r="K504">
        <f t="shared" si="31"/>
        <v>0</v>
      </c>
    </row>
    <row r="505" spans="1:11" x14ac:dyDescent="0.25">
      <c r="A505" t="str">
        <f>_xlfn.XLOOKUP(C505,'Usage by partner TELE2 vs Ki'!B:B,'Usage by partner TELE2 vs Ki'!A:A,,0)</f>
        <v>NZLTM</v>
      </c>
      <c r="B505" t="s">
        <v>662</v>
      </c>
      <c r="C505" t="s">
        <v>894</v>
      </c>
      <c r="D505">
        <v>4</v>
      </c>
      <c r="E505">
        <v>14400571</v>
      </c>
      <c r="F505">
        <f t="shared" si="28"/>
        <v>1.3411576859652996E-2</v>
      </c>
      <c r="G505">
        <f t="shared" si="29"/>
        <v>13.733454704284668</v>
      </c>
      <c r="H505">
        <f>_xlfn.XLOOKUP(A505,'Tele2 - data 6.23'!A:A,'Tele2 - data 6.23'!K:K,0,0)</f>
        <v>2.009187645990148E-2</v>
      </c>
      <c r="I505">
        <f t="shared" si="30"/>
        <v>0.27593087528614035</v>
      </c>
      <c r="J505">
        <f>_xlfn.XLOOKUP(A505,'Tele2 - data 6.23'!R:R,'Tele2 - data 6.23'!U:U,0,0)</f>
        <v>0.2</v>
      </c>
      <c r="K505">
        <f t="shared" si="31"/>
        <v>0.8</v>
      </c>
    </row>
    <row r="506" spans="1:11" x14ac:dyDescent="0.25">
      <c r="A506" t="str">
        <f>_xlfn.XLOOKUP(C506,'Usage by partner TELE2 vs Ki'!B:B,'Usage by partner TELE2 vs Ki'!A:A,,0)</f>
        <v>KENSA</v>
      </c>
      <c r="B506" t="s">
        <v>662</v>
      </c>
      <c r="C506" t="s">
        <v>793</v>
      </c>
      <c r="D506">
        <v>4</v>
      </c>
      <c r="E506">
        <v>225793</v>
      </c>
      <c r="F506">
        <f t="shared" si="28"/>
        <v>2.1028611809015274E-4</v>
      </c>
      <c r="G506">
        <f t="shared" si="29"/>
        <v>0.21533298492431641</v>
      </c>
      <c r="H506">
        <f>_xlfn.XLOOKUP(A506,'Tele2 - data 6.23'!A:A,'Tele2 - data 6.23'!K:K,0,0)</f>
        <v>0.10116455327211413</v>
      </c>
      <c r="I506">
        <f t="shared" si="30"/>
        <v>2.1784065224619356E-2</v>
      </c>
      <c r="J506">
        <f>_xlfn.XLOOKUP(A506,'Tele2 - data 6.23'!R:R,'Tele2 - data 6.23'!U:U,0,0)</f>
        <v>0</v>
      </c>
      <c r="K506">
        <f t="shared" si="31"/>
        <v>0</v>
      </c>
    </row>
    <row r="507" spans="1:11" x14ac:dyDescent="0.25">
      <c r="A507" t="str">
        <f>_xlfn.XLOOKUP(C507,'Usage by partner TELE2 vs Ki'!B:B,'Usage by partner TELE2 vs Ki'!A:A,,0)</f>
        <v>USAW6</v>
      </c>
      <c r="B507" t="s">
        <v>662</v>
      </c>
      <c r="C507" t="s">
        <v>646</v>
      </c>
      <c r="D507">
        <v>4</v>
      </c>
      <c r="E507">
        <v>833458</v>
      </c>
      <c r="F507">
        <f t="shared" si="28"/>
        <v>7.7621825039386749E-4</v>
      </c>
      <c r="G507">
        <f t="shared" si="29"/>
        <v>0.79484748840332031</v>
      </c>
      <c r="H507">
        <f>_xlfn.XLOOKUP(A507,'Tele2 - data 6.23'!A:A,'Tele2 - data 6.23'!K:K,0,0)</f>
        <v>5.0788502726430767E-3</v>
      </c>
      <c r="I507">
        <f t="shared" si="30"/>
        <v>4.0369113831868683E-3</v>
      </c>
      <c r="J507">
        <f>_xlfn.XLOOKUP(A507,'Tele2 - data 6.23'!R:R,'Tele2 - data 6.23'!U:U,0,0)</f>
        <v>0.12</v>
      </c>
      <c r="K507">
        <f t="shared" si="31"/>
        <v>0.48</v>
      </c>
    </row>
    <row r="508" spans="1:11" x14ac:dyDescent="0.25">
      <c r="A508" t="str">
        <f>_xlfn.XLOOKUP(C508,'Usage by partner TELE2 vs Ki'!B:B,'Usage by partner TELE2 vs Ki'!A:A,,0)</f>
        <v>NORTM</v>
      </c>
      <c r="B508" t="s">
        <v>662</v>
      </c>
      <c r="C508" t="s">
        <v>806</v>
      </c>
      <c r="D508">
        <v>4</v>
      </c>
      <c r="E508">
        <v>2484247</v>
      </c>
      <c r="F508">
        <f t="shared" si="28"/>
        <v>2.3136353120207787E-3</v>
      </c>
      <c r="G508">
        <f t="shared" si="29"/>
        <v>2.3691625595092773</v>
      </c>
      <c r="H508">
        <f>_xlfn.XLOOKUP(A508,'Tele2 - data 6.23'!A:A,'Tele2 - data 6.23'!K:K,0,0)</f>
        <v>6.0531621806357737E-3</v>
      </c>
      <c r="I508">
        <f t="shared" si="30"/>
        <v>1.4340925204999808E-2</v>
      </c>
      <c r="J508">
        <f>_xlfn.XLOOKUP(A508,'Tele2 - data 6.23'!R:R,'Tele2 - data 6.23'!U:U,0,0)</f>
        <v>0</v>
      </c>
      <c r="K508">
        <f t="shared" si="31"/>
        <v>0</v>
      </c>
    </row>
    <row r="509" spans="1:11" x14ac:dyDescent="0.25">
      <c r="A509" t="str">
        <f>_xlfn.XLOOKUP(C509,'Usage by partner TELE2 vs Ki'!B:B,'Usage by partner TELE2 vs Ki'!A:A,,0)</f>
        <v>NZLBS</v>
      </c>
      <c r="B509" t="s">
        <v>662</v>
      </c>
      <c r="C509" t="s">
        <v>898</v>
      </c>
      <c r="D509">
        <v>4</v>
      </c>
      <c r="E509">
        <v>19094183</v>
      </c>
      <c r="F509">
        <f t="shared" si="28"/>
        <v>1.7782843671739101E-2</v>
      </c>
      <c r="G509">
        <f t="shared" si="29"/>
        <v>18.20963191986084</v>
      </c>
      <c r="H509">
        <f>_xlfn.XLOOKUP(A509,'Tele2 - data 6.23'!A:A,'Tele2 - data 6.23'!K:K,0,0)</f>
        <v>6.045143358142481E-2</v>
      </c>
      <c r="I509">
        <f t="shared" si="30"/>
        <v>1.1007983545456608</v>
      </c>
      <c r="J509">
        <f>_xlfn.XLOOKUP(A509,'Tele2 - data 6.23'!R:R,'Tele2 - data 6.23'!U:U,0,0)</f>
        <v>0</v>
      </c>
      <c r="K509">
        <f t="shared" si="31"/>
        <v>0</v>
      </c>
    </row>
    <row r="510" spans="1:11" x14ac:dyDescent="0.25">
      <c r="A510" t="str">
        <f>_xlfn.XLOOKUP(C510,'Usage by partner TELE2 vs Ki'!B:B,'Usage by partner TELE2 vs Ki'!A:A,,0)</f>
        <v>POL03</v>
      </c>
      <c r="B510" t="s">
        <v>662</v>
      </c>
      <c r="C510" t="s">
        <v>780</v>
      </c>
      <c r="D510">
        <v>3</v>
      </c>
      <c r="E510">
        <v>30594</v>
      </c>
      <c r="F510">
        <f t="shared" si="28"/>
        <v>2.849288284778595E-5</v>
      </c>
      <c r="G510">
        <f t="shared" si="29"/>
        <v>2.9176712036132813E-2</v>
      </c>
      <c r="H510">
        <f>_xlfn.XLOOKUP(A510,'Tele2 - data 6.23'!A:A,'Tele2 - data 6.23'!K:K,0,0)</f>
        <v>1.0005654488975016E-2</v>
      </c>
      <c r="I510">
        <f t="shared" si="30"/>
        <v>2.9193209975786365E-4</v>
      </c>
      <c r="J510">
        <f>_xlfn.XLOOKUP(A510,'Tele2 - data 6.23'!R:R,'Tele2 - data 6.23'!U:U,0,0)</f>
        <v>0</v>
      </c>
      <c r="K510">
        <f t="shared" si="31"/>
        <v>0</v>
      </c>
    </row>
    <row r="511" spans="1:11" x14ac:dyDescent="0.25">
      <c r="A511" t="str">
        <f>_xlfn.XLOOKUP(C511,'Usage by partner TELE2 vs Ki'!B:B,'Usage by partner TELE2 vs Ki'!A:A,,0)</f>
        <v>ESPRT</v>
      </c>
      <c r="B511" t="s">
        <v>662</v>
      </c>
      <c r="C511" t="s">
        <v>822</v>
      </c>
      <c r="D511">
        <v>3</v>
      </c>
      <c r="E511">
        <v>50842</v>
      </c>
      <c r="F511">
        <f t="shared" si="28"/>
        <v>4.7350302338600159E-5</v>
      </c>
      <c r="G511">
        <f t="shared" si="29"/>
        <v>4.8486709594726563E-2</v>
      </c>
      <c r="H511">
        <f>_xlfn.XLOOKUP(A511,'Tele2 - data 6.23'!A:A,'Tele2 - data 6.23'!K:K,0,0)</f>
        <v>6.2769022311094701E-3</v>
      </c>
      <c r="I511">
        <f t="shared" si="30"/>
        <v>3.0434633563429612E-4</v>
      </c>
      <c r="J511">
        <f>_xlfn.XLOOKUP(A511,'Tele2 - data 6.23'!R:R,'Tele2 - data 6.23'!U:U,0,0)</f>
        <v>0</v>
      </c>
      <c r="K511">
        <f t="shared" si="31"/>
        <v>0</v>
      </c>
    </row>
    <row r="512" spans="1:11" x14ac:dyDescent="0.25">
      <c r="A512" t="str">
        <f>_xlfn.XLOOKUP(C512,'Usage by partner TELE2 vs Ki'!B:B,'Usage by partner TELE2 vs Ki'!A:A,,0)</f>
        <v>CANTS</v>
      </c>
      <c r="B512" t="s">
        <v>662</v>
      </c>
      <c r="C512" t="s">
        <v>807</v>
      </c>
      <c r="D512">
        <v>3</v>
      </c>
      <c r="E512">
        <v>579980</v>
      </c>
      <c r="F512">
        <f t="shared" si="28"/>
        <v>5.4014846682548523E-4</v>
      </c>
      <c r="G512">
        <f t="shared" si="29"/>
        <v>0.55311203002929688</v>
      </c>
      <c r="H512">
        <f>_xlfn.XLOOKUP(A512,'Tele2 - data 6.23'!A:A,'Tele2 - data 6.23'!K:K,0,0)</f>
        <v>0.10001281626379642</v>
      </c>
      <c r="I512">
        <f t="shared" si="30"/>
        <v>5.5318291832615517E-2</v>
      </c>
      <c r="J512">
        <f>_xlfn.XLOOKUP(A512,'Tele2 - data 6.23'!R:R,'Tele2 - data 6.23'!U:U,0,0)</f>
        <v>0</v>
      </c>
      <c r="K512">
        <f t="shared" si="31"/>
        <v>0</v>
      </c>
    </row>
    <row r="513" spans="1:11" x14ac:dyDescent="0.25">
      <c r="A513" t="str">
        <f>_xlfn.XLOOKUP(C513,'Usage by partner TELE2 vs Ki'!B:B,'Usage by partner TELE2 vs Ki'!A:A,,0)</f>
        <v>NORNC</v>
      </c>
      <c r="B513" t="s">
        <v>662</v>
      </c>
      <c r="C513" t="s">
        <v>808</v>
      </c>
      <c r="D513">
        <v>3</v>
      </c>
      <c r="E513">
        <v>585017</v>
      </c>
      <c r="F513">
        <f t="shared" si="28"/>
        <v>5.4483953863382339E-4</v>
      </c>
      <c r="G513">
        <f t="shared" si="29"/>
        <v>0.55791568756103516</v>
      </c>
      <c r="H513">
        <f>_xlfn.XLOOKUP(A513,'Tele2 - data 6.23'!A:A,'Tele2 - data 6.23'!K:K,0,0)</f>
        <v>1.0107195480267749E-2</v>
      </c>
      <c r="I513">
        <f t="shared" si="30"/>
        <v>5.6389629156873679E-3</v>
      </c>
      <c r="J513">
        <f>_xlfn.XLOOKUP(A513,'Tele2 - data 6.23'!R:R,'Tele2 - data 6.23'!U:U,0,0)</f>
        <v>5.5E-2</v>
      </c>
      <c r="K513">
        <f t="shared" si="31"/>
        <v>0.16500000000000001</v>
      </c>
    </row>
    <row r="514" spans="1:11" x14ac:dyDescent="0.25">
      <c r="A514" t="str">
        <f>_xlfn.XLOOKUP(C514,'Usage by partner TELE2 vs Ki'!B:B,'Usage by partner TELE2 vs Ki'!A:A,,0)</f>
        <v>SVKGT</v>
      </c>
      <c r="B514" t="s">
        <v>662</v>
      </c>
      <c r="C514" t="s">
        <v>876</v>
      </c>
      <c r="D514">
        <v>2</v>
      </c>
      <c r="E514">
        <v>30333</v>
      </c>
      <c r="F514">
        <f t="shared" si="28"/>
        <v>2.824980765581131E-5</v>
      </c>
      <c r="G514">
        <f t="shared" si="29"/>
        <v>2.8927803039550781E-2</v>
      </c>
      <c r="H514">
        <f>_xlfn.XLOOKUP(A514,'Tele2 - data 6.23'!A:A,'Tele2 - data 6.23'!K:K,0,0)</f>
        <v>6.496868324825278E-3</v>
      </c>
      <c r="I514">
        <f t="shared" si="30"/>
        <v>1.8794012727444187E-4</v>
      </c>
      <c r="J514">
        <f>_xlfn.XLOOKUP(A514,'Tele2 - data 6.23'!R:R,'Tele2 - data 6.23'!U:U,0,0)</f>
        <v>0</v>
      </c>
      <c r="K514">
        <f t="shared" si="31"/>
        <v>0</v>
      </c>
    </row>
    <row r="515" spans="1:11" x14ac:dyDescent="0.25">
      <c r="A515" t="str">
        <f>_xlfn.XLOOKUP(C515,'Usage by partner TELE2 vs Ki'!B:B,'Usage by partner TELE2 vs Ki'!A:A,,0)</f>
        <v>CHEC1</v>
      </c>
      <c r="B515" t="s">
        <v>662</v>
      </c>
      <c r="C515" t="s">
        <v>911</v>
      </c>
      <c r="D515">
        <v>2</v>
      </c>
      <c r="E515">
        <v>5662</v>
      </c>
      <c r="F515">
        <f t="shared" ref="F515:F578" si="32">G515/1024</f>
        <v>5.2731484174728394E-6</v>
      </c>
      <c r="G515">
        <f t="shared" ref="G515:G578" si="33">E515/1024/1024</f>
        <v>5.3997039794921875E-3</v>
      </c>
      <c r="H515">
        <f>_xlfn.XLOOKUP(A515,'Tele2 - data 6.23'!A:A,'Tele2 - data 6.23'!K:K,0,0)</f>
        <v>2.0139639166548706E-2</v>
      </c>
      <c r="I515">
        <f t="shared" ref="I515:I578" si="34">H515*G515</f>
        <v>1.0874808975314977E-4</v>
      </c>
      <c r="J515">
        <f>_xlfn.XLOOKUP(A515,'Tele2 - data 6.23'!R:R,'Tele2 - data 6.23'!U:U,0,0)</f>
        <v>0</v>
      </c>
      <c r="K515">
        <f t="shared" ref="K515:K578" si="35">J515*D515</f>
        <v>0</v>
      </c>
    </row>
    <row r="516" spans="1:11" x14ac:dyDescent="0.25">
      <c r="A516" t="str">
        <f>_xlfn.XLOOKUP(C516,'Usage by partner TELE2 vs Ki'!B:B,'Usage by partner TELE2 vs Ki'!A:A,,0)</f>
        <v>DNKTD</v>
      </c>
      <c r="B516" t="s">
        <v>662</v>
      </c>
      <c r="C516" t="s">
        <v>873</v>
      </c>
      <c r="D516">
        <v>2</v>
      </c>
      <c r="E516">
        <v>15</v>
      </c>
      <c r="F516">
        <f t="shared" si="32"/>
        <v>1.3969838619232178E-8</v>
      </c>
      <c r="G516">
        <f t="shared" si="33"/>
        <v>1.430511474609375E-5</v>
      </c>
      <c r="H516">
        <f>_xlfn.XLOOKUP(A516,'Tele2 - data 6.23'!A:A,'Tele2 - data 6.23'!K:K,0,0)</f>
        <v>1.0004667040336753E-2</v>
      </c>
      <c r="I516">
        <f t="shared" si="34"/>
        <v>1.431179100084794E-7</v>
      </c>
      <c r="J516">
        <f>_xlfn.XLOOKUP(A516,'Tele2 - data 6.23'!R:R,'Tele2 - data 6.23'!U:U,0,0)</f>
        <v>0.05</v>
      </c>
      <c r="K516">
        <f t="shared" si="35"/>
        <v>0.1</v>
      </c>
    </row>
    <row r="517" spans="1:11" x14ac:dyDescent="0.25">
      <c r="A517" t="str">
        <f>_xlfn.XLOOKUP(C517,'Usage by partner TELE2 vs Ki'!B:B,'Usage by partner TELE2 vs Ki'!A:A,,0)</f>
        <v>ESPTE</v>
      </c>
      <c r="B517" t="s">
        <v>662</v>
      </c>
      <c r="C517" t="s">
        <v>797</v>
      </c>
      <c r="D517">
        <v>2</v>
      </c>
      <c r="E517">
        <v>25450</v>
      </c>
      <c r="F517">
        <f t="shared" si="32"/>
        <v>2.3702159523963928E-5</v>
      </c>
      <c r="G517">
        <f t="shared" si="33"/>
        <v>2.4271011352539063E-2</v>
      </c>
      <c r="H517">
        <f>_xlfn.XLOOKUP(A517,'Tele2 - data 6.23'!A:A,'Tele2 - data 6.23'!K:K,0,0)</f>
        <v>1.0091008890803341E-2</v>
      </c>
      <c r="I517">
        <f t="shared" si="34"/>
        <v>2.4491899134726052E-4</v>
      </c>
      <c r="J517">
        <f>_xlfn.XLOOKUP(A517,'Tele2 - data 6.23'!R:R,'Tele2 - data 6.23'!U:U,0,0)</f>
        <v>0</v>
      </c>
      <c r="K517">
        <f t="shared" si="35"/>
        <v>0</v>
      </c>
    </row>
    <row r="518" spans="1:11" x14ac:dyDescent="0.25">
      <c r="A518" t="str">
        <f>_xlfn.XLOOKUP(C518,'Usage by partner TELE2 vs Ki'!B:B,'Usage by partner TELE2 vs Ki'!A:A,,0)</f>
        <v>SWETR</v>
      </c>
      <c r="B518" t="s">
        <v>662</v>
      </c>
      <c r="C518" t="s">
        <v>1142</v>
      </c>
      <c r="D518">
        <v>2</v>
      </c>
      <c r="E518">
        <v>36</v>
      </c>
      <c r="F518">
        <f t="shared" si="32"/>
        <v>3.3527612686157227E-8</v>
      </c>
      <c r="G518">
        <f t="shared" si="33"/>
        <v>3.4332275390625E-5</v>
      </c>
      <c r="H518">
        <f>_xlfn.XLOOKUP(A518,'Tele2 - data 6.23'!A:A,'Tele2 - data 6.23'!K:K,0,0)</f>
        <v>0</v>
      </c>
      <c r="I518">
        <f t="shared" si="34"/>
        <v>0</v>
      </c>
      <c r="J518">
        <f>_xlfn.XLOOKUP(A518,'Tele2 - data 6.23'!R:R,'Tele2 - data 6.23'!U:U,0,0)</f>
        <v>0</v>
      </c>
      <c r="K518">
        <f t="shared" si="35"/>
        <v>0</v>
      </c>
    </row>
    <row r="519" spans="1:11" x14ac:dyDescent="0.25">
      <c r="A519" t="str">
        <f>_xlfn.XLOOKUP(C519,'Usage by partner TELE2 vs Ki'!B:B,'Usage by partner TELE2 vs Ki'!A:A,,0)</f>
        <v>THAWN</v>
      </c>
      <c r="B519" t="s">
        <v>662</v>
      </c>
      <c r="C519" t="s">
        <v>925</v>
      </c>
      <c r="D519">
        <v>1</v>
      </c>
      <c r="E519">
        <v>2292628</v>
      </c>
      <c r="F519">
        <f t="shared" si="32"/>
        <v>2.1351762115955353E-3</v>
      </c>
      <c r="G519">
        <f t="shared" si="33"/>
        <v>2.1864204406738281</v>
      </c>
      <c r="H519">
        <f>_xlfn.XLOOKUP(A519,'Tele2 - data 6.23'!A:A,'Tele2 - data 6.23'!K:K,0,0)</f>
        <v>5.0033237314424994E-2</v>
      </c>
      <c r="I519">
        <f t="shared" si="34"/>
        <v>0.10939369277734332</v>
      </c>
      <c r="J519">
        <f>_xlfn.XLOOKUP(A519,'Tele2 - data 6.23'!R:R,'Tele2 - data 6.23'!U:U,0,0)</f>
        <v>0</v>
      </c>
      <c r="K519">
        <f t="shared" si="35"/>
        <v>0</v>
      </c>
    </row>
    <row r="520" spans="1:11" x14ac:dyDescent="0.25">
      <c r="A520" t="str">
        <f>_xlfn.XLOOKUP(C520,'Usage by partner TELE2 vs Ki'!B:B,'Usage by partner TELE2 vs Ki'!A:A,,0)</f>
        <v>INDJB</v>
      </c>
      <c r="B520" t="s">
        <v>662</v>
      </c>
      <c r="C520" t="s">
        <v>1405</v>
      </c>
      <c r="D520">
        <v>1</v>
      </c>
      <c r="E520">
        <v>3080</v>
      </c>
      <c r="F520">
        <f t="shared" si="32"/>
        <v>2.8684735298156738E-6</v>
      </c>
      <c r="G520">
        <f t="shared" si="33"/>
        <v>2.93731689453125E-3</v>
      </c>
      <c r="H520">
        <f>_xlfn.XLOOKUP(A520,'Tele2 - data 6.23'!A:A,'Tele2 - data 6.23'!K:K,0,0)</f>
        <v>2.9999999999999995E-2</v>
      </c>
      <c r="I520">
        <f t="shared" si="34"/>
        <v>8.8119506835937492E-5</v>
      </c>
      <c r="J520">
        <f>_xlfn.XLOOKUP(A520,'Tele2 - data 6.23'!R:R,'Tele2 - data 6.23'!U:U,0,0)</f>
        <v>0</v>
      </c>
      <c r="K520">
        <f t="shared" si="35"/>
        <v>0</v>
      </c>
    </row>
    <row r="521" spans="1:11" x14ac:dyDescent="0.25">
      <c r="A521" t="str">
        <f>_xlfn.XLOOKUP(C521,'Usage by partner TELE2 vs Ki'!B:B,'Usage by partner TELE2 vs Ki'!A:A,,0)</f>
        <v>ARETC</v>
      </c>
      <c r="B521" t="s">
        <v>662</v>
      </c>
      <c r="C521" t="s">
        <v>788</v>
      </c>
      <c r="D521">
        <v>1</v>
      </c>
      <c r="E521">
        <v>2388</v>
      </c>
      <c r="F521">
        <f t="shared" si="32"/>
        <v>2.2239983081817627E-6</v>
      </c>
      <c r="G521">
        <f t="shared" si="33"/>
        <v>2.277374267578125E-3</v>
      </c>
      <c r="H521">
        <f>_xlfn.XLOOKUP(A521,'Tele2 - data 6.23'!A:A,'Tele2 - data 6.23'!K:K,0,0)</f>
        <v>5.012103937134417E-2</v>
      </c>
      <c r="I521">
        <f t="shared" si="34"/>
        <v>1.141443653285693E-4</v>
      </c>
      <c r="J521">
        <f>_xlfn.XLOOKUP(A521,'Tele2 - data 6.23'!R:R,'Tele2 - data 6.23'!U:U,0,0)</f>
        <v>0</v>
      </c>
      <c r="K521">
        <f t="shared" si="35"/>
        <v>0</v>
      </c>
    </row>
    <row r="522" spans="1:11" x14ac:dyDescent="0.25">
      <c r="A522" t="str">
        <f>_xlfn.XLOOKUP(C522,'Usage by partner TELE2 vs Ki'!B:B,'Usage by partner TELE2 vs Ki'!A:A,,0)</f>
        <v>PRTTM</v>
      </c>
      <c r="B522" t="s">
        <v>662</v>
      </c>
      <c r="C522" t="s">
        <v>892</v>
      </c>
      <c r="D522">
        <v>1</v>
      </c>
      <c r="E522">
        <v>13530</v>
      </c>
      <c r="F522">
        <f t="shared" si="32"/>
        <v>1.2600794434547424E-5</v>
      </c>
      <c r="G522">
        <f t="shared" si="33"/>
        <v>1.2903213500976563E-2</v>
      </c>
      <c r="H522">
        <f>_xlfn.XLOOKUP(A522,'Tele2 - data 6.23'!A:A,'Tele2 - data 6.23'!K:K,0,0)</f>
        <v>1.0035929888164145E-2</v>
      </c>
      <c r="I522">
        <f t="shared" si="34"/>
        <v>1.294957460278138E-4</v>
      </c>
      <c r="J522">
        <f>_xlfn.XLOOKUP(A522,'Tele2 - data 6.23'!R:R,'Tele2 - data 6.23'!U:U,0,0)</f>
        <v>0</v>
      </c>
      <c r="K522">
        <f t="shared" si="35"/>
        <v>0</v>
      </c>
    </row>
    <row r="523" spans="1:11" x14ac:dyDescent="0.25">
      <c r="A523" t="str">
        <f>_xlfn.XLOOKUP(C523,'Usage by partner TELE2 vs Ki'!B:B,'Usage by partner TELE2 vs Ki'!A:A,,0)</f>
        <v>QATQT</v>
      </c>
      <c r="B523" t="s">
        <v>662</v>
      </c>
      <c r="C523" t="s">
        <v>922</v>
      </c>
      <c r="D523">
        <v>1</v>
      </c>
      <c r="E523">
        <v>1541823</v>
      </c>
      <c r="F523">
        <f t="shared" si="32"/>
        <v>1.4359345659613609E-3</v>
      </c>
      <c r="G523">
        <f t="shared" si="33"/>
        <v>1.4703969955444336</v>
      </c>
      <c r="H523">
        <f>_xlfn.XLOOKUP(A523,'Tele2 - data 6.23'!A:A,'Tele2 - data 6.23'!K:K,0,0)</f>
        <v>6.1403610949332846E-2</v>
      </c>
      <c r="I523">
        <f t="shared" si="34"/>
        <v>9.0287685055478309E-2</v>
      </c>
      <c r="J523">
        <f>_xlfn.XLOOKUP(A523,'Tele2 - data 6.23'!R:R,'Tele2 - data 6.23'!U:U,0,0)</f>
        <v>0</v>
      </c>
      <c r="K523">
        <f t="shared" si="35"/>
        <v>0</v>
      </c>
    </row>
    <row r="524" spans="1:11" x14ac:dyDescent="0.25">
      <c r="A524" t="str">
        <f>_xlfn.XLOOKUP(C524,'Usage by partner TELE2 vs Ki'!B:B,'Usage by partner TELE2 vs Ki'!A:A,,0)</f>
        <v>SGPST</v>
      </c>
      <c r="B524" t="s">
        <v>662</v>
      </c>
      <c r="C524" t="s">
        <v>956</v>
      </c>
      <c r="D524">
        <v>1</v>
      </c>
      <c r="E524">
        <v>247480</v>
      </c>
      <c r="F524">
        <f t="shared" si="32"/>
        <v>2.3048371076583862E-4</v>
      </c>
      <c r="G524">
        <f t="shared" si="33"/>
        <v>0.23601531982421875</v>
      </c>
      <c r="H524">
        <f>_xlfn.XLOOKUP(A524,'Tele2 - data 6.23'!A:A,'Tele2 - data 6.23'!K:K,0,0)</f>
        <v>6.0084745762711868E-2</v>
      </c>
      <c r="I524">
        <f t="shared" si="34"/>
        <v>1.4180920487743314E-2</v>
      </c>
      <c r="J524">
        <f>_xlfn.XLOOKUP(A524,'Tele2 - data 6.23'!R:R,'Tele2 - data 6.23'!U:U,0,0)</f>
        <v>0</v>
      </c>
      <c r="K524">
        <f t="shared" si="35"/>
        <v>0</v>
      </c>
    </row>
    <row r="525" spans="1:11" x14ac:dyDescent="0.25">
      <c r="A525" t="str">
        <f>_xlfn.XLOOKUP(C525,'Usage by partner TELE2 vs Ki'!B:B,'Usage by partner TELE2 vs Ki'!A:A,,0)</f>
        <v>CHEDX</v>
      </c>
      <c r="B525" t="s">
        <v>662</v>
      </c>
      <c r="C525" t="s">
        <v>864</v>
      </c>
      <c r="D525">
        <v>1</v>
      </c>
      <c r="E525">
        <v>750</v>
      </c>
      <c r="F525">
        <f t="shared" si="32"/>
        <v>6.9849193096160889E-7</v>
      </c>
      <c r="G525">
        <f t="shared" si="33"/>
        <v>7.152557373046875E-4</v>
      </c>
      <c r="H525">
        <f>_xlfn.XLOOKUP(A525,'Tele2 - data 6.23'!A:A,'Tele2 - data 6.23'!K:K,0,0)</f>
        <v>2.0453300663015171E-2</v>
      </c>
      <c r="I525">
        <f t="shared" si="34"/>
        <v>1.4629340646039369E-5</v>
      </c>
      <c r="J525">
        <f>_xlfn.XLOOKUP(A525,'Tele2 - data 6.23'!R:R,'Tele2 - data 6.23'!U:U,0,0)</f>
        <v>0</v>
      </c>
      <c r="K525">
        <f t="shared" si="35"/>
        <v>0</v>
      </c>
    </row>
    <row r="526" spans="1:11" x14ac:dyDescent="0.25">
      <c r="A526" t="str">
        <f>_xlfn.XLOOKUP(C526,'Usage by partner TELE2 vs Ki'!B:B,'Usage by partner TELE2 vs Ki'!A:A,,0)</f>
        <v>CZECM</v>
      </c>
      <c r="B526" t="s">
        <v>662</v>
      </c>
      <c r="C526" t="s">
        <v>896</v>
      </c>
      <c r="D526">
        <v>1</v>
      </c>
      <c r="E526">
        <v>2</v>
      </c>
      <c r="F526">
        <f t="shared" si="32"/>
        <v>1.862645149230957E-9</v>
      </c>
      <c r="G526">
        <f t="shared" si="33"/>
        <v>1.9073486328125E-6</v>
      </c>
      <c r="H526">
        <f>_xlfn.XLOOKUP(A526,'Tele2 - data 6.23'!A:A,'Tele2 - data 6.23'!K:K,0,0)</f>
        <v>1.0098132772783612E-2</v>
      </c>
      <c r="I526">
        <f t="shared" si="34"/>
        <v>1.9260659738127923E-8</v>
      </c>
      <c r="J526">
        <f>_xlfn.XLOOKUP(A526,'Tele2 - data 6.23'!R:R,'Tele2 - data 6.23'!U:U,0,0)</f>
        <v>0</v>
      </c>
      <c r="K526">
        <f t="shared" si="35"/>
        <v>0</v>
      </c>
    </row>
    <row r="527" spans="1:11" x14ac:dyDescent="0.25">
      <c r="A527" t="str">
        <f>_xlfn.XLOOKUP(C527,'Usage by partner TELE2 vs Ki'!B:B,'Usage by partner TELE2 vs Ki'!A:A,,0)</f>
        <v>GBRVF</v>
      </c>
      <c r="B527" t="s">
        <v>662</v>
      </c>
      <c r="C527" t="s">
        <v>670</v>
      </c>
      <c r="D527">
        <v>1</v>
      </c>
      <c r="E527">
        <v>2269</v>
      </c>
      <c r="F527">
        <f t="shared" si="32"/>
        <v>2.1131709218025208E-6</v>
      </c>
      <c r="G527">
        <f t="shared" si="33"/>
        <v>2.1638870239257813E-3</v>
      </c>
      <c r="H527">
        <f>_xlfn.XLOOKUP(A527,'Tele2 - data 6.23'!A:A,'Tele2 - data 6.23'!K:K,0,0)</f>
        <v>1.0101909042959573E-2</v>
      </c>
      <c r="I527">
        <f t="shared" si="34"/>
        <v>2.1859389894938728E-5</v>
      </c>
      <c r="J527">
        <f>_xlfn.XLOOKUP(A527,'Tele2 - data 6.23'!R:R,'Tele2 - data 6.23'!U:U,0,0)</f>
        <v>0</v>
      </c>
      <c r="K527">
        <f t="shared" si="35"/>
        <v>0</v>
      </c>
    </row>
    <row r="528" spans="1:11" x14ac:dyDescent="0.25">
      <c r="A528" t="str">
        <f>_xlfn.XLOOKUP(C528,'Usage by partner TELE2 vs Ki'!B:B,'Usage by partner TELE2 vs Ki'!A:A,,0)</f>
        <v>PRTTL</v>
      </c>
      <c r="B528" t="s">
        <v>662</v>
      </c>
      <c r="C528" t="s">
        <v>867</v>
      </c>
      <c r="D528">
        <v>1</v>
      </c>
      <c r="E528">
        <v>8335</v>
      </c>
      <c r="F528">
        <f t="shared" si="32"/>
        <v>7.7625736594200134E-6</v>
      </c>
      <c r="G528">
        <f t="shared" si="33"/>
        <v>7.9488754272460938E-3</v>
      </c>
      <c r="H528">
        <f>_xlfn.XLOOKUP(A528,'Tele2 - data 6.23'!A:A,'Tele2 - data 6.23'!K:K,0,0)</f>
        <v>6.0555593909815035E-3</v>
      </c>
      <c r="I528">
        <f t="shared" si="34"/>
        <v>4.8134887241202196E-5</v>
      </c>
      <c r="J528">
        <f>_xlfn.XLOOKUP(A528,'Tele2 - data 6.23'!R:R,'Tele2 - data 6.23'!U:U,0,0)</f>
        <v>0</v>
      </c>
      <c r="K528">
        <f t="shared" si="35"/>
        <v>0</v>
      </c>
    </row>
    <row r="529" spans="1:11" x14ac:dyDescent="0.25">
      <c r="A529" t="str">
        <f>_xlfn.XLOOKUP(C529,'Usage by partner TELE2 vs Ki'!B:B,'Usage by partner TELE2 vs Ki'!A:A,,0)</f>
        <v>ISLTL</v>
      </c>
      <c r="B529" t="s">
        <v>662</v>
      </c>
      <c r="C529" t="s">
        <v>1015</v>
      </c>
      <c r="D529">
        <v>1</v>
      </c>
      <c r="E529">
        <v>26175</v>
      </c>
      <c r="F529">
        <f t="shared" si="32"/>
        <v>2.437736839056015E-5</v>
      </c>
      <c r="G529">
        <f t="shared" si="33"/>
        <v>2.4962425231933594E-2</v>
      </c>
      <c r="H529">
        <f>_xlfn.XLOOKUP(A529,'Tele2 - data 6.23'!A:A,'Tele2 - data 6.23'!K:K,0,0)</f>
        <v>1.0192307692307711E-2</v>
      </c>
      <c r="I529">
        <f t="shared" si="34"/>
        <v>2.5442471871009285E-4</v>
      </c>
      <c r="J529">
        <f>_xlfn.XLOOKUP(A529,'Tele2 - data 6.23'!R:R,'Tele2 - data 6.23'!U:U,0,0)</f>
        <v>0</v>
      </c>
      <c r="K529">
        <f t="shared" si="35"/>
        <v>0</v>
      </c>
    </row>
    <row r="530" spans="1:11" x14ac:dyDescent="0.25">
      <c r="A530" t="str">
        <f>_xlfn.XLOOKUP(C530,'Usage by partner TELE2 vs Ki'!B:B,'Usage by partner TELE2 vs Ki'!A:A,,0)</f>
        <v>ESPAT</v>
      </c>
      <c r="B530" t="s">
        <v>662</v>
      </c>
      <c r="C530" t="s">
        <v>810</v>
      </c>
      <c r="D530">
        <v>1</v>
      </c>
      <c r="E530">
        <v>66</v>
      </c>
      <c r="F530">
        <f t="shared" si="32"/>
        <v>6.1467289924621582E-8</v>
      </c>
      <c r="G530">
        <f t="shared" si="33"/>
        <v>6.29425048828125E-5</v>
      </c>
      <c r="H530">
        <f>_xlfn.XLOOKUP(A530,'Tele2 - data 6.23'!A:A,'Tele2 - data 6.23'!K:K,0,0)</f>
        <v>1.0022329100492002E-2</v>
      </c>
      <c r="I530">
        <f t="shared" si="34"/>
        <v>6.3083049834487163E-7</v>
      </c>
      <c r="J530">
        <f>_xlfn.XLOOKUP(A530,'Tele2 - data 6.23'!R:R,'Tele2 - data 6.23'!U:U,0,0)</f>
        <v>0</v>
      </c>
      <c r="K530">
        <f t="shared" si="35"/>
        <v>0</v>
      </c>
    </row>
    <row r="531" spans="1:11" x14ac:dyDescent="0.25">
      <c r="A531" t="str">
        <f>_xlfn.XLOOKUP(C531,'Usage by partner TELE2 vs Ki'!B:B,'Usage by partner TELE2 vs Ki'!A:A,,0)</f>
        <v>QATB1</v>
      </c>
      <c r="B531" t="s">
        <v>662</v>
      </c>
      <c r="C531" t="s">
        <v>924</v>
      </c>
      <c r="D531">
        <v>1</v>
      </c>
      <c r="E531">
        <v>441704</v>
      </c>
      <c r="F531">
        <f t="shared" si="32"/>
        <v>4.1136890649795532E-4</v>
      </c>
      <c r="G531">
        <f t="shared" si="33"/>
        <v>0.42124176025390625</v>
      </c>
      <c r="H531">
        <f>_xlfn.XLOOKUP(A531,'Tele2 - data 6.23'!A:A,'Tele2 - data 6.23'!K:K,0,0)</f>
        <v>6.1433260393872313E-2</v>
      </c>
      <c r="I531">
        <f t="shared" si="34"/>
        <v>2.5878254746451355E-2</v>
      </c>
      <c r="J531">
        <f>_xlfn.XLOOKUP(A531,'Tele2 - data 6.23'!R:R,'Tele2 - data 6.23'!U:U,0,0)</f>
        <v>0</v>
      </c>
      <c r="K531">
        <f t="shared" si="35"/>
        <v>0</v>
      </c>
    </row>
    <row r="532" spans="1:11" x14ac:dyDescent="0.25">
      <c r="A532" t="str">
        <f>_xlfn.XLOOKUP(C532,'Usage by partner TELE2 vs Ki'!B:B,'Usage by partner TELE2 vs Ki'!A:A,,0)</f>
        <v>NLDPT</v>
      </c>
      <c r="B532" t="s">
        <v>1363</v>
      </c>
      <c r="C532" t="s">
        <v>687</v>
      </c>
      <c r="D532">
        <v>954</v>
      </c>
      <c r="E532">
        <v>115739488</v>
      </c>
      <c r="F532">
        <f t="shared" si="32"/>
        <v>0.10779079794883728</v>
      </c>
      <c r="G532">
        <f t="shared" si="33"/>
        <v>110.37777709960938</v>
      </c>
      <c r="H532">
        <f>_xlfn.XLOOKUP(A532,'Tele2 - data 6.23'!A:A,'Tele2 - data 6.23'!K:K,0,0)</f>
        <v>4.5416334993920587E-3</v>
      </c>
      <c r="I532">
        <f t="shared" si="34"/>
        <v>0.50129541006401557</v>
      </c>
      <c r="J532">
        <f>_xlfn.XLOOKUP(A532,'Tele2 - data 6.23'!R:R,'Tele2 - data 6.23'!U:U,0,0)</f>
        <v>0.11</v>
      </c>
      <c r="K532">
        <f t="shared" si="35"/>
        <v>104.94</v>
      </c>
    </row>
    <row r="533" spans="1:11" x14ac:dyDescent="0.25">
      <c r="A533" t="str">
        <f>_xlfn.XLOOKUP(C533,'Usage by partner TELE2 vs Ki'!B:B,'Usage by partner TELE2 vs Ki'!A:A,,0)</f>
        <v>NLDLT</v>
      </c>
      <c r="B533" t="s">
        <v>1363</v>
      </c>
      <c r="C533" t="s">
        <v>699</v>
      </c>
      <c r="D533">
        <v>921</v>
      </c>
      <c r="E533">
        <v>49385631</v>
      </c>
      <c r="F533">
        <f t="shared" si="32"/>
        <v>4.5993953011929989E-2</v>
      </c>
      <c r="G533">
        <f t="shared" si="33"/>
        <v>47.097807884216309</v>
      </c>
      <c r="H533">
        <f>_xlfn.XLOOKUP(A533,'Tele2 - data 6.23'!A:A,'Tele2 - data 6.23'!K:K,0,0)</f>
        <v>1.0014996681596862E-2</v>
      </c>
      <c r="I533">
        <f t="shared" si="34"/>
        <v>0.47168438967091286</v>
      </c>
      <c r="J533">
        <f>_xlfn.XLOOKUP(A533,'Tele2 - data 6.23'!R:R,'Tele2 - data 6.23'!U:U,0,0)</f>
        <v>0</v>
      </c>
      <c r="K533">
        <f t="shared" si="35"/>
        <v>0</v>
      </c>
    </row>
    <row r="534" spans="1:11" x14ac:dyDescent="0.25">
      <c r="A534" t="str">
        <f>_xlfn.XLOOKUP(C534,'Usage by partner TELE2 vs Ki'!B:B,'Usage by partner TELE2 vs Ki'!A:A,,0)</f>
        <v>BELKO</v>
      </c>
      <c r="B534" t="s">
        <v>1363</v>
      </c>
      <c r="C534" t="s">
        <v>778</v>
      </c>
      <c r="D534">
        <v>71</v>
      </c>
      <c r="E534">
        <v>3239140</v>
      </c>
      <c r="F534">
        <f t="shared" si="32"/>
        <v>3.0166842043399811E-3</v>
      </c>
      <c r="G534">
        <f t="shared" si="33"/>
        <v>3.0890846252441406</v>
      </c>
      <c r="H534">
        <f>_xlfn.XLOOKUP(A534,'Tele2 - data 6.23'!A:A,'Tele2 - data 6.23'!K:K,0,0)</f>
        <v>1.0009762076334031E-2</v>
      </c>
      <c r="I534">
        <f t="shared" si="34"/>
        <v>3.0921002132355321E-2</v>
      </c>
      <c r="J534">
        <f>_xlfn.XLOOKUP(A534,'Tele2 - data 6.23'!R:R,'Tele2 - data 6.23'!U:U,0,0)</f>
        <v>0</v>
      </c>
      <c r="K534">
        <f t="shared" si="35"/>
        <v>0</v>
      </c>
    </row>
    <row r="535" spans="1:11" x14ac:dyDescent="0.25">
      <c r="A535" t="str">
        <f>_xlfn.XLOOKUP(C535,'Usage by partner TELE2 vs Ki'!B:B,'Usage by partner TELE2 vs Ki'!A:A,,0)</f>
        <v>BELTB</v>
      </c>
      <c r="B535" t="s">
        <v>1363</v>
      </c>
      <c r="C535" t="s">
        <v>751</v>
      </c>
      <c r="D535">
        <v>46</v>
      </c>
      <c r="E535">
        <v>2950991</v>
      </c>
      <c r="F535">
        <f t="shared" si="32"/>
        <v>2.7483245357871056E-3</v>
      </c>
      <c r="G535">
        <f t="shared" si="33"/>
        <v>2.8142843246459961</v>
      </c>
      <c r="H535">
        <f>_xlfn.XLOOKUP(A535,'Tele2 - data 6.23'!A:A,'Tele2 - data 6.23'!K:K,0,0)</f>
        <v>1.005844651432317E-2</v>
      </c>
      <c r="I535">
        <f t="shared" si="34"/>
        <v>2.8307328355549853E-2</v>
      </c>
      <c r="J535">
        <f>_xlfn.XLOOKUP(A535,'Tele2 - data 6.23'!R:R,'Tele2 - data 6.23'!U:U,0,0)</f>
        <v>0</v>
      </c>
      <c r="K535">
        <f t="shared" si="35"/>
        <v>0</v>
      </c>
    </row>
    <row r="536" spans="1:11" x14ac:dyDescent="0.25">
      <c r="A536" t="str">
        <f>_xlfn.XLOOKUP(C536,'Usage by partner TELE2 vs Ki'!B:B,'Usage by partner TELE2 vs Ki'!A:A,,0)</f>
        <v>BELMO</v>
      </c>
      <c r="B536" t="s">
        <v>1363</v>
      </c>
      <c r="C536" t="s">
        <v>755</v>
      </c>
      <c r="D536">
        <v>45</v>
      </c>
      <c r="E536">
        <v>748486</v>
      </c>
      <c r="F536">
        <f t="shared" si="32"/>
        <v>6.9708190858364105E-4</v>
      </c>
      <c r="G536">
        <f t="shared" si="33"/>
        <v>0.71381187438964844</v>
      </c>
      <c r="H536">
        <f>_xlfn.XLOOKUP(A536,'Tele2 - data 6.23'!A:A,'Tele2 - data 6.23'!K:K,0,0)</f>
        <v>6.7712003911286935E-3</v>
      </c>
      <c r="I536">
        <f t="shared" si="34"/>
        <v>4.8333632430594929E-3</v>
      </c>
      <c r="J536">
        <f>_xlfn.XLOOKUP(A536,'Tele2 - data 6.23'!R:R,'Tele2 - data 6.23'!U:U,0,0)</f>
        <v>0</v>
      </c>
      <c r="K536">
        <f t="shared" si="35"/>
        <v>0</v>
      </c>
    </row>
    <row r="537" spans="1:11" x14ac:dyDescent="0.25">
      <c r="A537" t="str">
        <f>_xlfn.XLOOKUP(C537,'Usage by partner TELE2 vs Ki'!B:B,'Usage by partner TELE2 vs Ki'!A:A,,0)</f>
        <v>GBRVF</v>
      </c>
      <c r="B537" t="s">
        <v>1363</v>
      </c>
      <c r="C537" t="s">
        <v>670</v>
      </c>
      <c r="D537">
        <v>22</v>
      </c>
      <c r="E537">
        <v>7405548</v>
      </c>
      <c r="F537">
        <f t="shared" si="32"/>
        <v>6.8969540297985077E-3</v>
      </c>
      <c r="G537">
        <f t="shared" si="33"/>
        <v>7.0624809265136719</v>
      </c>
      <c r="H537">
        <f>_xlfn.XLOOKUP(A537,'Tele2 - data 6.23'!A:A,'Tele2 - data 6.23'!K:K,0,0)</f>
        <v>1.0101909042959573E-2</v>
      </c>
      <c r="I537">
        <f t="shared" si="34"/>
        <v>7.1344539937277962E-2</v>
      </c>
      <c r="J537">
        <f>_xlfn.XLOOKUP(A537,'Tele2 - data 6.23'!R:R,'Tele2 - data 6.23'!U:U,0,0)</f>
        <v>0</v>
      </c>
      <c r="K537">
        <f t="shared" si="35"/>
        <v>0</v>
      </c>
    </row>
    <row r="538" spans="1:11" x14ac:dyDescent="0.25">
      <c r="A538" t="str">
        <f>_xlfn.XLOOKUP(C538,'Usage by partner TELE2 vs Ki'!B:B,'Usage by partner TELE2 vs Ki'!A:A,,0)</f>
        <v>GBRCN</v>
      </c>
      <c r="B538" t="s">
        <v>1363</v>
      </c>
      <c r="C538" t="s">
        <v>679</v>
      </c>
      <c r="D538">
        <v>21</v>
      </c>
      <c r="E538">
        <v>3052007</v>
      </c>
      <c r="F538">
        <f t="shared" si="32"/>
        <v>2.8424030169844627E-3</v>
      </c>
      <c r="G538">
        <f t="shared" si="33"/>
        <v>2.9106206893920898</v>
      </c>
      <c r="H538">
        <f>_xlfn.XLOOKUP(A538,'Tele2 - data 6.23'!A:A,'Tele2 - data 6.23'!K:K,0,0)</f>
        <v>1.0089910828816955E-2</v>
      </c>
      <c r="I538">
        <f t="shared" si="34"/>
        <v>2.9367903212475916E-2</v>
      </c>
      <c r="J538">
        <f>_xlfn.XLOOKUP(A538,'Tele2 - data 6.23'!R:R,'Tele2 - data 6.23'!U:U,0,0)</f>
        <v>0</v>
      </c>
      <c r="K538">
        <f t="shared" si="35"/>
        <v>0</v>
      </c>
    </row>
    <row r="539" spans="1:11" x14ac:dyDescent="0.25">
      <c r="A539" t="str">
        <f>_xlfn.XLOOKUP(C539,'Usage by partner TELE2 vs Ki'!B:B,'Usage by partner TELE2 vs Ki'!A:A,,0)</f>
        <v>MEXTL</v>
      </c>
      <c r="B539" t="s">
        <v>736</v>
      </c>
      <c r="C539" t="s">
        <v>735</v>
      </c>
      <c r="D539">
        <v>1243</v>
      </c>
      <c r="E539">
        <v>8842342164</v>
      </c>
      <c r="F539">
        <f t="shared" si="32"/>
        <v>8.2350728698074818</v>
      </c>
      <c r="G539">
        <f t="shared" si="33"/>
        <v>8432.7146186828613</v>
      </c>
      <c r="H539">
        <f>_xlfn.XLOOKUP(A539,'Tele2 - data 6.23'!A:A,'Tele2 - data 6.23'!K:K,0,0)</f>
        <v>2.0154664612387234E-2</v>
      </c>
      <c r="I539">
        <f t="shared" si="34"/>
        <v>169.95853491152798</v>
      </c>
      <c r="J539">
        <f>_xlfn.XLOOKUP(A539,'Tele2 - data 6.23'!R:R,'Tele2 - data 6.23'!U:U,0,0)</f>
        <v>0</v>
      </c>
      <c r="K539">
        <f t="shared" si="35"/>
        <v>0</v>
      </c>
    </row>
    <row r="540" spans="1:11" x14ac:dyDescent="0.25">
      <c r="A540" t="str">
        <f>_xlfn.XLOOKUP(C540,'Usage by partner TELE2 vs Ki'!B:B,'Usage by partner TELE2 vs Ki'!A:A,,0)</f>
        <v>ISR01</v>
      </c>
      <c r="B540" t="s">
        <v>592</v>
      </c>
      <c r="C540" t="s">
        <v>586</v>
      </c>
      <c r="D540">
        <v>831</v>
      </c>
      <c r="E540">
        <v>47689699979</v>
      </c>
      <c r="F540">
        <f t="shared" si="32"/>
        <v>44.414494167082012</v>
      </c>
      <c r="G540">
        <f t="shared" si="33"/>
        <v>45480.44202709198</v>
      </c>
      <c r="H540">
        <f>_xlfn.XLOOKUP(A540,'Tele2 - data 6.23'!A:A,'Tele2 - data 6.23'!K:K,0,0)</f>
        <v>1.3512929896353961E-2</v>
      </c>
      <c r="I540">
        <f t="shared" si="34"/>
        <v>614.57402476728441</v>
      </c>
      <c r="J540">
        <f>_xlfn.XLOOKUP(A540,'Tele2 - data 6.23'!R:R,'Tele2 - data 6.23'!U:U,0,0)</f>
        <v>0</v>
      </c>
      <c r="K540">
        <f t="shared" si="35"/>
        <v>0</v>
      </c>
    </row>
    <row r="541" spans="1:11" x14ac:dyDescent="0.25">
      <c r="A541" t="str">
        <f>_xlfn.XLOOKUP(C541,'Usage by partner TELE2 vs Ki'!B:B,'Usage by partner TELE2 vs Ki'!A:A,,0)</f>
        <v>ISRPL</v>
      </c>
      <c r="B541" t="s">
        <v>592</v>
      </c>
      <c r="C541" t="s">
        <v>644</v>
      </c>
      <c r="D541">
        <v>520</v>
      </c>
      <c r="E541">
        <v>12063666156</v>
      </c>
      <c r="F541">
        <f t="shared" si="32"/>
        <v>11.235164623707533</v>
      </c>
      <c r="G541">
        <f t="shared" si="33"/>
        <v>11504.808574676514</v>
      </c>
      <c r="H541">
        <f>_xlfn.XLOOKUP(A541,'Tele2 - data 6.23'!A:A,'Tele2 - data 6.23'!K:K,0,0)</f>
        <v>1.8158632160141627E-2</v>
      </c>
      <c r="I541">
        <f t="shared" si="34"/>
        <v>208.91158698039408</v>
      </c>
      <c r="J541">
        <f>_xlfn.XLOOKUP(A541,'Tele2 - data 6.23'!R:R,'Tele2 - data 6.23'!U:U,0,0)</f>
        <v>0.1</v>
      </c>
      <c r="K541">
        <f t="shared" si="35"/>
        <v>52</v>
      </c>
    </row>
    <row r="542" spans="1:11" x14ac:dyDescent="0.25">
      <c r="A542" t="str">
        <f>_xlfn.XLOOKUP(C542,'Usage by partner TELE2 vs Ki'!B:B,'Usage by partner TELE2 vs Ki'!A:A,,0)</f>
        <v>ISRMS</v>
      </c>
      <c r="B542" t="s">
        <v>592</v>
      </c>
      <c r="C542" t="s">
        <v>645</v>
      </c>
      <c r="D542">
        <v>475</v>
      </c>
      <c r="E542">
        <v>14065777937</v>
      </c>
      <c r="F542">
        <f t="shared" si="32"/>
        <v>13.099776522256434</v>
      </c>
      <c r="G542">
        <f t="shared" si="33"/>
        <v>13414.171158790588</v>
      </c>
      <c r="H542">
        <f>_xlfn.XLOOKUP(A542,'Tele2 - data 6.23'!A:A,'Tele2 - data 6.23'!K:K,0,0)</f>
        <v>1.3603237372528902E-2</v>
      </c>
      <c r="I542">
        <f t="shared" si="34"/>
        <v>182.47615442875946</v>
      </c>
      <c r="J542">
        <f>_xlfn.XLOOKUP(A542,'Tele2 - data 6.23'!R:R,'Tele2 - data 6.23'!U:U,0,0)</f>
        <v>0</v>
      </c>
      <c r="K542">
        <f t="shared" si="35"/>
        <v>0</v>
      </c>
    </row>
    <row r="543" spans="1:11" x14ac:dyDescent="0.25">
      <c r="A543" t="str">
        <f>_xlfn.XLOOKUP(C543,'Usage by partner TELE2 vs Ki'!B:B,'Usage by partner TELE2 vs Ki'!A:A,,0)</f>
        <v>PSEWM</v>
      </c>
      <c r="B543" t="s">
        <v>592</v>
      </c>
      <c r="C543" t="s">
        <v>668</v>
      </c>
      <c r="D543">
        <v>49</v>
      </c>
      <c r="E543">
        <v>197525225</v>
      </c>
      <c r="F543">
        <f t="shared" si="32"/>
        <v>0.18395970109850168</v>
      </c>
      <c r="G543">
        <f t="shared" si="33"/>
        <v>188.37473392486572</v>
      </c>
      <c r="H543">
        <f>_xlfn.XLOOKUP(A543,'Tele2 - data 6.23'!A:A,'Tele2 - data 6.23'!K:K,0,0)</f>
        <v>9.0085845390414532E-2</v>
      </c>
      <c r="I543">
        <f t="shared" si="34"/>
        <v>16.969897155815929</v>
      </c>
      <c r="J543">
        <f>_xlfn.XLOOKUP(A543,'Tele2 - data 6.23'!R:R,'Tele2 - data 6.23'!U:U,0,0)</f>
        <v>0</v>
      </c>
      <c r="K543">
        <f t="shared" si="35"/>
        <v>0</v>
      </c>
    </row>
    <row r="544" spans="1:11" x14ac:dyDescent="0.25">
      <c r="A544" t="str">
        <f>_xlfn.XLOOKUP(C544,'Usage by partner TELE2 vs Ki'!B:B,'Usage by partner TELE2 vs Ki'!A:A,,0)</f>
        <v>PSEJE</v>
      </c>
      <c r="B544" t="s">
        <v>592</v>
      </c>
      <c r="C544" t="s">
        <v>669</v>
      </c>
      <c r="D544">
        <v>35</v>
      </c>
      <c r="E544">
        <v>96627533</v>
      </c>
      <c r="F544">
        <f t="shared" si="32"/>
        <v>8.9991402812302113E-2</v>
      </c>
      <c r="G544">
        <f t="shared" si="33"/>
        <v>92.151196479797363</v>
      </c>
      <c r="H544">
        <f>_xlfn.XLOOKUP(A544,'Tele2 - data 6.23'!A:A,'Tele2 - data 6.23'!K:K,0,0)</f>
        <v>5.4180568666750653E-2</v>
      </c>
      <c r="I544">
        <f t="shared" si="34"/>
        <v>4.9928042285968921</v>
      </c>
      <c r="J544">
        <f>_xlfn.XLOOKUP(A544,'Tele2 - data 6.23'!R:R,'Tele2 - data 6.23'!U:U,0,0)</f>
        <v>0</v>
      </c>
      <c r="K544">
        <f t="shared" si="35"/>
        <v>0</v>
      </c>
    </row>
    <row r="545" spans="1:11" x14ac:dyDescent="0.25">
      <c r="A545" t="str">
        <f>_xlfn.XLOOKUP(C545,'Usage by partner TELE2 vs Ki'!B:B,'Usage by partner TELE2 vs Ki'!A:A,,0)</f>
        <v>JORFL</v>
      </c>
      <c r="B545" t="s">
        <v>592</v>
      </c>
      <c r="C545" t="s">
        <v>815</v>
      </c>
      <c r="D545">
        <v>34</v>
      </c>
      <c r="E545">
        <v>1783241</v>
      </c>
      <c r="F545">
        <f t="shared" si="32"/>
        <v>1.6607725992798805E-3</v>
      </c>
      <c r="G545">
        <f t="shared" si="33"/>
        <v>1.7006311416625977</v>
      </c>
      <c r="H545">
        <f>_xlfn.XLOOKUP(A545,'Tele2 - data 6.23'!A:A,'Tele2 - data 6.23'!K:K,0,0)</f>
        <v>4.0103884554751203E-2</v>
      </c>
      <c r="I545">
        <f t="shared" si="34"/>
        <v>6.8201914975451555E-2</v>
      </c>
      <c r="J545">
        <f>_xlfn.XLOOKUP(A545,'Tele2 - data 6.23'!R:R,'Tele2 - data 6.23'!U:U,0,0)</f>
        <v>0</v>
      </c>
      <c r="K545">
        <f t="shared" si="35"/>
        <v>0</v>
      </c>
    </row>
    <row r="546" spans="1:11" x14ac:dyDescent="0.25">
      <c r="A546" t="str">
        <f>_xlfn.XLOOKUP(C546,'Usage by partner TELE2 vs Ki'!B:B,'Usage by partner TELE2 vs Ki'!A:A,,0)</f>
        <v>JORUM</v>
      </c>
      <c r="B546" t="s">
        <v>592</v>
      </c>
      <c r="C546" t="s">
        <v>915</v>
      </c>
      <c r="D546">
        <v>13</v>
      </c>
      <c r="E546">
        <v>71062</v>
      </c>
      <c r="F546">
        <f t="shared" si="32"/>
        <v>6.6181644797325134E-5</v>
      </c>
      <c r="G546">
        <f t="shared" si="33"/>
        <v>6.7770004272460938E-2</v>
      </c>
      <c r="H546">
        <f>_xlfn.XLOOKUP(A546,'Tele2 - data 6.23'!A:A,'Tele2 - data 6.23'!K:K,0,0)</f>
        <v>0</v>
      </c>
      <c r="I546">
        <f t="shared" si="34"/>
        <v>0</v>
      </c>
      <c r="J546">
        <f>_xlfn.XLOOKUP(A546,'Tele2 - data 6.23'!R:R,'Tele2 - data 6.23'!U:U,0,0)</f>
        <v>0</v>
      </c>
      <c r="K546">
        <f t="shared" si="35"/>
        <v>0</v>
      </c>
    </row>
    <row r="547" spans="1:11" x14ac:dyDescent="0.25">
      <c r="A547" t="str">
        <f>_xlfn.XLOOKUP(C547,'Usage by partner TELE2 vs Ki'!B:B,'Usage by partner TELE2 vs Ki'!A:A,,0)</f>
        <v>GBRCN</v>
      </c>
      <c r="B547" t="s">
        <v>592</v>
      </c>
      <c r="C547" t="s">
        <v>679</v>
      </c>
      <c r="D547">
        <v>5</v>
      </c>
      <c r="E547">
        <v>307635729</v>
      </c>
      <c r="F547">
        <f t="shared" si="32"/>
        <v>0.28650809917598963</v>
      </c>
      <c r="G547">
        <f t="shared" si="33"/>
        <v>293.38429355621338</v>
      </c>
      <c r="H547">
        <f>_xlfn.XLOOKUP(A547,'Tele2 - data 6.23'!A:A,'Tele2 - data 6.23'!K:K,0,0)</f>
        <v>1.0089910828816955E-2</v>
      </c>
      <c r="I547">
        <f t="shared" si="34"/>
        <v>2.9602213605576497</v>
      </c>
      <c r="J547">
        <f>_xlfn.XLOOKUP(A547,'Tele2 - data 6.23'!R:R,'Tele2 - data 6.23'!U:U,0,0)</f>
        <v>0</v>
      </c>
      <c r="K547">
        <f t="shared" si="35"/>
        <v>0</v>
      </c>
    </row>
    <row r="548" spans="1:11" x14ac:dyDescent="0.25">
      <c r="A548" t="str">
        <f>_xlfn.XLOOKUP(C548,'Usage by partner TELE2 vs Ki'!B:B,'Usage by partner TELE2 vs Ki'!A:A,,0)</f>
        <v>GBRVF</v>
      </c>
      <c r="B548" t="s">
        <v>592</v>
      </c>
      <c r="C548" t="s">
        <v>670</v>
      </c>
      <c r="D548">
        <v>5</v>
      </c>
      <c r="E548">
        <v>3347751</v>
      </c>
      <c r="F548">
        <f t="shared" si="32"/>
        <v>3.1178360804915428E-3</v>
      </c>
      <c r="G548">
        <f t="shared" si="33"/>
        <v>3.1926641464233398</v>
      </c>
      <c r="H548">
        <f>_xlfn.XLOOKUP(A548,'Tele2 - data 6.23'!A:A,'Tele2 - data 6.23'!K:K,0,0)</f>
        <v>1.0101909042959573E-2</v>
      </c>
      <c r="I548">
        <f t="shared" si="34"/>
        <v>3.225200281188674E-2</v>
      </c>
      <c r="J548">
        <f>_xlfn.XLOOKUP(A548,'Tele2 - data 6.23'!R:R,'Tele2 - data 6.23'!U:U,0,0)</f>
        <v>0</v>
      </c>
      <c r="K548">
        <f t="shared" si="35"/>
        <v>0</v>
      </c>
    </row>
    <row r="549" spans="1:11" x14ac:dyDescent="0.25">
      <c r="A549" t="str">
        <f>_xlfn.XLOOKUP(C549,'Usage by partner TELE2 vs Ki'!B:B,'Usage by partner TELE2 vs Ki'!A:A,,0)</f>
        <v>SAUET</v>
      </c>
      <c r="B549" t="s">
        <v>592</v>
      </c>
      <c r="C549" t="s">
        <v>908</v>
      </c>
      <c r="D549">
        <v>3</v>
      </c>
      <c r="E549">
        <v>89147</v>
      </c>
      <c r="F549">
        <f t="shared" si="32"/>
        <v>8.3024613559246063E-5</v>
      </c>
      <c r="G549">
        <f t="shared" si="33"/>
        <v>8.5017204284667969E-2</v>
      </c>
      <c r="H549">
        <f>_xlfn.XLOOKUP(A549,'Tele2 - data 6.23'!A:A,'Tele2 - data 6.23'!K:K,0,0)</f>
        <v>7.5111296219167942E-2</v>
      </c>
      <c r="I549">
        <f t="shared" si="34"/>
        <v>6.3857524147512097E-3</v>
      </c>
      <c r="J549">
        <f>_xlfn.XLOOKUP(A549,'Tele2 - data 6.23'!R:R,'Tele2 - data 6.23'!U:U,0,0)</f>
        <v>0</v>
      </c>
      <c r="K549">
        <f t="shared" si="35"/>
        <v>0</v>
      </c>
    </row>
    <row r="550" spans="1:11" x14ac:dyDescent="0.25">
      <c r="A550" t="str">
        <f>_xlfn.XLOOKUP(C550,'Usage by partner TELE2 vs Ki'!B:B,'Usage by partner TELE2 vs Ki'!A:A,,0)</f>
        <v>GBRHU</v>
      </c>
      <c r="B550" t="s">
        <v>592</v>
      </c>
      <c r="C550" t="s">
        <v>775</v>
      </c>
      <c r="D550">
        <v>3</v>
      </c>
      <c r="E550">
        <v>63428738</v>
      </c>
      <c r="F550">
        <f t="shared" si="32"/>
        <v>5.9072615578770638E-2</v>
      </c>
      <c r="G550">
        <f t="shared" si="33"/>
        <v>60.490358352661133</v>
      </c>
      <c r="H550">
        <f>_xlfn.XLOOKUP(A550,'Tele2 - data 6.23'!A:A,'Tele2 - data 6.23'!K:K,0,0)</f>
        <v>6.0306171524147408E-3</v>
      </c>
      <c r="I550">
        <f t="shared" si="34"/>
        <v>0.36479419263727253</v>
      </c>
      <c r="J550">
        <f>_xlfn.XLOOKUP(A550,'Tele2 - data 6.23'!R:R,'Tele2 - data 6.23'!U:U,0,0)</f>
        <v>0.17</v>
      </c>
      <c r="K550">
        <f t="shared" si="35"/>
        <v>0.51</v>
      </c>
    </row>
    <row r="551" spans="1:11" x14ac:dyDescent="0.25">
      <c r="A551" t="str">
        <f>_xlfn.XLOOKUP(C551,'Usage by partner TELE2 vs Ki'!B:B,'Usage by partner TELE2 vs Ki'!A:A,,0)</f>
        <v>CHNCT</v>
      </c>
      <c r="B551" t="s">
        <v>592</v>
      </c>
      <c r="C551" t="s">
        <v>680</v>
      </c>
      <c r="D551">
        <v>2</v>
      </c>
      <c r="E551">
        <v>16745333</v>
      </c>
      <c r="F551">
        <f t="shared" si="32"/>
        <v>1.5595306642353535E-2</v>
      </c>
      <c r="G551">
        <f t="shared" si="33"/>
        <v>15.96959400177002</v>
      </c>
      <c r="H551">
        <f>_xlfn.XLOOKUP(A551,'Tele2 - data 6.23'!A:A,'Tele2 - data 6.23'!K:K,0,0)</f>
        <v>3.0099366936453362E-2</v>
      </c>
      <c r="I551">
        <f t="shared" si="34"/>
        <v>0.48067466968546047</v>
      </c>
      <c r="J551">
        <f>_xlfn.XLOOKUP(A551,'Tele2 - data 6.23'!R:R,'Tele2 - data 6.23'!U:U,0,0)</f>
        <v>0</v>
      </c>
      <c r="K551">
        <f t="shared" si="35"/>
        <v>0</v>
      </c>
    </row>
    <row r="552" spans="1:11" x14ac:dyDescent="0.25">
      <c r="A552" t="str">
        <f>_xlfn.XLOOKUP(C552,'Usage by partner TELE2 vs Ki'!B:B,'Usage by partner TELE2 vs Ki'!A:A,,0)</f>
        <v>ARETC</v>
      </c>
      <c r="B552" t="s">
        <v>592</v>
      </c>
      <c r="C552" t="s">
        <v>788</v>
      </c>
      <c r="D552">
        <v>2</v>
      </c>
      <c r="E552">
        <v>2752083</v>
      </c>
      <c r="F552">
        <f t="shared" si="32"/>
        <v>2.56307702511549E-3</v>
      </c>
      <c r="G552">
        <f t="shared" si="33"/>
        <v>2.6245908737182617</v>
      </c>
      <c r="H552">
        <f>_xlfn.XLOOKUP(A552,'Tele2 - data 6.23'!A:A,'Tele2 - data 6.23'!K:K,0,0)</f>
        <v>5.012103937134417E-2</v>
      </c>
      <c r="I552">
        <f t="shared" si="34"/>
        <v>0.1315472225153036</v>
      </c>
      <c r="J552">
        <f>_xlfn.XLOOKUP(A552,'Tele2 - data 6.23'!R:R,'Tele2 - data 6.23'!U:U,0,0)</f>
        <v>0</v>
      </c>
      <c r="K552">
        <f t="shared" si="35"/>
        <v>0</v>
      </c>
    </row>
    <row r="553" spans="1:11" x14ac:dyDescent="0.25">
      <c r="A553" t="str">
        <f>_xlfn.XLOOKUP(C553,'Usage by partner TELE2 vs Ki'!B:B,'Usage by partner TELE2 vs Ki'!A:A,,0)</f>
        <v>AUTPT</v>
      </c>
      <c r="B553" t="s">
        <v>592</v>
      </c>
      <c r="C553" t="s">
        <v>809</v>
      </c>
      <c r="D553">
        <v>1</v>
      </c>
      <c r="E553">
        <v>2338763</v>
      </c>
      <c r="F553">
        <f t="shared" si="32"/>
        <v>2.1781427785754204E-3</v>
      </c>
      <c r="G553">
        <f t="shared" si="33"/>
        <v>2.2304182052612305</v>
      </c>
      <c r="H553">
        <f>_xlfn.XLOOKUP(A553,'Tele2 - data 6.23'!A:A,'Tele2 - data 6.23'!K:K,0,0)</f>
        <v>1.0095723953167393E-2</v>
      </c>
      <c r="I553">
        <f t="shared" si="34"/>
        <v>2.251768650043643E-2</v>
      </c>
      <c r="J553">
        <f>_xlfn.XLOOKUP(A553,'Tele2 - data 6.23'!R:R,'Tele2 - data 6.23'!U:U,0,0)</f>
        <v>0</v>
      </c>
      <c r="K553">
        <f t="shared" si="35"/>
        <v>0</v>
      </c>
    </row>
    <row r="554" spans="1:11" x14ac:dyDescent="0.25">
      <c r="A554" t="str">
        <f>_xlfn.XLOOKUP(C554,'Usage by partner TELE2 vs Ki'!B:B,'Usage by partner TELE2 vs Ki'!A:A,,0)</f>
        <v>THAWN</v>
      </c>
      <c r="B554" t="s">
        <v>592</v>
      </c>
      <c r="C554" t="s">
        <v>925</v>
      </c>
      <c r="D554">
        <v>1</v>
      </c>
      <c r="E554">
        <v>2380314</v>
      </c>
      <c r="F554">
        <f t="shared" si="32"/>
        <v>2.2168401628732681E-3</v>
      </c>
      <c r="G554">
        <f t="shared" si="33"/>
        <v>2.2700443267822266</v>
      </c>
      <c r="H554">
        <f>_xlfn.XLOOKUP(A554,'Tele2 - data 6.23'!A:A,'Tele2 - data 6.23'!K:K,0,0)</f>
        <v>5.0033237314424994E-2</v>
      </c>
      <c r="I554">
        <f t="shared" si="34"/>
        <v>0.11357766651615926</v>
      </c>
      <c r="J554">
        <f>_xlfn.XLOOKUP(A554,'Tele2 - data 6.23'!R:R,'Tele2 - data 6.23'!U:U,0,0)</f>
        <v>0</v>
      </c>
      <c r="K554">
        <f t="shared" si="35"/>
        <v>0</v>
      </c>
    </row>
    <row r="555" spans="1:11" x14ac:dyDescent="0.25">
      <c r="A555" t="str">
        <f>_xlfn.XLOOKUP(C555,'Usage by partner TELE2 vs Ki'!B:B,'Usage by partner TELE2 vs Ki'!A:A,,0)</f>
        <v>THACT</v>
      </c>
      <c r="B555" t="s">
        <v>592</v>
      </c>
      <c r="C555" t="s">
        <v>1213</v>
      </c>
      <c r="D555">
        <v>1</v>
      </c>
      <c r="E555">
        <v>23024547</v>
      </c>
      <c r="F555">
        <f t="shared" si="32"/>
        <v>2.1443280391395092E-2</v>
      </c>
      <c r="G555">
        <f t="shared" si="33"/>
        <v>21.957919120788574</v>
      </c>
      <c r="H555">
        <f>_xlfn.XLOOKUP(A555,'Tele2 - data 6.23'!A:A,'Tele2 - data 6.23'!K:K,0,0)</f>
        <v>5.0005026733080479E-2</v>
      </c>
      <c r="I555">
        <f t="shared" si="34"/>
        <v>1.0980063326378517</v>
      </c>
      <c r="J555">
        <f>_xlfn.XLOOKUP(A555,'Tele2 - data 6.23'!R:R,'Tele2 - data 6.23'!U:U,0,0)</f>
        <v>0</v>
      </c>
      <c r="K555">
        <f t="shared" si="35"/>
        <v>0</v>
      </c>
    </row>
    <row r="556" spans="1:11" x14ac:dyDescent="0.25">
      <c r="A556" t="str">
        <f>_xlfn.XLOOKUP(C556,'Usage by partner TELE2 vs Ki'!B:B,'Usage by partner TELE2 vs Ki'!A:A,,0)</f>
        <v>CHNCU</v>
      </c>
      <c r="B556" t="s">
        <v>592</v>
      </c>
      <c r="C556" t="s">
        <v>667</v>
      </c>
      <c r="D556">
        <v>1</v>
      </c>
      <c r="E556">
        <v>2023779</v>
      </c>
      <c r="F556">
        <f t="shared" si="32"/>
        <v>1.8847910687327385E-3</v>
      </c>
      <c r="G556">
        <f t="shared" si="33"/>
        <v>1.9300260543823242</v>
      </c>
      <c r="H556">
        <f>_xlfn.XLOOKUP(A556,'Tele2 - data 6.23'!A:A,'Tele2 - data 6.23'!K:K,0,0)</f>
        <v>5.0005419266152054E-2</v>
      </c>
      <c r="I556">
        <f t="shared" si="34"/>
        <v>9.6511762043985302E-2</v>
      </c>
      <c r="J556">
        <f>_xlfn.XLOOKUP(A556,'Tele2 - data 6.23'!R:R,'Tele2 - data 6.23'!U:U,0,0)</f>
        <v>0</v>
      </c>
      <c r="K556">
        <f t="shared" si="35"/>
        <v>0</v>
      </c>
    </row>
    <row r="557" spans="1:11" x14ac:dyDescent="0.25">
      <c r="A557" t="str">
        <f>_xlfn.XLOOKUP(C557,'Usage by partner TELE2 vs Ki'!B:B,'Usage by partner TELE2 vs Ki'!A:A,,0)</f>
        <v>GBROR</v>
      </c>
      <c r="B557" t="s">
        <v>592</v>
      </c>
      <c r="C557" t="s">
        <v>763</v>
      </c>
      <c r="D557">
        <v>1</v>
      </c>
      <c r="E557">
        <v>2</v>
      </c>
      <c r="F557">
        <f t="shared" si="32"/>
        <v>1.862645149230957E-9</v>
      </c>
      <c r="G557">
        <f t="shared" si="33"/>
        <v>1.9073486328125E-6</v>
      </c>
      <c r="H557">
        <f>_xlfn.XLOOKUP(A557,'Tele2 - data 6.23'!A:A,'Tele2 - data 6.23'!K:K,0,0)</f>
        <v>0</v>
      </c>
      <c r="I557">
        <f t="shared" si="34"/>
        <v>0</v>
      </c>
      <c r="J557">
        <f>_xlfn.XLOOKUP(A557,'Tele2 - data 6.23'!R:R,'Tele2 - data 6.23'!U:U,0,0)</f>
        <v>0</v>
      </c>
      <c r="K557">
        <f t="shared" si="35"/>
        <v>0</v>
      </c>
    </row>
    <row r="558" spans="1:11" x14ac:dyDescent="0.25">
      <c r="A558" t="str">
        <f>_xlfn.XLOOKUP(C558,'Usage by partner TELE2 vs Ki'!B:B,'Usage by partner TELE2 vs Ki'!A:A,,0)</f>
        <v>UKRKS</v>
      </c>
      <c r="B558" t="s">
        <v>592</v>
      </c>
      <c r="C558" t="s">
        <v>991</v>
      </c>
      <c r="D558">
        <v>1</v>
      </c>
      <c r="E558">
        <v>865</v>
      </c>
      <c r="F558">
        <f t="shared" si="32"/>
        <v>8.0559402704238892E-7</v>
      </c>
      <c r="G558">
        <f t="shared" si="33"/>
        <v>8.2492828369140625E-4</v>
      </c>
      <c r="H558">
        <f>_xlfn.XLOOKUP(A558,'Tele2 - data 6.23'!A:A,'Tele2 - data 6.23'!K:K,0,0)</f>
        <v>2.0277382645803699E-2</v>
      </c>
      <c r="I558">
        <f t="shared" si="34"/>
        <v>1.6727386463756753E-5</v>
      </c>
      <c r="J558">
        <f>_xlfn.XLOOKUP(A558,'Tele2 - data 6.23'!R:R,'Tele2 - data 6.23'!U:U,0,0)</f>
        <v>4.4999999999999998E-2</v>
      </c>
      <c r="K558">
        <f t="shared" si="35"/>
        <v>4.4999999999999998E-2</v>
      </c>
    </row>
    <row r="559" spans="1:11" x14ac:dyDescent="0.25">
      <c r="A559" t="str">
        <f>_xlfn.XLOOKUP(C559,'Usage by partner TELE2 vs Ki'!B:B,'Usage by partner TELE2 vs Ki'!A:A,,0)</f>
        <v>MDAMC</v>
      </c>
      <c r="B559" t="s">
        <v>592</v>
      </c>
      <c r="C559" t="s">
        <v>1347</v>
      </c>
      <c r="D559">
        <v>1</v>
      </c>
      <c r="E559">
        <v>15</v>
      </c>
      <c r="F559">
        <f t="shared" si="32"/>
        <v>1.3969838619232178E-8</v>
      </c>
      <c r="G559">
        <f t="shared" si="33"/>
        <v>1.430511474609375E-5</v>
      </c>
      <c r="H559">
        <f>_xlfn.XLOOKUP(A559,'Tele2 - data 6.23'!A:A,'Tele2 - data 6.23'!K:K,0,0)</f>
        <v>0</v>
      </c>
      <c r="I559">
        <f t="shared" si="34"/>
        <v>0</v>
      </c>
      <c r="J559">
        <f>_xlfn.XLOOKUP(A559,'Tele2 - data 6.23'!R:R,'Tele2 - data 6.23'!U:U,0,0)</f>
        <v>0</v>
      </c>
      <c r="K559">
        <f t="shared" si="35"/>
        <v>0</v>
      </c>
    </row>
    <row r="560" spans="1:11" x14ac:dyDescent="0.25">
      <c r="A560" t="str">
        <f>_xlfn.XLOOKUP(C560,'Usage by partner TELE2 vs Ki'!B:B,'Usage by partner TELE2 vs Ki'!A:A,,0)</f>
        <v>CYPSC</v>
      </c>
      <c r="B560" t="s">
        <v>592</v>
      </c>
      <c r="C560" t="s">
        <v>998</v>
      </c>
      <c r="D560">
        <v>1</v>
      </c>
      <c r="E560">
        <v>7180108</v>
      </c>
      <c r="F560">
        <f t="shared" si="32"/>
        <v>6.6869966685771942E-3</v>
      </c>
      <c r="G560">
        <f t="shared" si="33"/>
        <v>6.8474845886230469</v>
      </c>
      <c r="H560">
        <f>_xlfn.XLOOKUP(A560,'Tele2 - data 6.23'!A:A,'Tele2 - data 6.23'!K:K,0,0)</f>
        <v>1.0010221962616823E-2</v>
      </c>
      <c r="I560">
        <f t="shared" si="34"/>
        <v>6.8544840617714639E-2</v>
      </c>
      <c r="J560">
        <f>_xlfn.XLOOKUP(A560,'Tele2 - data 6.23'!R:R,'Tele2 - data 6.23'!U:U,0,0)</f>
        <v>0</v>
      </c>
      <c r="K560">
        <f t="shared" si="35"/>
        <v>0</v>
      </c>
    </row>
    <row r="561" spans="1:11" x14ac:dyDescent="0.25">
      <c r="A561" t="str">
        <f>_xlfn.XLOOKUP(C561,'Usage by partner TELE2 vs Ki'!B:B,'Usage by partner TELE2 vs Ki'!A:A,,0)</f>
        <v>IRLME</v>
      </c>
      <c r="B561" t="s">
        <v>592</v>
      </c>
      <c r="C561" t="s">
        <v>885</v>
      </c>
      <c r="D561">
        <v>1</v>
      </c>
      <c r="E561">
        <v>47</v>
      </c>
      <c r="F561">
        <f t="shared" si="32"/>
        <v>4.377216100692749E-8</v>
      </c>
      <c r="G561">
        <f t="shared" si="33"/>
        <v>4.482269287109375E-5</v>
      </c>
      <c r="H561">
        <f>_xlfn.XLOOKUP(A561,'Tele2 - data 6.23'!A:A,'Tele2 - data 6.23'!K:K,0,0)</f>
        <v>1.0061349693251533E-2</v>
      </c>
      <c r="I561">
        <f t="shared" si="34"/>
        <v>4.5097678716928681E-7</v>
      </c>
      <c r="J561">
        <f>_xlfn.XLOOKUP(A561,'Tele2 - data 6.23'!R:R,'Tele2 - data 6.23'!U:U,0,0)</f>
        <v>0</v>
      </c>
      <c r="K561">
        <f t="shared" si="35"/>
        <v>0</v>
      </c>
    </row>
    <row r="562" spans="1:11" x14ac:dyDescent="0.25">
      <c r="A562" t="str">
        <f>_xlfn.XLOOKUP(C562,'Usage by partner TELE2 vs Ki'!B:B,'Usage by partner TELE2 vs Ki'!A:A,,0)</f>
        <v>MDAVX</v>
      </c>
      <c r="B562" t="s">
        <v>592</v>
      </c>
      <c r="C562" t="s">
        <v>1406</v>
      </c>
      <c r="D562">
        <v>1</v>
      </c>
      <c r="E562">
        <v>6</v>
      </c>
      <c r="F562">
        <f t="shared" si="32"/>
        <v>5.5879354476928711E-9</v>
      </c>
      <c r="G562">
        <f t="shared" si="33"/>
        <v>5.7220458984375E-6</v>
      </c>
      <c r="H562">
        <f>_xlfn.XLOOKUP(A562,'Tele2 - data 6.23'!A:A,'Tele2 - data 6.23'!K:K,0,0)</f>
        <v>0</v>
      </c>
      <c r="I562">
        <f t="shared" si="34"/>
        <v>0</v>
      </c>
      <c r="J562">
        <f>_xlfn.XLOOKUP(A562,'Tele2 - data 6.23'!R:R,'Tele2 - data 6.23'!U:U,0,0)</f>
        <v>0</v>
      </c>
      <c r="K562">
        <f t="shared" si="35"/>
        <v>0</v>
      </c>
    </row>
    <row r="563" spans="1:11" x14ac:dyDescent="0.25">
      <c r="A563" t="str">
        <f>_xlfn.XLOOKUP(C563,'Usage by partner TELE2 vs Ki'!B:B,'Usage by partner TELE2 vs Ki'!A:A,,0)</f>
        <v>ROMMR</v>
      </c>
      <c r="B563" t="s">
        <v>592</v>
      </c>
      <c r="C563" t="s">
        <v>910</v>
      </c>
      <c r="D563">
        <v>1</v>
      </c>
      <c r="E563">
        <v>18</v>
      </c>
      <c r="F563">
        <f t="shared" si="32"/>
        <v>1.6763806343078613E-8</v>
      </c>
      <c r="G563">
        <f t="shared" si="33"/>
        <v>1.71661376953125E-5</v>
      </c>
      <c r="H563">
        <f>_xlfn.XLOOKUP(A563,'Tele2 - data 6.23'!A:A,'Tele2 - data 6.23'!K:K,0,0)</f>
        <v>6.4505610535919907E-3</v>
      </c>
      <c r="I563">
        <f t="shared" si="34"/>
        <v>1.1073121925798019E-7</v>
      </c>
      <c r="J563">
        <f>_xlfn.XLOOKUP(A563,'Tele2 - data 6.23'!R:R,'Tele2 - data 6.23'!U:U,0,0)</f>
        <v>0</v>
      </c>
      <c r="K563">
        <f t="shared" si="35"/>
        <v>0</v>
      </c>
    </row>
    <row r="564" spans="1:11" x14ac:dyDescent="0.25">
      <c r="A564" t="str">
        <f>_xlfn.XLOOKUP(C564,'Usage by partner TELE2 vs Ki'!B:B,'Usage by partner TELE2 vs Ki'!A:A,,0)</f>
        <v>ROM05</v>
      </c>
      <c r="B564" t="s">
        <v>592</v>
      </c>
      <c r="C564" t="s">
        <v>1002</v>
      </c>
      <c r="D564">
        <v>1</v>
      </c>
      <c r="E564">
        <v>5</v>
      </c>
      <c r="F564">
        <f t="shared" si="32"/>
        <v>4.6566128730773926E-9</v>
      </c>
      <c r="G564">
        <f t="shared" si="33"/>
        <v>4.76837158203125E-6</v>
      </c>
      <c r="H564">
        <f>_xlfn.XLOOKUP(A564,'Tele2 - data 6.23'!A:A,'Tele2 - data 6.23'!K:K,0,0)</f>
        <v>0</v>
      </c>
      <c r="I564">
        <f t="shared" si="34"/>
        <v>0</v>
      </c>
      <c r="J564">
        <f>_xlfn.XLOOKUP(A564,'Tele2 - data 6.23'!R:R,'Tele2 - data 6.23'!U:U,0,0)</f>
        <v>0</v>
      </c>
      <c r="K564">
        <f t="shared" si="35"/>
        <v>0</v>
      </c>
    </row>
    <row r="565" spans="1:11" x14ac:dyDescent="0.25">
      <c r="A565" t="str">
        <f>_xlfn.XLOOKUP(C565,'Usage by partner TELE2 vs Ki'!B:B,'Usage by partner TELE2 vs Ki'!A:A,,0)</f>
        <v>ROMMF</v>
      </c>
      <c r="B565" t="s">
        <v>592</v>
      </c>
      <c r="C565" t="s">
        <v>904</v>
      </c>
      <c r="D565">
        <v>1</v>
      </c>
      <c r="E565">
        <v>2</v>
      </c>
      <c r="F565">
        <f t="shared" si="32"/>
        <v>1.862645149230957E-9</v>
      </c>
      <c r="G565">
        <f t="shared" si="33"/>
        <v>1.9073486328125E-6</v>
      </c>
      <c r="H565">
        <f>_xlfn.XLOOKUP(A565,'Tele2 - data 6.23'!A:A,'Tele2 - data 6.23'!K:K,0,0)</f>
        <v>1.0153806994675104E-2</v>
      </c>
      <c r="I565">
        <f t="shared" si="34"/>
        <v>1.9366849889135559E-8</v>
      </c>
      <c r="J565">
        <f>_xlfn.XLOOKUP(A565,'Tele2 - data 6.23'!R:R,'Tele2 - data 6.23'!U:U,0,0)</f>
        <v>0</v>
      </c>
      <c r="K565">
        <f t="shared" si="35"/>
        <v>0</v>
      </c>
    </row>
    <row r="566" spans="1:11" x14ac:dyDescent="0.25">
      <c r="A566" t="str">
        <f>_xlfn.XLOOKUP(C566,'Usage by partner TELE2 vs Ki'!B:B,'Usage by partner TELE2 vs Ki'!A:A,,0)</f>
        <v>THACA</v>
      </c>
      <c r="B566" t="s">
        <v>592</v>
      </c>
      <c r="C566" t="s">
        <v>1143</v>
      </c>
      <c r="D566">
        <v>1</v>
      </c>
      <c r="E566">
        <v>3377482</v>
      </c>
      <c r="F566">
        <f t="shared" si="32"/>
        <v>3.1455252319574356E-3</v>
      </c>
      <c r="G566">
        <f t="shared" si="33"/>
        <v>3.2210178375244141</v>
      </c>
      <c r="H566">
        <f>_xlfn.XLOOKUP(A566,'Tele2 - data 6.23'!A:A,'Tele2 - data 6.23'!K:K,0,0)</f>
        <v>4.9999999999999996E-2</v>
      </c>
      <c r="I566">
        <f t="shared" si="34"/>
        <v>0.16105089187622068</v>
      </c>
      <c r="J566">
        <f>_xlfn.XLOOKUP(A566,'Tele2 - data 6.23'!R:R,'Tele2 - data 6.23'!U:U,0,0)</f>
        <v>0</v>
      </c>
      <c r="K566">
        <f t="shared" si="35"/>
        <v>0</v>
      </c>
    </row>
    <row r="567" spans="1:11" x14ac:dyDescent="0.25">
      <c r="A567" t="str">
        <f>_xlfn.XLOOKUP(C567,'Usage by partner TELE2 vs Ki'!B:B,'Usage by partner TELE2 vs Ki'!A:A,,0)</f>
        <v>HUNVR</v>
      </c>
      <c r="B567" t="s">
        <v>592</v>
      </c>
      <c r="C567" t="s">
        <v>816</v>
      </c>
      <c r="D567">
        <v>1</v>
      </c>
      <c r="E567">
        <v>41</v>
      </c>
      <c r="F567">
        <f t="shared" si="32"/>
        <v>3.8184225559234619E-8</v>
      </c>
      <c r="G567">
        <f t="shared" si="33"/>
        <v>3.910064697265625E-5</v>
      </c>
      <c r="H567">
        <f>_xlfn.XLOOKUP(A567,'Tele2 - data 6.23'!A:A,'Tele2 - data 6.23'!K:K,0,0)</f>
        <v>1.0198464733727578E-2</v>
      </c>
      <c r="I567">
        <f t="shared" si="34"/>
        <v>3.9876656921656675E-7</v>
      </c>
      <c r="J567">
        <f>_xlfn.XLOOKUP(A567,'Tele2 - data 6.23'!R:R,'Tele2 - data 6.23'!U:U,0,0)</f>
        <v>0</v>
      </c>
      <c r="K567">
        <f t="shared" si="35"/>
        <v>0</v>
      </c>
    </row>
    <row r="568" spans="1:11" x14ac:dyDescent="0.25">
      <c r="A568" t="str">
        <f>_xlfn.XLOOKUP(C568,'Usage by partner TELE2 vs Ki'!B:B,'Usage by partner TELE2 vs Ki'!A:A,,0)</f>
        <v>GINAG</v>
      </c>
      <c r="B568" t="s">
        <v>748</v>
      </c>
      <c r="C568" t="s">
        <v>754</v>
      </c>
      <c r="D568">
        <v>606</v>
      </c>
      <c r="E568">
        <v>5694985469</v>
      </c>
      <c r="F568">
        <f t="shared" si="32"/>
        <v>5.3038685293868184</v>
      </c>
      <c r="G568">
        <f t="shared" si="33"/>
        <v>5431.1613740921021</v>
      </c>
      <c r="H568">
        <f>_xlfn.XLOOKUP(A568,'Tele2 - data 6.23'!A:A,'Tele2 - data 6.23'!K:K,0,0)</f>
        <v>2.0384701811828311E-2</v>
      </c>
      <c r="I568">
        <f t="shared" si="34"/>
        <v>110.71260510278721</v>
      </c>
      <c r="J568">
        <f>_xlfn.XLOOKUP(A568,'Tele2 - data 6.23'!R:R,'Tele2 - data 6.23'!U:U,0,0)</f>
        <v>0</v>
      </c>
      <c r="K568">
        <f t="shared" si="35"/>
        <v>0</v>
      </c>
    </row>
    <row r="569" spans="1:11" x14ac:dyDescent="0.25">
      <c r="A569" t="str">
        <f>_xlfn.XLOOKUP(C569,'Usage by partner TELE2 vs Ki'!B:B,'Usage by partner TELE2 vs Ki'!A:A,,0)</f>
        <v>SENSG</v>
      </c>
      <c r="B569" t="s">
        <v>748</v>
      </c>
      <c r="C569" t="s">
        <v>759</v>
      </c>
      <c r="D569">
        <v>477</v>
      </c>
      <c r="E569">
        <v>3579944823</v>
      </c>
      <c r="F569">
        <f t="shared" si="32"/>
        <v>3.3340834295377135</v>
      </c>
      <c r="G569">
        <f t="shared" si="33"/>
        <v>3414.1014318466187</v>
      </c>
      <c r="H569">
        <f>_xlfn.XLOOKUP(A569,'Tele2 - data 6.23'!A:A,'Tele2 - data 6.23'!K:K,0,0)</f>
        <v>0.10066550944592742</v>
      </c>
      <c r="I569">
        <f t="shared" si="34"/>
        <v>343.6822599369101</v>
      </c>
      <c r="J569">
        <f>_xlfn.XLOOKUP(A569,'Tele2 - data 6.23'!R:R,'Tele2 - data 6.23'!U:U,0,0)</f>
        <v>0</v>
      </c>
      <c r="K569">
        <f t="shared" si="35"/>
        <v>0</v>
      </c>
    </row>
    <row r="570" spans="1:11" x14ac:dyDescent="0.25">
      <c r="A570" t="str">
        <f>_xlfn.XLOOKUP(C570,'Usage by partner TELE2 vs Ki'!B:B,'Usage by partner TELE2 vs Ki'!A:A,,0)</f>
        <v>GMBAC</v>
      </c>
      <c r="B570" t="s">
        <v>748</v>
      </c>
      <c r="C570" t="s">
        <v>850</v>
      </c>
      <c r="D570">
        <v>61</v>
      </c>
      <c r="E570">
        <v>12123002</v>
      </c>
      <c r="F570">
        <f t="shared" si="32"/>
        <v>1.1290425434708595E-2</v>
      </c>
      <c r="G570">
        <f t="shared" si="33"/>
        <v>11.561395645141602</v>
      </c>
      <c r="H570">
        <f>_xlfn.XLOOKUP(A570,'Tele2 - data 6.23'!A:A,'Tele2 - data 6.23'!K:K,0,0)</f>
        <v>0.10031123251386392</v>
      </c>
      <c r="I570">
        <f t="shared" si="34"/>
        <v>1.1597378467445729</v>
      </c>
      <c r="J570">
        <f>_xlfn.XLOOKUP(A570,'Tele2 - data 6.23'!R:R,'Tele2 - data 6.23'!U:U,0,0)</f>
        <v>0</v>
      </c>
      <c r="K570">
        <f t="shared" si="35"/>
        <v>0</v>
      </c>
    </row>
    <row r="571" spans="1:11" x14ac:dyDescent="0.25">
      <c r="A571" t="str">
        <f>_xlfn.XLOOKUP(C571,'Usage by partner TELE2 vs Ki'!B:B,'Usage by partner TELE2 vs Ki'!A:A,,0)</f>
        <v>GMBQC</v>
      </c>
      <c r="B571" t="s">
        <v>748</v>
      </c>
      <c r="C571" t="s">
        <v>846</v>
      </c>
      <c r="D571">
        <v>61</v>
      </c>
      <c r="E571">
        <v>8860334</v>
      </c>
      <c r="F571">
        <f t="shared" si="32"/>
        <v>8.2518290728330612E-3</v>
      </c>
      <c r="G571">
        <f t="shared" si="33"/>
        <v>8.4498729705810547</v>
      </c>
      <c r="H571">
        <f>_xlfn.XLOOKUP(A571,'Tele2 - data 6.23'!A:A,'Tele2 - data 6.23'!K:K,0,0)</f>
        <v>1.0002744291589705</v>
      </c>
      <c r="I571">
        <f t="shared" si="34"/>
        <v>8.4521918621137786</v>
      </c>
      <c r="J571">
        <f>_xlfn.XLOOKUP(A571,'Tele2 - data 6.23'!R:R,'Tele2 - data 6.23'!U:U,0,0)</f>
        <v>0</v>
      </c>
      <c r="K571">
        <f t="shared" si="35"/>
        <v>0</v>
      </c>
    </row>
    <row r="572" spans="1:11" x14ac:dyDescent="0.25">
      <c r="A572" t="str">
        <f>_xlfn.XLOOKUP(C572,'Usage by partner TELE2 vs Ki'!B:B,'Usage by partner TELE2 vs Ki'!A:A,,0)</f>
        <v>MLI02</v>
      </c>
      <c r="B572" t="s">
        <v>748</v>
      </c>
      <c r="C572" t="s">
        <v>845</v>
      </c>
      <c r="D572">
        <v>30</v>
      </c>
      <c r="E572">
        <v>53418431</v>
      </c>
      <c r="F572">
        <f t="shared" si="32"/>
        <v>4.9749790690839291E-2</v>
      </c>
      <c r="G572">
        <f t="shared" si="33"/>
        <v>50.943785667419434</v>
      </c>
      <c r="H572">
        <f>_xlfn.XLOOKUP(A572,'Tele2 - data 6.23'!A:A,'Tele2 - data 6.23'!K:K,0,0)</f>
        <v>1.0004476881312736</v>
      </c>
      <c r="I572">
        <f t="shared" si="34"/>
        <v>50.966592595624881</v>
      </c>
      <c r="J572">
        <f>_xlfn.XLOOKUP(A572,'Tele2 - data 6.23'!R:R,'Tele2 - data 6.23'!U:U,0,0)</f>
        <v>0</v>
      </c>
      <c r="K572">
        <f t="shared" si="35"/>
        <v>0</v>
      </c>
    </row>
    <row r="573" spans="1:11" x14ac:dyDescent="0.25">
      <c r="A573" t="str">
        <f>_xlfn.XLOOKUP(C573,'Usage by partner TELE2 vs Ki'!B:B,'Usage by partner TELE2 vs Ki'!A:A,,0)</f>
        <v>MRTMM</v>
      </c>
      <c r="B573" t="s">
        <v>748</v>
      </c>
      <c r="C573" t="s">
        <v>385</v>
      </c>
      <c r="D573">
        <v>28</v>
      </c>
      <c r="E573">
        <v>6658658</v>
      </c>
      <c r="F573">
        <f t="shared" si="32"/>
        <v>6.2013585120439529E-3</v>
      </c>
      <c r="G573">
        <f t="shared" si="33"/>
        <v>6.3501911163330078</v>
      </c>
      <c r="H573">
        <f>_xlfn.XLOOKUP(A573,'Tele2 - data 6.23'!A:A,'Tele2 - data 6.23'!K:K,0,0)</f>
        <v>0.50021193092621663</v>
      </c>
      <c r="I573">
        <f t="shared" si="34"/>
        <v>3.1764413600514412</v>
      </c>
      <c r="J573">
        <f>_xlfn.XLOOKUP(A573,'Tele2 - data 6.23'!R:R,'Tele2 - data 6.23'!U:U,0,0)</f>
        <v>0</v>
      </c>
      <c r="K573">
        <f t="shared" si="35"/>
        <v>0</v>
      </c>
    </row>
    <row r="574" spans="1:11" x14ac:dyDescent="0.25">
      <c r="A574" t="str">
        <f>_xlfn.XLOOKUP(C574,'Usage by partner TELE2 vs Ki'!B:B,'Usage by partner TELE2 vs Ki'!A:A,,0)</f>
        <v>MRTMT</v>
      </c>
      <c r="B574" t="s">
        <v>748</v>
      </c>
      <c r="C574" t="s">
        <v>849</v>
      </c>
      <c r="D574">
        <v>24</v>
      </c>
      <c r="E574">
        <v>8633136</v>
      </c>
      <c r="F574">
        <f t="shared" si="32"/>
        <v>8.0402344465255737E-3</v>
      </c>
      <c r="G574">
        <f t="shared" si="33"/>
        <v>8.2332000732421875</v>
      </c>
      <c r="H574">
        <f>_xlfn.XLOOKUP(A574,'Tele2 - data 6.23'!A:A,'Tele2 - data 6.23'!K:K,0,0)</f>
        <v>0.50023485784919808</v>
      </c>
      <c r="I574">
        <f t="shared" si="34"/>
        <v>4.1185336682823133</v>
      </c>
      <c r="J574">
        <f>_xlfn.XLOOKUP(A574,'Tele2 - data 6.23'!R:R,'Tele2 - data 6.23'!U:U,0,0)</f>
        <v>0</v>
      </c>
      <c r="K574">
        <f t="shared" si="35"/>
        <v>0</v>
      </c>
    </row>
    <row r="575" spans="1:11" x14ac:dyDescent="0.25">
      <c r="A575" t="str">
        <f>_xlfn.XLOOKUP(C575,'Usage by partner TELE2 vs Ki'!B:B,'Usage by partner TELE2 vs Ki'!A:A,,0)</f>
        <v>MRTCH</v>
      </c>
      <c r="B575" t="s">
        <v>748</v>
      </c>
      <c r="C575" t="s">
        <v>879</v>
      </c>
      <c r="D575">
        <v>13</v>
      </c>
      <c r="E575">
        <v>781984</v>
      </c>
      <c r="F575">
        <f t="shared" si="32"/>
        <v>7.2827935218811035E-4</v>
      </c>
      <c r="G575">
        <f t="shared" si="33"/>
        <v>0.745758056640625</v>
      </c>
      <c r="H575">
        <f>_xlfn.XLOOKUP(A575,'Tele2 - data 6.23'!A:A,'Tele2 - data 6.23'!K:K,0,0)</f>
        <v>0.4998272552783109</v>
      </c>
      <c r="I575">
        <f t="shared" si="34"/>
        <v>0.37275020255237074</v>
      </c>
      <c r="J575">
        <f>_xlfn.XLOOKUP(A575,'Tele2 - data 6.23'!R:R,'Tele2 - data 6.23'!U:U,0,0)</f>
        <v>0</v>
      </c>
      <c r="K575">
        <f t="shared" si="35"/>
        <v>0</v>
      </c>
    </row>
    <row r="576" spans="1:11" x14ac:dyDescent="0.25">
      <c r="A576" t="str">
        <f>_xlfn.XLOOKUP(C576,'Usage by partner TELE2 vs Ki'!B:B,'Usage by partner TELE2 vs Ki'!A:A,,0)</f>
        <v>CIV02</v>
      </c>
      <c r="B576" t="s">
        <v>748</v>
      </c>
      <c r="C576" t="s">
        <v>944</v>
      </c>
      <c r="D576">
        <v>2</v>
      </c>
      <c r="E576">
        <v>2986191</v>
      </c>
      <c r="F576">
        <f t="shared" si="32"/>
        <v>2.7811070904135704E-3</v>
      </c>
      <c r="G576">
        <f t="shared" si="33"/>
        <v>2.8478536605834961</v>
      </c>
      <c r="H576">
        <f>_xlfn.XLOOKUP(A576,'Tele2 - data 6.23'!A:A,'Tele2 - data 6.23'!K:K,0,0)</f>
        <v>0.50064077669902918</v>
      </c>
      <c r="I576">
        <f t="shared" si="34"/>
        <v>1.4257516685596949</v>
      </c>
      <c r="J576">
        <f>_xlfn.XLOOKUP(A576,'Tele2 - data 6.23'!R:R,'Tele2 - data 6.23'!U:U,0,0)</f>
        <v>0</v>
      </c>
      <c r="K576">
        <f t="shared" si="35"/>
        <v>0</v>
      </c>
    </row>
    <row r="577" spans="1:11" x14ac:dyDescent="0.25">
      <c r="A577" t="str">
        <f>_xlfn.XLOOKUP(C577,'Usage by partner TELE2 vs Ki'!B:B,'Usage by partner TELE2 vs Ki'!A:A,,0)</f>
        <v>CIVTL</v>
      </c>
      <c r="B577" t="s">
        <v>748</v>
      </c>
      <c r="C577" t="s">
        <v>997</v>
      </c>
      <c r="D577">
        <v>2</v>
      </c>
      <c r="E577">
        <v>5648316</v>
      </c>
      <c r="F577">
        <f t="shared" si="32"/>
        <v>5.2604041993618011E-3</v>
      </c>
      <c r="G577">
        <f t="shared" si="33"/>
        <v>5.3866539001464844</v>
      </c>
      <c r="H577">
        <f>_xlfn.XLOOKUP(A577,'Tele2 - data 6.23'!A:A,'Tele2 - data 6.23'!K:K,0,0)</f>
        <v>5.0118819471061705E-2</v>
      </c>
      <c r="I577">
        <f t="shared" si="34"/>
        <v>0.26997273437453212</v>
      </c>
      <c r="J577">
        <f>_xlfn.XLOOKUP(A577,'Tele2 - data 6.23'!R:R,'Tele2 - data 6.23'!U:U,0,0)</f>
        <v>0</v>
      </c>
      <c r="K577">
        <f t="shared" si="35"/>
        <v>0</v>
      </c>
    </row>
    <row r="578" spans="1:11" x14ac:dyDescent="0.25">
      <c r="A578" t="str">
        <f>_xlfn.XLOOKUP(C578,'Usage by partner TELE2 vs Ki'!B:B,'Usage by partner TELE2 vs Ki'!A:A,,0)</f>
        <v>GABCT</v>
      </c>
      <c r="B578" t="s">
        <v>748</v>
      </c>
      <c r="C578" t="s">
        <v>747</v>
      </c>
      <c r="D578">
        <v>1</v>
      </c>
      <c r="E578">
        <v>4328894</v>
      </c>
      <c r="F578">
        <f t="shared" si="32"/>
        <v>4.0315967053174973E-3</v>
      </c>
      <c r="G578">
        <f t="shared" si="33"/>
        <v>4.1283550262451172</v>
      </c>
      <c r="H578">
        <f>_xlfn.XLOOKUP(A578,'Tele2 - data 6.23'!A:A,'Tele2 - data 6.23'!K:K,0,0)</f>
        <v>0.30009164312229514</v>
      </c>
      <c r="I578">
        <f t="shared" si="34"/>
        <v>1.238884843218083</v>
      </c>
      <c r="J578">
        <f>_xlfn.XLOOKUP(A578,'Tele2 - data 6.23'!R:R,'Tele2 - data 6.23'!U:U,0,0)</f>
        <v>0</v>
      </c>
      <c r="K578">
        <f t="shared" si="35"/>
        <v>0</v>
      </c>
    </row>
    <row r="579" spans="1:11" x14ac:dyDescent="0.25">
      <c r="A579" t="str">
        <f>_xlfn.XLOOKUP(C579,'Usage by partner TELE2 vs Ki'!B:B,'Usage by partner TELE2 vs Ki'!A:A,,0)</f>
        <v>GABCT</v>
      </c>
      <c r="B579" t="s">
        <v>728</v>
      </c>
      <c r="C579" t="s">
        <v>747</v>
      </c>
      <c r="D579">
        <v>1052</v>
      </c>
      <c r="E579">
        <v>8988280020</v>
      </c>
      <c r="F579">
        <f t="shared" ref="F579:F642" si="36">G579/1024</f>
        <v>8.3709880895912647</v>
      </c>
      <c r="G579">
        <f t="shared" ref="G579:G642" si="37">E579/1024/1024</f>
        <v>8571.8918037414551</v>
      </c>
      <c r="H579">
        <f>_xlfn.XLOOKUP(A579,'Tele2 - data 6.23'!A:A,'Tele2 - data 6.23'!K:K,0,0)</f>
        <v>0.30009164312229514</v>
      </c>
      <c r="I579">
        <f t="shared" ref="I579:I642" si="38">H579*G579</f>
        <v>2572.3530960513076</v>
      </c>
      <c r="J579">
        <f>_xlfn.XLOOKUP(A579,'Tele2 - data 6.23'!R:R,'Tele2 - data 6.23'!U:U,0,0)</f>
        <v>0</v>
      </c>
      <c r="K579">
        <f t="shared" ref="K579:K642" si="39">J579*D579</f>
        <v>0</v>
      </c>
    </row>
    <row r="580" spans="1:11" x14ac:dyDescent="0.25">
      <c r="A580" t="str">
        <f>_xlfn.XLOOKUP(C580,'Usage by partner TELE2 vs Ki'!B:B,'Usage by partner TELE2 vs Ki'!A:A,,0)</f>
        <v>GNQHT</v>
      </c>
      <c r="B580" t="s">
        <v>728</v>
      </c>
      <c r="C580" t="s">
        <v>884</v>
      </c>
      <c r="D580">
        <v>9</v>
      </c>
      <c r="E580">
        <v>1975115</v>
      </c>
      <c r="F580">
        <f t="shared" si="36"/>
        <v>1.8394691869616508E-3</v>
      </c>
      <c r="G580">
        <f t="shared" si="37"/>
        <v>1.8836164474487305</v>
      </c>
      <c r="H580">
        <f>_xlfn.XLOOKUP(A580,'Tele2 - data 6.23'!A:A,'Tele2 - data 6.23'!K:K,0,0)</f>
        <v>0.20204718417046169</v>
      </c>
      <c r="I580">
        <f t="shared" si="38"/>
        <v>0.38057939926418444</v>
      </c>
      <c r="J580">
        <f>_xlfn.XLOOKUP(A580,'Tele2 - data 6.23'!R:R,'Tele2 - data 6.23'!U:U,0,0)</f>
        <v>0</v>
      </c>
      <c r="K580">
        <f t="shared" si="39"/>
        <v>0</v>
      </c>
    </row>
    <row r="581" spans="1:11" x14ac:dyDescent="0.25">
      <c r="A581" t="str">
        <f>_xlfn.XLOOKUP(C581,'Usage by partner TELE2 vs Ki'!B:B,'Usage by partner TELE2 vs Ki'!A:A,,0)</f>
        <v>CMRMT</v>
      </c>
      <c r="B581" t="s">
        <v>728</v>
      </c>
      <c r="C581" t="s">
        <v>727</v>
      </c>
      <c r="D581">
        <v>6</v>
      </c>
      <c r="E581">
        <v>3994345</v>
      </c>
      <c r="F581">
        <f t="shared" si="36"/>
        <v>3.7200236693024635E-3</v>
      </c>
      <c r="G581">
        <f t="shared" si="37"/>
        <v>3.8093042373657227</v>
      </c>
      <c r="H581">
        <f>_xlfn.XLOOKUP(A581,'Tele2 - data 6.23'!A:A,'Tele2 - data 6.23'!K:K,0,0)</f>
        <v>2.0117577073508693E-2</v>
      </c>
      <c r="I581">
        <f t="shared" si="38"/>
        <v>7.6633971591648184E-2</v>
      </c>
      <c r="J581">
        <f>_xlfn.XLOOKUP(A581,'Tele2 - data 6.23'!R:R,'Tele2 - data 6.23'!U:U,0,0)</f>
        <v>0</v>
      </c>
      <c r="K581">
        <f t="shared" si="39"/>
        <v>0</v>
      </c>
    </row>
    <row r="582" spans="1:11" x14ac:dyDescent="0.25">
      <c r="A582" t="str">
        <f>_xlfn.XLOOKUP(C582,'Usage by partner TELE2 vs Ki'!B:B,'Usage by partner TELE2 vs Ki'!A:A,,0)</f>
        <v>COGLB</v>
      </c>
      <c r="B582" t="s">
        <v>728</v>
      </c>
      <c r="C582" t="s">
        <v>814</v>
      </c>
      <c r="D582">
        <v>1</v>
      </c>
      <c r="E582">
        <v>11858</v>
      </c>
      <c r="F582">
        <f t="shared" si="36"/>
        <v>1.1043623089790344E-5</v>
      </c>
      <c r="G582">
        <f t="shared" si="37"/>
        <v>1.1308670043945313E-2</v>
      </c>
      <c r="H582">
        <f>_xlfn.XLOOKUP(A582,'Tele2 - data 6.23'!A:A,'Tele2 - data 6.23'!K:K,0,0)</f>
        <v>5.0482784456617649E-2</v>
      </c>
      <c r="I582">
        <f t="shared" si="38"/>
        <v>5.7089315231950005E-4</v>
      </c>
      <c r="J582">
        <f>_xlfn.XLOOKUP(A582,'Tele2 - data 6.23'!R:R,'Tele2 - data 6.23'!U:U,0,0)</f>
        <v>0</v>
      </c>
      <c r="K582">
        <f t="shared" si="39"/>
        <v>0</v>
      </c>
    </row>
    <row r="583" spans="1:11" x14ac:dyDescent="0.25">
      <c r="A583" t="str">
        <f>_xlfn.XLOOKUP(C583,'Usage by partner TELE2 vs Ki'!B:B,'Usage by partner TELE2 vs Ki'!A:A,,0)</f>
        <v>USAW6</v>
      </c>
      <c r="B583" t="s">
        <v>648</v>
      </c>
      <c r="C583" t="s">
        <v>646</v>
      </c>
      <c r="D583">
        <v>909</v>
      </c>
      <c r="E583">
        <v>20693579644</v>
      </c>
      <c r="F583">
        <f t="shared" si="36"/>
        <v>19.272397872060537</v>
      </c>
      <c r="G583">
        <f t="shared" si="37"/>
        <v>19734.93542098999</v>
      </c>
      <c r="H583">
        <f>_xlfn.XLOOKUP(A583,'Tele2 - data 6.23'!A:A,'Tele2 - data 6.23'!K:K,0,0)</f>
        <v>5.0788502726430767E-3</v>
      </c>
      <c r="I583">
        <f t="shared" si="38"/>
        <v>100.23078214348853</v>
      </c>
      <c r="J583">
        <f>_xlfn.XLOOKUP(A583,'Tele2 - data 6.23'!R:R,'Tele2 - data 6.23'!U:U,0,0)</f>
        <v>0.12</v>
      </c>
      <c r="K583">
        <f t="shared" si="39"/>
        <v>109.08</v>
      </c>
    </row>
    <row r="584" spans="1:11" x14ac:dyDescent="0.25">
      <c r="A584" t="str">
        <f>_xlfn.XLOOKUP(C584,'Usage by partner TELE2 vs Ki'!B:B,'Usage by partner TELE2 vs Ki'!A:A,,0)</f>
        <v>USACG</v>
      </c>
      <c r="B584" t="s">
        <v>648</v>
      </c>
      <c r="C584" t="s">
        <v>665</v>
      </c>
      <c r="D584">
        <v>782</v>
      </c>
      <c r="E584">
        <v>10590542457</v>
      </c>
      <c r="F584">
        <f t="shared" si="36"/>
        <v>9.8632112676277757</v>
      </c>
      <c r="G584">
        <f t="shared" si="37"/>
        <v>10099.928338050842</v>
      </c>
      <c r="H584">
        <f>_xlfn.XLOOKUP(A584,'Tele2 - data 6.23'!A:A,'Tele2 - data 6.23'!K:K,0,0)</f>
        <v>1.3540748128522176E-2</v>
      </c>
      <c r="I584">
        <f t="shared" si="38"/>
        <v>136.76058574167004</v>
      </c>
      <c r="J584">
        <f>_xlfn.XLOOKUP(A584,'Tele2 - data 6.23'!R:R,'Tele2 - data 6.23'!U:U,0,0)</f>
        <v>0</v>
      </c>
      <c r="K584">
        <f t="shared" si="39"/>
        <v>0</v>
      </c>
    </row>
    <row r="585" spans="1:11" x14ac:dyDescent="0.25">
      <c r="A585" t="str">
        <f>_xlfn.XLOOKUP(C585,'Usage by partner TELE2 vs Ki'!B:B,'Usage by partner TELE2 vs Ki'!A:A,,0)</f>
        <v>USAED</v>
      </c>
      <c r="B585" t="s">
        <v>648</v>
      </c>
      <c r="C585" t="s">
        <v>1352</v>
      </c>
      <c r="D585">
        <v>1</v>
      </c>
      <c r="E585">
        <v>1</v>
      </c>
      <c r="F585">
        <f t="shared" si="36"/>
        <v>9.3132257461547852E-10</v>
      </c>
      <c r="G585">
        <f t="shared" si="37"/>
        <v>9.5367431640625E-7</v>
      </c>
      <c r="H585">
        <f>_xlfn.XLOOKUP(A585,'Tele2 - data 6.23'!A:A,'Tele2 - data 6.23'!K:K,0,0)</f>
        <v>0</v>
      </c>
      <c r="I585">
        <f t="shared" si="38"/>
        <v>0</v>
      </c>
      <c r="J585">
        <f>_xlfn.XLOOKUP(A585,'Tele2 - data 6.23'!R:R,'Tele2 - data 6.23'!U:U,0,0)</f>
        <v>0</v>
      </c>
      <c r="K585">
        <f t="shared" si="39"/>
        <v>0</v>
      </c>
    </row>
    <row r="586" spans="1:11" x14ac:dyDescent="0.25">
      <c r="A586" t="str">
        <f>_xlfn.XLOOKUP(C586,'Usage by partner TELE2 vs Ki'!B:B,'Usage by partner TELE2 vs Ki'!A:A,,0)</f>
        <v>ITASI</v>
      </c>
      <c r="B586" t="s">
        <v>743</v>
      </c>
      <c r="C586" t="s">
        <v>769</v>
      </c>
      <c r="D586">
        <v>523</v>
      </c>
      <c r="E586">
        <v>4187715608</v>
      </c>
      <c r="F586">
        <f t="shared" si="36"/>
        <v>3.900114081799984</v>
      </c>
      <c r="G586">
        <f t="shared" si="37"/>
        <v>3993.7168197631836</v>
      </c>
      <c r="H586">
        <f>_xlfn.XLOOKUP(A586,'Tele2 - data 6.23'!A:A,'Tele2 - data 6.23'!K:K,0,0)</f>
        <v>1.003746322999596E-2</v>
      </c>
      <c r="I586">
        <f t="shared" si="38"/>
        <v>40.086785729389355</v>
      </c>
      <c r="J586">
        <f>_xlfn.XLOOKUP(A586,'Tele2 - data 6.23'!R:R,'Tele2 - data 6.23'!U:U,0,0)</f>
        <v>0.05</v>
      </c>
      <c r="K586">
        <f t="shared" si="39"/>
        <v>26.150000000000002</v>
      </c>
    </row>
    <row r="587" spans="1:11" x14ac:dyDescent="0.25">
      <c r="A587" t="str">
        <f>_xlfn.XLOOKUP(C587,'Usage by partner TELE2 vs Ki'!B:B,'Usage by partner TELE2 vs Ki'!A:A,,0)</f>
        <v>ITAOM</v>
      </c>
      <c r="B587" t="s">
        <v>743</v>
      </c>
      <c r="C587" t="s">
        <v>752</v>
      </c>
      <c r="D587">
        <v>463</v>
      </c>
      <c r="E587">
        <v>2553971742</v>
      </c>
      <c r="F587">
        <f t="shared" si="36"/>
        <v>2.3785715382546186</v>
      </c>
      <c r="G587">
        <f t="shared" si="37"/>
        <v>2435.6572551727295</v>
      </c>
      <c r="H587">
        <f>_xlfn.XLOOKUP(A587,'Tele2 - data 6.23'!A:A,'Tele2 - data 6.23'!K:K,0,0)</f>
        <v>1.0030261531489941E-2</v>
      </c>
      <c r="I587">
        <f t="shared" si="38"/>
        <v>24.430279270453408</v>
      </c>
      <c r="J587">
        <f>_xlfn.XLOOKUP(A587,'Tele2 - data 6.23'!R:R,'Tele2 - data 6.23'!U:U,0,0)</f>
        <v>0</v>
      </c>
      <c r="K587">
        <f t="shared" si="39"/>
        <v>0</v>
      </c>
    </row>
    <row r="588" spans="1:11" x14ac:dyDescent="0.25">
      <c r="A588" t="str">
        <f>_xlfn.XLOOKUP(C588,'Usage by partner TELE2 vs Ki'!B:B,'Usage by partner TELE2 vs Ki'!A:A,,0)</f>
        <v>ITAWI</v>
      </c>
      <c r="B588" t="s">
        <v>743</v>
      </c>
      <c r="C588" t="s">
        <v>742</v>
      </c>
      <c r="D588">
        <v>343</v>
      </c>
      <c r="E588">
        <v>4291200755</v>
      </c>
      <c r="F588">
        <f t="shared" si="36"/>
        <v>3.9964921353384852</v>
      </c>
      <c r="G588">
        <f t="shared" si="37"/>
        <v>4092.4079465866089</v>
      </c>
      <c r="H588">
        <f>_xlfn.XLOOKUP(A588,'Tele2 - data 6.23'!A:A,'Tele2 - data 6.23'!K:K,0,0)</f>
        <v>6.1982702736118438E-3</v>
      </c>
      <c r="I588">
        <f t="shared" si="38"/>
        <v>25.365850522820665</v>
      </c>
      <c r="J588">
        <f>_xlfn.XLOOKUP(A588,'Tele2 - data 6.23'!R:R,'Tele2 - data 6.23'!U:U,0,0)</f>
        <v>0.17</v>
      </c>
      <c r="K588">
        <f t="shared" si="39"/>
        <v>58.31</v>
      </c>
    </row>
    <row r="589" spans="1:11" x14ac:dyDescent="0.25">
      <c r="A589" t="str">
        <f>_xlfn.XLOOKUP(C589,'Usage by partner TELE2 vs Ki'!B:B,'Usage by partner TELE2 vs Ki'!A:A,,0)</f>
        <v>ITAFM</v>
      </c>
      <c r="B589" t="s">
        <v>743</v>
      </c>
      <c r="C589" t="s">
        <v>818</v>
      </c>
      <c r="D589">
        <v>296</v>
      </c>
      <c r="E589">
        <v>1742296507</v>
      </c>
      <c r="F589">
        <f t="shared" si="36"/>
        <v>1.6226400686427951</v>
      </c>
      <c r="G589">
        <f t="shared" si="37"/>
        <v>1661.5834302902222</v>
      </c>
      <c r="H589">
        <f>_xlfn.XLOOKUP(A589,'Tele2 - data 6.23'!A:A,'Tele2 - data 6.23'!K:K,0,0)</f>
        <v>6.0150234236534275E-2</v>
      </c>
      <c r="I589">
        <f t="shared" si="38"/>
        <v>99.944632535500986</v>
      </c>
      <c r="J589">
        <f>_xlfn.XLOOKUP(A589,'Tele2 - data 6.23'!R:R,'Tele2 - data 6.23'!U:U,0,0)</f>
        <v>0</v>
      </c>
      <c r="K589">
        <f t="shared" si="39"/>
        <v>0</v>
      </c>
    </row>
    <row r="590" spans="1:11" x14ac:dyDescent="0.25">
      <c r="A590" t="str">
        <f>_xlfn.XLOOKUP(C590,'Usage by partner TELE2 vs Ki'!B:B,'Usage by partner TELE2 vs Ki'!A:A,,0)</f>
        <v>FRAF3</v>
      </c>
      <c r="B590" t="s">
        <v>743</v>
      </c>
      <c r="C590" t="s">
        <v>772</v>
      </c>
      <c r="D590">
        <v>4</v>
      </c>
      <c r="E590">
        <v>4635399</v>
      </c>
      <c r="F590">
        <f t="shared" si="36"/>
        <v>4.3170517310500145E-3</v>
      </c>
      <c r="G590">
        <f t="shared" si="37"/>
        <v>4.4206609725952148</v>
      </c>
      <c r="H590">
        <f>_xlfn.XLOOKUP(A590,'Tele2 - data 6.23'!A:A,'Tele2 - data 6.23'!K:K,0,0)</f>
        <v>1.0031703784883949E-2</v>
      </c>
      <c r="I590">
        <f t="shared" si="38"/>
        <v>4.4346761410472176E-2</v>
      </c>
      <c r="J590">
        <f>_xlfn.XLOOKUP(A590,'Tele2 - data 6.23'!R:R,'Tele2 - data 6.23'!U:U,0,0)</f>
        <v>0</v>
      </c>
      <c r="K590">
        <f t="shared" si="39"/>
        <v>0</v>
      </c>
    </row>
    <row r="591" spans="1:11" x14ac:dyDescent="0.25">
      <c r="A591" t="str">
        <f>_xlfn.XLOOKUP(C591,'Usage by partner TELE2 vs Ki'!B:B,'Usage by partner TELE2 vs Ki'!A:A,,0)</f>
        <v>PRTTM</v>
      </c>
      <c r="B591" t="s">
        <v>743</v>
      </c>
      <c r="C591" t="s">
        <v>892</v>
      </c>
      <c r="D591">
        <v>2</v>
      </c>
      <c r="E591">
        <v>16229208</v>
      </c>
      <c r="F591">
        <f t="shared" si="36"/>
        <v>1.5114627778530121E-2</v>
      </c>
      <c r="G591">
        <f t="shared" si="37"/>
        <v>15.477378845214844</v>
      </c>
      <c r="H591">
        <f>_xlfn.XLOOKUP(A591,'Tele2 - data 6.23'!A:A,'Tele2 - data 6.23'!K:K,0,0)</f>
        <v>1.0035929888164145E-2</v>
      </c>
      <c r="I591">
        <f t="shared" si="38"/>
        <v>0.15532988894313113</v>
      </c>
      <c r="J591">
        <f>_xlfn.XLOOKUP(A591,'Tele2 - data 6.23'!R:R,'Tele2 - data 6.23'!U:U,0,0)</f>
        <v>0</v>
      </c>
      <c r="K591">
        <f t="shared" si="39"/>
        <v>0</v>
      </c>
    </row>
    <row r="592" spans="1:11" x14ac:dyDescent="0.25">
      <c r="A592" t="str">
        <f>_xlfn.XLOOKUP(C592,'Usage by partner TELE2 vs Ki'!B:B,'Usage by partner TELE2 vs Ki'!A:A,,0)</f>
        <v>FRAF1</v>
      </c>
      <c r="B592" t="s">
        <v>743</v>
      </c>
      <c r="C592" t="s">
        <v>760</v>
      </c>
      <c r="D592">
        <v>1</v>
      </c>
      <c r="E592">
        <v>5190874</v>
      </c>
      <c r="F592">
        <f t="shared" si="36"/>
        <v>4.8343781381845474E-3</v>
      </c>
      <c r="G592">
        <f t="shared" si="37"/>
        <v>4.9504032135009766</v>
      </c>
      <c r="H592">
        <f>_xlfn.XLOOKUP(A592,'Tele2 - data 6.23'!A:A,'Tele2 - data 6.23'!K:K,0,0)</f>
        <v>6.0307905731580812E-3</v>
      </c>
      <c r="I592">
        <f t="shared" si="38"/>
        <v>2.9854845033313163E-2</v>
      </c>
      <c r="J592">
        <f>_xlfn.XLOOKUP(A592,'Tele2 - data 6.23'!R:R,'Tele2 - data 6.23'!U:U,0,0)</f>
        <v>0</v>
      </c>
      <c r="K592">
        <f t="shared" si="39"/>
        <v>0</v>
      </c>
    </row>
    <row r="593" spans="1:11" x14ac:dyDescent="0.25">
      <c r="A593" t="str">
        <f>_xlfn.XLOOKUP(C593,'Usage by partner TELE2 vs Ki'!B:B,'Usage by partner TELE2 vs Ki'!A:A,,0)</f>
        <v>FRAF2</v>
      </c>
      <c r="B593" t="s">
        <v>743</v>
      </c>
      <c r="C593" t="s">
        <v>771</v>
      </c>
      <c r="D593">
        <v>1</v>
      </c>
      <c r="E593">
        <v>473998</v>
      </c>
      <c r="F593">
        <f t="shared" si="36"/>
        <v>4.4144503772258759E-4</v>
      </c>
      <c r="G593">
        <f t="shared" si="37"/>
        <v>0.45203971862792969</v>
      </c>
      <c r="H593">
        <f>_xlfn.XLOOKUP(A593,'Tele2 - data 6.23'!A:A,'Tele2 - data 6.23'!K:K,0,0)</f>
        <v>1.0044684567575537E-2</v>
      </c>
      <c r="I593">
        <f t="shared" si="38"/>
        <v>4.5405963856331531E-3</v>
      </c>
      <c r="J593">
        <f>_xlfn.XLOOKUP(A593,'Tele2 - data 6.23'!R:R,'Tele2 - data 6.23'!U:U,0,0)</f>
        <v>0</v>
      </c>
      <c r="K593">
        <f t="shared" si="39"/>
        <v>0</v>
      </c>
    </row>
    <row r="594" spans="1:11" x14ac:dyDescent="0.25">
      <c r="A594" t="str">
        <f>_xlfn.XLOOKUP(C594,'Usage by partner TELE2 vs Ki'!B:B,'Usage by partner TELE2 vs Ki'!A:A,,0)</f>
        <v>BELKO</v>
      </c>
      <c r="B594" t="s">
        <v>743</v>
      </c>
      <c r="C594" t="s">
        <v>778</v>
      </c>
      <c r="D594">
        <v>1</v>
      </c>
      <c r="E594">
        <v>666974</v>
      </c>
      <c r="F594">
        <f t="shared" si="36"/>
        <v>6.2116794288158417E-4</v>
      </c>
      <c r="G594">
        <f t="shared" si="37"/>
        <v>0.63607597351074219</v>
      </c>
      <c r="H594">
        <f>_xlfn.XLOOKUP(A594,'Tele2 - data 6.23'!A:A,'Tele2 - data 6.23'!K:K,0,0)</f>
        <v>1.0009762076334031E-2</v>
      </c>
      <c r="I594">
        <f t="shared" si="38"/>
        <v>6.3669691573150769E-3</v>
      </c>
      <c r="J594">
        <f>_xlfn.XLOOKUP(A594,'Tele2 - data 6.23'!R:R,'Tele2 - data 6.23'!U:U,0,0)</f>
        <v>0</v>
      </c>
      <c r="K594">
        <f t="shared" si="39"/>
        <v>0</v>
      </c>
    </row>
    <row r="595" spans="1:11" x14ac:dyDescent="0.25">
      <c r="A595" t="str">
        <f>_xlfn.XLOOKUP(C595,'Usage by partner TELE2 vs Ki'!B:B,'Usage by partner TELE2 vs Ki'!A:A,,0)</f>
        <v>GBRVF</v>
      </c>
      <c r="B595" t="s">
        <v>743</v>
      </c>
      <c r="C595" t="s">
        <v>670</v>
      </c>
      <c r="D595">
        <v>1</v>
      </c>
      <c r="E595">
        <v>887785</v>
      </c>
      <c r="F595">
        <f t="shared" si="36"/>
        <v>8.2681421190500259E-4</v>
      </c>
      <c r="G595">
        <f t="shared" si="37"/>
        <v>0.84665775299072266</v>
      </c>
      <c r="H595">
        <f>_xlfn.XLOOKUP(A595,'Tele2 - data 6.23'!A:A,'Tele2 - data 6.23'!K:K,0,0)</f>
        <v>1.0101909042959573E-2</v>
      </c>
      <c r="I595">
        <f t="shared" si="38"/>
        <v>8.5528596112288136E-3</v>
      </c>
      <c r="J595">
        <f>_xlfn.XLOOKUP(A595,'Tele2 - data 6.23'!R:R,'Tele2 - data 6.23'!U:U,0,0)</f>
        <v>0</v>
      </c>
      <c r="K595">
        <f t="shared" si="39"/>
        <v>0</v>
      </c>
    </row>
    <row r="596" spans="1:11" x14ac:dyDescent="0.25">
      <c r="A596" t="str">
        <f>_xlfn.XLOOKUP(C596,'Usage by partner TELE2 vs Ki'!B:B,'Usage by partner TELE2 vs Ki'!A:A,,0)</f>
        <v>CHLSM</v>
      </c>
      <c r="B596" t="s">
        <v>705</v>
      </c>
      <c r="C596" t="s">
        <v>706</v>
      </c>
      <c r="D596">
        <v>722</v>
      </c>
      <c r="E596">
        <v>2510276826</v>
      </c>
      <c r="F596">
        <f t="shared" si="36"/>
        <v>2.3378774765878916</v>
      </c>
      <c r="G596">
        <f t="shared" si="37"/>
        <v>2393.986536026001</v>
      </c>
      <c r="H596">
        <f>_xlfn.XLOOKUP(A596,'Tele2 - data 6.23'!A:A,'Tele2 - data 6.23'!K:K,0,0)</f>
        <v>2.0140564892436954E-2</v>
      </c>
      <c r="I596">
        <f t="shared" si="38"/>
        <v>48.21624118045203</v>
      </c>
      <c r="J596">
        <f>_xlfn.XLOOKUP(A596,'Tele2 - data 6.23'!R:R,'Tele2 - data 6.23'!U:U,0,0)</f>
        <v>0</v>
      </c>
      <c r="K596">
        <f t="shared" si="39"/>
        <v>0</v>
      </c>
    </row>
    <row r="597" spans="1:11" x14ac:dyDescent="0.25">
      <c r="A597" t="str">
        <f>_xlfn.XLOOKUP(C597,'Usage by partner TELE2 vs Ki'!B:B,'Usage by partner TELE2 vs Ki'!A:A,,0)</f>
        <v>CHLMV</v>
      </c>
      <c r="B597" t="s">
        <v>705</v>
      </c>
      <c r="C597" t="s">
        <v>707</v>
      </c>
      <c r="D597">
        <v>718</v>
      </c>
      <c r="E597">
        <v>2617676741</v>
      </c>
      <c r="F597">
        <f t="shared" si="36"/>
        <v>2.4379014419391751</v>
      </c>
      <c r="G597">
        <f t="shared" si="37"/>
        <v>2496.4110765457153</v>
      </c>
      <c r="H597">
        <f>_xlfn.XLOOKUP(A597,'Tele2 - data 6.23'!A:A,'Tele2 - data 6.23'!K:K,0,0)</f>
        <v>1.5054058025944197E-2</v>
      </c>
      <c r="I597">
        <f t="shared" si="38"/>
        <v>37.581117202929022</v>
      </c>
      <c r="J597">
        <f>_xlfn.XLOOKUP(A597,'Tele2 - data 6.23'!R:R,'Tele2 - data 6.23'!U:U,0,0)</f>
        <v>0</v>
      </c>
      <c r="K597">
        <f t="shared" si="39"/>
        <v>0</v>
      </c>
    </row>
    <row r="598" spans="1:11" x14ac:dyDescent="0.25">
      <c r="A598" t="str">
        <f>_xlfn.XLOOKUP(C598,'Usage by partner TELE2 vs Ki'!B:B,'Usage by partner TELE2 vs Ki'!A:A,,0)</f>
        <v>CHLTM</v>
      </c>
      <c r="B598" t="s">
        <v>705</v>
      </c>
      <c r="C598" t="s">
        <v>703</v>
      </c>
      <c r="D598">
        <v>538</v>
      </c>
      <c r="E598">
        <v>1745495999</v>
      </c>
      <c r="F598">
        <f t="shared" si="36"/>
        <v>1.6256198277696967</v>
      </c>
      <c r="G598">
        <f t="shared" si="37"/>
        <v>1664.6347036361694</v>
      </c>
      <c r="H598">
        <f>_xlfn.XLOOKUP(A598,'Tele2 - data 6.23'!A:A,'Tele2 - data 6.23'!K:K,0,0)</f>
        <v>1.5013584475236687E-2</v>
      </c>
      <c r="I598">
        <f t="shared" si="38"/>
        <v>24.992133743452218</v>
      </c>
      <c r="J598">
        <f>_xlfn.XLOOKUP(A598,'Tele2 - data 6.23'!R:R,'Tele2 - data 6.23'!U:U,0,0)</f>
        <v>0</v>
      </c>
      <c r="K598">
        <f t="shared" si="39"/>
        <v>0</v>
      </c>
    </row>
    <row r="599" spans="1:11" x14ac:dyDescent="0.25">
      <c r="A599" t="str">
        <f>_xlfn.XLOOKUP(C599,'Usage by partner TELE2 vs Ki'!B:B,'Usage by partner TELE2 vs Ki'!A:A,,0)</f>
        <v>PERTM</v>
      </c>
      <c r="B599" t="s">
        <v>705</v>
      </c>
      <c r="C599" t="s">
        <v>906</v>
      </c>
      <c r="D599">
        <v>13</v>
      </c>
      <c r="E599">
        <v>22431823</v>
      </c>
      <c r="F599">
        <f t="shared" si="36"/>
        <v>2.0891263149678707E-2</v>
      </c>
      <c r="G599">
        <f t="shared" si="37"/>
        <v>21.392653465270996</v>
      </c>
      <c r="H599">
        <f>_xlfn.XLOOKUP(A599,'Tele2 - data 6.23'!A:A,'Tele2 - data 6.23'!K:K,0,0)</f>
        <v>6.0113706132272154E-2</v>
      </c>
      <c r="I599">
        <f t="shared" si="38"/>
        <v>1.2859916838008343</v>
      </c>
      <c r="J599">
        <f>_xlfn.XLOOKUP(A599,'Tele2 - data 6.23'!R:R,'Tele2 - data 6.23'!U:U,0,0)</f>
        <v>0</v>
      </c>
      <c r="K599">
        <f t="shared" si="39"/>
        <v>0</v>
      </c>
    </row>
    <row r="600" spans="1:11" x14ac:dyDescent="0.25">
      <c r="A600" t="str">
        <f>_xlfn.XLOOKUP(C600,'Usage by partner TELE2 vs Ki'!B:B,'Usage by partner TELE2 vs Ki'!A:A,,0)</f>
        <v>PERMO</v>
      </c>
      <c r="B600" t="s">
        <v>705</v>
      </c>
      <c r="C600" t="s">
        <v>941</v>
      </c>
      <c r="D600">
        <v>13</v>
      </c>
      <c r="E600">
        <v>18284195</v>
      </c>
      <c r="F600">
        <f t="shared" si="36"/>
        <v>1.7028483562171459E-2</v>
      </c>
      <c r="G600">
        <f t="shared" si="37"/>
        <v>17.437167167663574</v>
      </c>
      <c r="H600">
        <f>_xlfn.XLOOKUP(A600,'Tele2 - data 6.23'!A:A,'Tele2 - data 6.23'!K:K,0,0)</f>
        <v>6.0575779116310007E-2</v>
      </c>
      <c r="I600">
        <f t="shared" si="38"/>
        <v>1.0562699867625616</v>
      </c>
      <c r="J600">
        <f>_xlfn.XLOOKUP(A600,'Tele2 - data 6.23'!R:R,'Tele2 - data 6.23'!U:U,0,0)</f>
        <v>0</v>
      </c>
      <c r="K600">
        <f t="shared" si="39"/>
        <v>0</v>
      </c>
    </row>
    <row r="601" spans="1:11" x14ac:dyDescent="0.25">
      <c r="A601" t="str">
        <f>_xlfn.XLOOKUP(C601,'Usage by partner TELE2 vs Ki'!B:B,'Usage by partner TELE2 vs Ki'!A:A,,0)</f>
        <v>BOLTE</v>
      </c>
      <c r="B601" t="s">
        <v>705</v>
      </c>
      <c r="C601" t="s">
        <v>882</v>
      </c>
      <c r="D601">
        <v>8</v>
      </c>
      <c r="E601">
        <v>6358370</v>
      </c>
      <c r="F601">
        <f t="shared" si="36"/>
        <v>5.9216935187578201E-3</v>
      </c>
      <c r="G601">
        <f t="shared" si="37"/>
        <v>6.0638141632080078</v>
      </c>
      <c r="H601">
        <f>_xlfn.XLOOKUP(A601,'Tele2 - data 6.23'!A:A,'Tele2 - data 6.23'!K:K,0,0)</f>
        <v>1.2121279596229497E-2</v>
      </c>
      <c r="I601">
        <f t="shared" si="38"/>
        <v>7.3501186891820669E-2</v>
      </c>
      <c r="J601">
        <f>_xlfn.XLOOKUP(A601,'Tele2 - data 6.23'!R:R,'Tele2 - data 6.23'!U:U,0,0)</f>
        <v>0.06</v>
      </c>
      <c r="K601">
        <f t="shared" si="39"/>
        <v>0.48</v>
      </c>
    </row>
    <row r="602" spans="1:11" x14ac:dyDescent="0.25">
      <c r="A602" t="str">
        <f>_xlfn.XLOOKUP(C602,'Usage by partner TELE2 vs Ki'!B:B,'Usage by partner TELE2 vs Ki'!A:A,,0)</f>
        <v>BOLNT</v>
      </c>
      <c r="B602" t="s">
        <v>705</v>
      </c>
      <c r="C602" t="s">
        <v>919</v>
      </c>
      <c r="D602">
        <v>2</v>
      </c>
      <c r="E602">
        <v>21</v>
      </c>
      <c r="F602">
        <f t="shared" si="36"/>
        <v>1.9557774066925049E-8</v>
      </c>
      <c r="G602">
        <f t="shared" si="37"/>
        <v>2.002716064453125E-5</v>
      </c>
      <c r="H602">
        <f>_xlfn.XLOOKUP(A602,'Tele2 - data 6.23'!A:A,'Tele2 - data 6.23'!K:K,0,0)</f>
        <v>0.20161730803333391</v>
      </c>
      <c r="I602">
        <f t="shared" si="38"/>
        <v>4.0378222167015193E-6</v>
      </c>
      <c r="J602">
        <f>_xlfn.XLOOKUP(A602,'Tele2 - data 6.23'!R:R,'Tele2 - data 6.23'!U:U,0,0)</f>
        <v>0</v>
      </c>
      <c r="K602">
        <f t="shared" si="39"/>
        <v>0</v>
      </c>
    </row>
    <row r="603" spans="1:11" x14ac:dyDescent="0.25">
      <c r="A603" t="str">
        <f>_xlfn.XLOOKUP(C603,'Usage by partner TELE2 vs Ki'!B:B,'Usage by partner TELE2 vs Ki'!A:A,,0)</f>
        <v>NLDLT</v>
      </c>
      <c r="B603" t="s">
        <v>627</v>
      </c>
      <c r="C603" t="s">
        <v>699</v>
      </c>
      <c r="D603">
        <v>333</v>
      </c>
      <c r="E603">
        <v>16662145457</v>
      </c>
      <c r="F603">
        <f t="shared" si="36"/>
        <v>15.517832205630839</v>
      </c>
      <c r="G603">
        <f t="shared" si="37"/>
        <v>15890.260178565979</v>
      </c>
      <c r="H603">
        <f>_xlfn.XLOOKUP(A603,'Tele2 - data 6.23'!A:A,'Tele2 - data 6.23'!K:K,0,0)</f>
        <v>1.0014996681596862E-2</v>
      </c>
      <c r="I603">
        <f t="shared" si="38"/>
        <v>159.14090295804905</v>
      </c>
      <c r="J603">
        <f>_xlfn.XLOOKUP(A603,'Tele2 - data 6.23'!R:R,'Tele2 - data 6.23'!U:U,0,0)</f>
        <v>0</v>
      </c>
      <c r="K603">
        <f t="shared" si="39"/>
        <v>0</v>
      </c>
    </row>
    <row r="604" spans="1:11" x14ac:dyDescent="0.25">
      <c r="A604" t="str">
        <f>_xlfn.XLOOKUP(C604,'Usage by partner TELE2 vs Ki'!B:B,'Usage by partner TELE2 vs Ki'!A:A,,0)</f>
        <v>NLDPT</v>
      </c>
      <c r="B604" t="s">
        <v>627</v>
      </c>
      <c r="C604" t="s">
        <v>687</v>
      </c>
      <c r="D604">
        <v>255</v>
      </c>
      <c r="E604">
        <v>11288688054</v>
      </c>
      <c r="F604">
        <f t="shared" si="36"/>
        <v>10.513410022482276</v>
      </c>
      <c r="G604">
        <f t="shared" si="37"/>
        <v>10765.731863021851</v>
      </c>
      <c r="H604">
        <f>_xlfn.XLOOKUP(A604,'Tele2 - data 6.23'!A:A,'Tele2 - data 6.23'!K:K,0,0)</f>
        <v>4.5416334993920587E-3</v>
      </c>
      <c r="I604">
        <f t="shared" si="38"/>
        <v>48.894008474572516</v>
      </c>
      <c r="J604">
        <f>_xlfn.XLOOKUP(A604,'Tele2 - data 6.23'!R:R,'Tele2 - data 6.23'!U:U,0,0)</f>
        <v>0.11</v>
      </c>
      <c r="K604">
        <f t="shared" si="39"/>
        <v>28.05</v>
      </c>
    </row>
    <row r="605" spans="1:11" x14ac:dyDescent="0.25">
      <c r="A605" t="str">
        <f>_xlfn.XLOOKUP(C605,'Usage by partner TELE2 vs Ki'!B:B,'Usage by partner TELE2 vs Ki'!A:A,,0)</f>
        <v>DEUE2</v>
      </c>
      <c r="B605" t="s">
        <v>627</v>
      </c>
      <c r="C605" t="s">
        <v>746</v>
      </c>
      <c r="D605">
        <v>140</v>
      </c>
      <c r="E605">
        <v>20544025277</v>
      </c>
      <c r="F605">
        <f t="shared" si="36"/>
        <v>19.133114513941109</v>
      </c>
      <c r="G605">
        <f t="shared" si="37"/>
        <v>19592.309262275696</v>
      </c>
      <c r="H605">
        <f>_xlfn.XLOOKUP(A605,'Tele2 - data 6.23'!A:A,'Tele2 - data 6.23'!K:K,0,0)</f>
        <v>6.0739991574448775E-3</v>
      </c>
      <c r="I605">
        <f t="shared" si="38"/>
        <v>119.00366995146204</v>
      </c>
      <c r="J605">
        <f>_xlfn.XLOOKUP(A605,'Tele2 - data 6.23'!R:R,'Tele2 - data 6.23'!U:U,0,0)</f>
        <v>0</v>
      </c>
      <c r="K605">
        <f t="shared" si="39"/>
        <v>0</v>
      </c>
    </row>
    <row r="606" spans="1:11" x14ac:dyDescent="0.25">
      <c r="A606" t="str">
        <f>_xlfn.XLOOKUP(C606,'Usage by partner TELE2 vs Ki'!B:B,'Usage by partner TELE2 vs Ki'!A:A,,0)</f>
        <v>DEUD2</v>
      </c>
      <c r="B606" t="s">
        <v>627</v>
      </c>
      <c r="C606" t="s">
        <v>740</v>
      </c>
      <c r="D606">
        <v>106</v>
      </c>
      <c r="E606">
        <v>16310202061</v>
      </c>
      <c r="F606">
        <f t="shared" si="36"/>
        <v>15.190059375949204</v>
      </c>
      <c r="G606">
        <f t="shared" si="37"/>
        <v>15554.620800971985</v>
      </c>
      <c r="H606">
        <f>_xlfn.XLOOKUP(A606,'Tele2 - data 6.23'!A:A,'Tele2 - data 6.23'!K:K,0,0)</f>
        <v>1.0029951459719478E-2</v>
      </c>
      <c r="I606">
        <f t="shared" si="38"/>
        <v>156.01209160809191</v>
      </c>
      <c r="J606">
        <f>_xlfn.XLOOKUP(A606,'Tele2 - data 6.23'!R:R,'Tele2 - data 6.23'!U:U,0,0)</f>
        <v>0</v>
      </c>
      <c r="K606">
        <f t="shared" si="39"/>
        <v>0</v>
      </c>
    </row>
    <row r="607" spans="1:11" x14ac:dyDescent="0.25">
      <c r="A607" t="str">
        <f>_xlfn.XLOOKUP(C607,'Usage by partner TELE2 vs Ki'!B:B,'Usage by partner TELE2 vs Ki'!A:A,,0)</f>
        <v>NLDPN</v>
      </c>
      <c r="B607" t="s">
        <v>627</v>
      </c>
      <c r="C607" t="s">
        <v>823</v>
      </c>
      <c r="D607">
        <v>65</v>
      </c>
      <c r="E607">
        <v>3330</v>
      </c>
      <c r="F607">
        <f t="shared" si="36"/>
        <v>3.1013041734695435E-6</v>
      </c>
      <c r="G607">
        <f t="shared" si="37"/>
        <v>3.1757354736328125E-3</v>
      </c>
      <c r="H607">
        <f>_xlfn.XLOOKUP(A607,'Tele2 - data 6.23'!A:A,'Tele2 - data 6.23'!K:K,0,0)</f>
        <v>0</v>
      </c>
      <c r="I607">
        <f t="shared" si="38"/>
        <v>0</v>
      </c>
      <c r="J607">
        <f>_xlfn.XLOOKUP(A607,'Tele2 - data 6.23'!R:R,'Tele2 - data 6.23'!U:U,0,0)</f>
        <v>0</v>
      </c>
      <c r="K607">
        <f t="shared" si="39"/>
        <v>0</v>
      </c>
    </row>
    <row r="608" spans="1:11" x14ac:dyDescent="0.25">
      <c r="A608" t="str">
        <f>_xlfn.XLOOKUP(C608,'Usage by partner TELE2 vs Ki'!B:B,'Usage by partner TELE2 vs Ki'!A:A,,0)</f>
        <v>LUXVM</v>
      </c>
      <c r="B608" t="s">
        <v>627</v>
      </c>
      <c r="C608" t="s">
        <v>773</v>
      </c>
      <c r="D608">
        <v>9</v>
      </c>
      <c r="E608">
        <v>209895641</v>
      </c>
      <c r="F608">
        <f t="shared" si="36"/>
        <v>0.19548054877668619</v>
      </c>
      <c r="G608">
        <f t="shared" si="37"/>
        <v>200.17208194732666</v>
      </c>
      <c r="H608">
        <f>_xlfn.XLOOKUP(A608,'Tele2 - data 6.23'!A:A,'Tele2 - data 6.23'!K:K,0,0)</f>
        <v>0</v>
      </c>
      <c r="I608">
        <f t="shared" si="38"/>
        <v>0</v>
      </c>
      <c r="J608">
        <f>_xlfn.XLOOKUP(A608,'Tele2 - data 6.23'!R:R,'Tele2 - data 6.23'!U:U,0,0)</f>
        <v>0</v>
      </c>
      <c r="K608">
        <f t="shared" si="39"/>
        <v>0</v>
      </c>
    </row>
    <row r="609" spans="1:11" x14ac:dyDescent="0.25">
      <c r="A609" t="str">
        <f>_xlfn.XLOOKUP(C609,'Usage by partner TELE2 vs Ki'!B:B,'Usage by partner TELE2 vs Ki'!A:A,,0)</f>
        <v>LUXTG</v>
      </c>
      <c r="B609" t="s">
        <v>627</v>
      </c>
      <c r="C609" t="s">
        <v>770</v>
      </c>
      <c r="D609">
        <v>9</v>
      </c>
      <c r="E609">
        <v>393459489</v>
      </c>
      <c r="F609">
        <f t="shared" si="36"/>
        <v>0.36643770430237055</v>
      </c>
      <c r="G609">
        <f t="shared" si="37"/>
        <v>375.23220920562744</v>
      </c>
      <c r="H609">
        <f>_xlfn.XLOOKUP(A609,'Tele2 - data 6.23'!A:A,'Tele2 - data 6.23'!K:K,0,0)</f>
        <v>1.0144257183161259E-2</v>
      </c>
      <c r="I609">
        <f t="shared" si="38"/>
        <v>3.8064520335876546</v>
      </c>
      <c r="J609">
        <f>_xlfn.XLOOKUP(A609,'Tele2 - data 6.23'!R:R,'Tele2 - data 6.23'!U:U,0,0)</f>
        <v>0</v>
      </c>
      <c r="K609">
        <f t="shared" si="39"/>
        <v>0</v>
      </c>
    </row>
    <row r="610" spans="1:11" x14ac:dyDescent="0.25">
      <c r="A610" t="str">
        <f>_xlfn.XLOOKUP(C610,'Usage by partner TELE2 vs Ki'!B:B,'Usage by partner TELE2 vs Ki'!A:A,,0)</f>
        <v>GBRCN</v>
      </c>
      <c r="B610" t="s">
        <v>627</v>
      </c>
      <c r="C610" t="s">
        <v>679</v>
      </c>
      <c r="D610">
        <v>7</v>
      </c>
      <c r="E610">
        <v>248416616</v>
      </c>
      <c r="F610">
        <f t="shared" si="36"/>
        <v>0.23135600239038467</v>
      </c>
      <c r="G610">
        <f t="shared" si="37"/>
        <v>236.90854644775391</v>
      </c>
      <c r="H610">
        <f>_xlfn.XLOOKUP(A610,'Tele2 - data 6.23'!A:A,'Tele2 - data 6.23'!K:K,0,0)</f>
        <v>1.0089910828816955E-2</v>
      </c>
      <c r="I610">
        <f t="shared" si="38"/>
        <v>2.3903861082424767</v>
      </c>
      <c r="J610">
        <f>_xlfn.XLOOKUP(A610,'Tele2 - data 6.23'!R:R,'Tele2 - data 6.23'!U:U,0,0)</f>
        <v>0</v>
      </c>
      <c r="K610">
        <f t="shared" si="39"/>
        <v>0</v>
      </c>
    </row>
    <row r="611" spans="1:11" x14ac:dyDescent="0.25">
      <c r="A611" t="str">
        <f>_xlfn.XLOOKUP(C611,'Usage by partner TELE2 vs Ki'!B:B,'Usage by partner TELE2 vs Ki'!A:A,,0)</f>
        <v>GBRVF</v>
      </c>
      <c r="B611" t="s">
        <v>627</v>
      </c>
      <c r="C611" t="s">
        <v>670</v>
      </c>
      <c r="D611">
        <v>7</v>
      </c>
      <c r="E611">
        <v>634023878</v>
      </c>
      <c r="F611">
        <f t="shared" si="36"/>
        <v>0.59048075042665005</v>
      </c>
      <c r="G611">
        <f t="shared" si="37"/>
        <v>604.65228843688965</v>
      </c>
      <c r="H611">
        <f>_xlfn.XLOOKUP(A611,'Tele2 - data 6.23'!A:A,'Tele2 - data 6.23'!K:K,0,0)</f>
        <v>1.0101909042959573E-2</v>
      </c>
      <c r="I611">
        <f t="shared" si="38"/>
        <v>6.1081424204068151</v>
      </c>
      <c r="J611">
        <f>_xlfn.XLOOKUP(A611,'Tele2 - data 6.23'!R:R,'Tele2 - data 6.23'!U:U,0,0)</f>
        <v>0</v>
      </c>
      <c r="K611">
        <f t="shared" si="39"/>
        <v>0</v>
      </c>
    </row>
    <row r="612" spans="1:11" x14ac:dyDescent="0.25">
      <c r="A612" t="str">
        <f>_xlfn.XLOOKUP(C612,'Usage by partner TELE2 vs Ki'!B:B,'Usage by partner TELE2 vs Ki'!A:A,,0)</f>
        <v>LUXPT</v>
      </c>
      <c r="B612" t="s">
        <v>627</v>
      </c>
      <c r="C612" t="s">
        <v>893</v>
      </c>
      <c r="D612">
        <v>6</v>
      </c>
      <c r="E612">
        <v>723016</v>
      </c>
      <c r="F612">
        <f t="shared" si="36"/>
        <v>6.7336112260818481E-4</v>
      </c>
      <c r="G612">
        <f t="shared" si="37"/>
        <v>0.68952178955078125</v>
      </c>
      <c r="H612">
        <f>_xlfn.XLOOKUP(A612,'Tele2 - data 6.23'!A:A,'Tele2 - data 6.23'!K:K,0,0)</f>
        <v>1.0203556387459078E-2</v>
      </c>
      <c r="I612">
        <f t="shared" si="38"/>
        <v>7.0355744600630876E-3</v>
      </c>
      <c r="J612">
        <f>_xlfn.XLOOKUP(A612,'Tele2 - data 6.23'!R:R,'Tele2 - data 6.23'!U:U,0,0)</f>
        <v>0</v>
      </c>
      <c r="K612">
        <f t="shared" si="39"/>
        <v>0</v>
      </c>
    </row>
    <row r="613" spans="1:11" x14ac:dyDescent="0.25">
      <c r="A613" t="str">
        <f>_xlfn.XLOOKUP(C613,'Usage by partner TELE2 vs Ki'!B:B,'Usage by partner TELE2 vs Ki'!A:A,,0)</f>
        <v>INDA3</v>
      </c>
      <c r="B613" t="s">
        <v>627</v>
      </c>
      <c r="C613" t="s">
        <v>813</v>
      </c>
      <c r="D613">
        <v>4</v>
      </c>
      <c r="E613">
        <v>180935880</v>
      </c>
      <c r="F613">
        <f t="shared" si="36"/>
        <v>0.16850966960191727</v>
      </c>
      <c r="G613">
        <f t="shared" si="37"/>
        <v>172.55390167236328</v>
      </c>
      <c r="H613">
        <f>_xlfn.XLOOKUP(A613,'Tele2 - data 6.23'!A:A,'Tele2 - data 6.23'!K:K,0,0)</f>
        <v>3.0170461093333337E-2</v>
      </c>
      <c r="I613">
        <f t="shared" si="38"/>
        <v>5.2060307769089027</v>
      </c>
      <c r="J613">
        <f>_xlfn.XLOOKUP(A613,'Tele2 - data 6.23'!R:R,'Tele2 - data 6.23'!U:U,0,0)</f>
        <v>0</v>
      </c>
      <c r="K613">
        <f t="shared" si="39"/>
        <v>0</v>
      </c>
    </row>
    <row r="614" spans="1:11" x14ac:dyDescent="0.25">
      <c r="A614" t="str">
        <f>_xlfn.XLOOKUP(C614,'Usage by partner TELE2 vs Ki'!B:B,'Usage by partner TELE2 vs Ki'!A:A,,0)</f>
        <v>GBRHU</v>
      </c>
      <c r="B614" t="s">
        <v>627</v>
      </c>
      <c r="C614" t="s">
        <v>775</v>
      </c>
      <c r="D614">
        <v>4</v>
      </c>
      <c r="E614">
        <v>182314045</v>
      </c>
      <c r="F614">
        <f t="shared" si="36"/>
        <v>0.16979318577796221</v>
      </c>
      <c r="G614">
        <f t="shared" si="37"/>
        <v>173.8682222366333</v>
      </c>
      <c r="H614">
        <f>_xlfn.XLOOKUP(A614,'Tele2 - data 6.23'!A:A,'Tele2 - data 6.23'!K:K,0,0)</f>
        <v>6.0306171524147408E-3</v>
      </c>
      <c r="I614">
        <f t="shared" si="38"/>
        <v>1.0485326832800987</v>
      </c>
      <c r="J614">
        <f>_xlfn.XLOOKUP(A614,'Tele2 - data 6.23'!R:R,'Tele2 - data 6.23'!U:U,0,0)</f>
        <v>0.17</v>
      </c>
      <c r="K614">
        <f t="shared" si="39"/>
        <v>0.68</v>
      </c>
    </row>
    <row r="615" spans="1:11" x14ac:dyDescent="0.25">
      <c r="A615" t="str">
        <f>_xlfn.XLOOKUP(C615,'Usage by partner TELE2 vs Ki'!B:B,'Usage by partner TELE2 vs Ki'!A:A,,0)</f>
        <v>INDF1</v>
      </c>
      <c r="B615" t="s">
        <v>627</v>
      </c>
      <c r="C615" t="s">
        <v>1205</v>
      </c>
      <c r="D615">
        <v>3</v>
      </c>
      <c r="E615">
        <v>565965576</v>
      </c>
      <c r="F615">
        <f t="shared" si="36"/>
        <v>0.52709651738405228</v>
      </c>
      <c r="G615">
        <f t="shared" si="37"/>
        <v>539.74683380126953</v>
      </c>
      <c r="H615">
        <f>_xlfn.XLOOKUP(A615,'Tele2 - data 6.23'!A:A,'Tele2 - data 6.23'!K:K,0,0)</f>
        <v>0.20016580388079927</v>
      </c>
      <c r="I615">
        <f t="shared" si="38"/>
        <v>108.03885887994727</v>
      </c>
      <c r="J615">
        <f>_xlfn.XLOOKUP(A615,'Tele2 - data 6.23'!R:R,'Tele2 - data 6.23'!U:U,0,0)</f>
        <v>0</v>
      </c>
      <c r="K615">
        <f t="shared" si="39"/>
        <v>0</v>
      </c>
    </row>
    <row r="616" spans="1:11" x14ac:dyDescent="0.25">
      <c r="A616" t="str">
        <f>_xlfn.XLOOKUP(C616,'Usage by partner TELE2 vs Ki'!B:B,'Usage by partner TELE2 vs Ki'!A:A,,0)</f>
        <v>NORTM</v>
      </c>
      <c r="B616" t="s">
        <v>627</v>
      </c>
      <c r="C616" t="s">
        <v>806</v>
      </c>
      <c r="D616">
        <v>2</v>
      </c>
      <c r="E616">
        <v>113293619</v>
      </c>
      <c r="F616">
        <f t="shared" si="36"/>
        <v>0.10551290493458509</v>
      </c>
      <c r="G616">
        <f t="shared" si="37"/>
        <v>108.04521465301514</v>
      </c>
      <c r="H616">
        <f>_xlfn.XLOOKUP(A616,'Tele2 - data 6.23'!A:A,'Tele2 - data 6.23'!K:K,0,0)</f>
        <v>6.0531621806357737E-3</v>
      </c>
      <c r="I616">
        <f t="shared" si="38"/>
        <v>0.65401520713630534</v>
      </c>
      <c r="J616">
        <f>_xlfn.XLOOKUP(A616,'Tele2 - data 6.23'!R:R,'Tele2 - data 6.23'!U:U,0,0)</f>
        <v>0</v>
      </c>
      <c r="K616">
        <f t="shared" si="39"/>
        <v>0</v>
      </c>
    </row>
    <row r="617" spans="1:11" x14ac:dyDescent="0.25">
      <c r="A617" t="str">
        <f>_xlfn.XLOOKUP(C617,'Usage by partner TELE2 vs Ki'!B:B,'Usage by partner TELE2 vs Ki'!A:A,,0)</f>
        <v>SVNVG</v>
      </c>
      <c r="B617" t="s">
        <v>627</v>
      </c>
      <c r="C617" t="s">
        <v>827</v>
      </c>
      <c r="D617">
        <v>2</v>
      </c>
      <c r="E617">
        <v>160306197</v>
      </c>
      <c r="F617">
        <f t="shared" si="36"/>
        <v>0.1492967801168561</v>
      </c>
      <c r="G617">
        <f t="shared" si="37"/>
        <v>152.87990283966064</v>
      </c>
      <c r="H617">
        <f>_xlfn.XLOOKUP(A617,'Tele2 - data 6.23'!A:A,'Tele2 - data 6.23'!K:K,0,0)</f>
        <v>1.0032711504321759E-2</v>
      </c>
      <c r="I617">
        <f t="shared" si="38"/>
        <v>1.5337999599990562</v>
      </c>
      <c r="J617">
        <f>_xlfn.XLOOKUP(A617,'Tele2 - data 6.23'!R:R,'Tele2 - data 6.23'!U:U,0,0)</f>
        <v>0</v>
      </c>
      <c r="K617">
        <f t="shared" si="39"/>
        <v>0</v>
      </c>
    </row>
    <row r="618" spans="1:11" x14ac:dyDescent="0.25">
      <c r="A618" t="str">
        <f>_xlfn.XLOOKUP(C618,'Usage by partner TELE2 vs Ki'!B:B,'Usage by partner TELE2 vs Ki'!A:A,,0)</f>
        <v>SVNSM</v>
      </c>
      <c r="B618" t="s">
        <v>627</v>
      </c>
      <c r="C618" t="s">
        <v>825</v>
      </c>
      <c r="D618">
        <v>1</v>
      </c>
      <c r="E618">
        <v>1</v>
      </c>
      <c r="F618">
        <f t="shared" si="36"/>
        <v>9.3132257461547852E-10</v>
      </c>
      <c r="G618">
        <f t="shared" si="37"/>
        <v>9.5367431640625E-7</v>
      </c>
      <c r="H618">
        <f>_xlfn.XLOOKUP(A618,'Tele2 - data 6.23'!A:A,'Tele2 - data 6.23'!K:K,0,0)</f>
        <v>1.006442520636199E-2</v>
      </c>
      <c r="I618">
        <f t="shared" si="38"/>
        <v>9.5981838286991025E-9</v>
      </c>
      <c r="J618">
        <f>_xlfn.XLOOKUP(A618,'Tele2 - data 6.23'!R:R,'Tele2 - data 6.23'!U:U,0,0)</f>
        <v>0</v>
      </c>
      <c r="K618">
        <f t="shared" si="39"/>
        <v>0</v>
      </c>
    </row>
    <row r="619" spans="1:11" x14ac:dyDescent="0.25">
      <c r="A619" t="str">
        <f>_xlfn.XLOOKUP(C619,'Usage by partner TELE2 vs Ki'!B:B,'Usage by partner TELE2 vs Ki'!A:A,,0)</f>
        <v>AUTPT</v>
      </c>
      <c r="B619" t="s">
        <v>627</v>
      </c>
      <c r="C619" t="s">
        <v>809</v>
      </c>
      <c r="D619">
        <v>1</v>
      </c>
      <c r="E619">
        <v>3006606</v>
      </c>
      <c r="F619">
        <f t="shared" si="36"/>
        <v>2.8001200407743454E-3</v>
      </c>
      <c r="G619">
        <f t="shared" si="37"/>
        <v>2.8673229217529297</v>
      </c>
      <c r="H619">
        <f>_xlfn.XLOOKUP(A619,'Tele2 - data 6.23'!A:A,'Tele2 - data 6.23'!K:K,0,0)</f>
        <v>1.0095723953167393E-2</v>
      </c>
      <c r="I619">
        <f t="shared" si="38"/>
        <v>2.8947700702606965E-2</v>
      </c>
      <c r="J619">
        <f>_xlfn.XLOOKUP(A619,'Tele2 - data 6.23'!R:R,'Tele2 - data 6.23'!U:U,0,0)</f>
        <v>0</v>
      </c>
      <c r="K619">
        <f t="shared" si="39"/>
        <v>0</v>
      </c>
    </row>
    <row r="620" spans="1:11" x14ac:dyDescent="0.25">
      <c r="A620" t="str">
        <f>_xlfn.XLOOKUP(C620,'Usage by partner TELE2 vs Ki'!B:B,'Usage by partner TELE2 vs Ki'!A:A,,0)</f>
        <v>LTUMT</v>
      </c>
      <c r="B620" t="s">
        <v>627</v>
      </c>
      <c r="C620" t="s">
        <v>933</v>
      </c>
      <c r="D620">
        <v>1</v>
      </c>
      <c r="E620">
        <v>17157575</v>
      </c>
      <c r="F620">
        <f t="shared" si="36"/>
        <v>1.5979236923158169E-2</v>
      </c>
      <c r="G620">
        <f t="shared" si="37"/>
        <v>16.362738609313965</v>
      </c>
      <c r="H620">
        <f>_xlfn.XLOOKUP(A620,'Tele2 - data 6.23'!A:A,'Tele2 - data 6.23'!K:K,0,0)</f>
        <v>1.0001134172621072E-2</v>
      </c>
      <c r="I620">
        <f t="shared" si="38"/>
        <v>0.16364594426327608</v>
      </c>
      <c r="J620">
        <f>_xlfn.XLOOKUP(A620,'Tele2 - data 6.23'!R:R,'Tele2 - data 6.23'!U:U,0,0)</f>
        <v>0</v>
      </c>
      <c r="K620">
        <f t="shared" si="39"/>
        <v>0</v>
      </c>
    </row>
    <row r="621" spans="1:11" x14ac:dyDescent="0.25">
      <c r="A621" t="str">
        <f>_xlfn.XLOOKUP(C621,'Usage by partner TELE2 vs Ki'!B:B,'Usage by partner TELE2 vs Ki'!A:A,,0)</f>
        <v>COLTM</v>
      </c>
      <c r="B621" t="s">
        <v>627</v>
      </c>
      <c r="C621" t="s">
        <v>717</v>
      </c>
      <c r="D621">
        <v>1</v>
      </c>
      <c r="E621">
        <v>50895852</v>
      </c>
      <c r="F621">
        <f t="shared" si="36"/>
        <v>4.7400455921888351E-2</v>
      </c>
      <c r="G621">
        <f t="shared" si="37"/>
        <v>48.538066864013672</v>
      </c>
      <c r="H621">
        <f>_xlfn.XLOOKUP(A621,'Tele2 - data 6.23'!A:A,'Tele2 - data 6.23'!K:K,0,0)</f>
        <v>5.4235110858471727E-2</v>
      </c>
      <c r="I621">
        <f t="shared" si="38"/>
        <v>2.6324674372256944</v>
      </c>
      <c r="J621">
        <f>_xlfn.XLOOKUP(A621,'Tele2 - data 6.23'!R:R,'Tele2 - data 6.23'!U:U,0,0)</f>
        <v>0</v>
      </c>
      <c r="K621">
        <f t="shared" si="39"/>
        <v>0</v>
      </c>
    </row>
    <row r="622" spans="1:11" x14ac:dyDescent="0.25">
      <c r="A622" t="str">
        <f>_xlfn.XLOOKUP(C622,'Usage by partner TELE2 vs Ki'!B:B,'Usage by partner TELE2 vs Ki'!A:A,,0)</f>
        <v>ARETC</v>
      </c>
      <c r="B622" t="s">
        <v>627</v>
      </c>
      <c r="C622" t="s">
        <v>788</v>
      </c>
      <c r="D622">
        <v>1</v>
      </c>
      <c r="E622">
        <v>834262</v>
      </c>
      <c r="F622">
        <f t="shared" si="36"/>
        <v>7.7696703374385834E-4</v>
      </c>
      <c r="G622">
        <f t="shared" si="37"/>
        <v>0.79561424255371094</v>
      </c>
      <c r="H622">
        <f>_xlfn.XLOOKUP(A622,'Tele2 - data 6.23'!A:A,'Tele2 - data 6.23'!K:K,0,0)</f>
        <v>5.012103937134417E-2</v>
      </c>
      <c r="I622">
        <f t="shared" si="38"/>
        <v>3.9877012775436718E-2</v>
      </c>
      <c r="J622">
        <f>_xlfn.XLOOKUP(A622,'Tele2 - data 6.23'!R:R,'Tele2 - data 6.23'!U:U,0,0)</f>
        <v>0</v>
      </c>
      <c r="K622">
        <f t="shared" si="39"/>
        <v>0</v>
      </c>
    </row>
    <row r="623" spans="1:11" x14ac:dyDescent="0.25">
      <c r="A623" t="str">
        <f>_xlfn.XLOOKUP(C623,'Usage by partner TELE2 vs Ki'!B:B,'Usage by partner TELE2 vs Ki'!A:A,,0)</f>
        <v>BELMO</v>
      </c>
      <c r="B623" t="s">
        <v>627</v>
      </c>
      <c r="C623" t="s">
        <v>755</v>
      </c>
      <c r="D623">
        <v>1</v>
      </c>
      <c r="E623">
        <v>97</v>
      </c>
      <c r="F623">
        <f t="shared" si="36"/>
        <v>9.0338289737701416E-8</v>
      </c>
      <c r="G623">
        <f t="shared" si="37"/>
        <v>9.250640869140625E-5</v>
      </c>
      <c r="H623">
        <f>_xlfn.XLOOKUP(A623,'Tele2 - data 6.23'!A:A,'Tele2 - data 6.23'!K:K,0,0)</f>
        <v>6.7712003911286935E-3</v>
      </c>
      <c r="I623">
        <f t="shared" si="38"/>
        <v>6.2637943071316074E-7</v>
      </c>
      <c r="J623">
        <f>_xlfn.XLOOKUP(A623,'Tele2 - data 6.23'!R:R,'Tele2 - data 6.23'!U:U,0,0)</f>
        <v>0</v>
      </c>
      <c r="K623">
        <f t="shared" si="39"/>
        <v>0</v>
      </c>
    </row>
    <row r="624" spans="1:11" x14ac:dyDescent="0.25">
      <c r="A624" t="str">
        <f>_xlfn.XLOOKUP(C624,'Usage by partner TELE2 vs Ki'!B:B,'Usage by partner TELE2 vs Ki'!A:A,,0)</f>
        <v>SVKGT</v>
      </c>
      <c r="B624" t="s">
        <v>627</v>
      </c>
      <c r="C624" t="s">
        <v>876</v>
      </c>
      <c r="D624">
        <v>1</v>
      </c>
      <c r="E624">
        <v>21278883</v>
      </c>
      <c r="F624">
        <f t="shared" si="36"/>
        <v>1.9817504100501537E-2</v>
      </c>
      <c r="G624">
        <f t="shared" si="37"/>
        <v>20.293124198913574</v>
      </c>
      <c r="H624">
        <f>_xlfn.XLOOKUP(A624,'Tele2 - data 6.23'!A:A,'Tele2 - data 6.23'!K:K,0,0)</f>
        <v>6.496868324825278E-3</v>
      </c>
      <c r="I624">
        <f t="shared" si="38"/>
        <v>0.13184175581966695</v>
      </c>
      <c r="J624">
        <f>_xlfn.XLOOKUP(A624,'Tele2 - data 6.23'!R:R,'Tele2 - data 6.23'!U:U,0,0)</f>
        <v>0</v>
      </c>
      <c r="K624">
        <f t="shared" si="39"/>
        <v>0</v>
      </c>
    </row>
    <row r="625" spans="1:11" x14ac:dyDescent="0.25">
      <c r="A625" t="str">
        <f>_xlfn.XLOOKUP(C625,'Usage by partner TELE2 vs Ki'!B:B,'Usage by partner TELE2 vs Ki'!A:A,,0)</f>
        <v>ROMMR</v>
      </c>
      <c r="B625" t="s">
        <v>627</v>
      </c>
      <c r="C625" t="s">
        <v>910</v>
      </c>
      <c r="D625">
        <v>1</v>
      </c>
      <c r="E625">
        <v>85829296</v>
      </c>
      <c r="F625">
        <f t="shared" si="36"/>
        <v>7.9934760928153992E-2</v>
      </c>
      <c r="G625">
        <f t="shared" si="37"/>
        <v>81.853195190429688</v>
      </c>
      <c r="H625">
        <f>_xlfn.XLOOKUP(A625,'Tele2 - data 6.23'!A:A,'Tele2 - data 6.23'!K:K,0,0)</f>
        <v>6.4505610535919907E-3</v>
      </c>
      <c r="I625">
        <f t="shared" si="38"/>
        <v>0.52799903300744899</v>
      </c>
      <c r="J625">
        <f>_xlfn.XLOOKUP(A625,'Tele2 - data 6.23'!R:R,'Tele2 - data 6.23'!U:U,0,0)</f>
        <v>0</v>
      </c>
      <c r="K625">
        <f t="shared" si="39"/>
        <v>0</v>
      </c>
    </row>
    <row r="626" spans="1:11" x14ac:dyDescent="0.25">
      <c r="A626" t="str">
        <f>_xlfn.XLOOKUP(C626,'Usage by partner TELE2 vs Ki'!B:B,'Usage by partner TELE2 vs Ki'!A:A,,0)</f>
        <v>ROMMF</v>
      </c>
      <c r="B626" t="s">
        <v>627</v>
      </c>
      <c r="C626" t="s">
        <v>904</v>
      </c>
      <c r="D626">
        <v>1</v>
      </c>
      <c r="E626">
        <v>70224887</v>
      </c>
      <c r="F626">
        <f t="shared" si="36"/>
        <v>6.5402022562921047E-2</v>
      </c>
      <c r="G626">
        <f t="shared" si="37"/>
        <v>66.971671104431152</v>
      </c>
      <c r="H626">
        <f>_xlfn.XLOOKUP(A626,'Tele2 - data 6.23'!A:A,'Tele2 - data 6.23'!K:K,0,0)</f>
        <v>1.0153806994675104E-2</v>
      </c>
      <c r="I626">
        <f t="shared" si="38"/>
        <v>0.68001742250525354</v>
      </c>
      <c r="J626">
        <f>_xlfn.XLOOKUP(A626,'Tele2 - data 6.23'!R:R,'Tele2 - data 6.23'!U:U,0,0)</f>
        <v>0</v>
      </c>
      <c r="K626">
        <f t="shared" si="39"/>
        <v>0</v>
      </c>
    </row>
    <row r="627" spans="1:11" x14ac:dyDescent="0.25">
      <c r="A627" t="str">
        <f>_xlfn.XLOOKUP(C627,'Usage by partner TELE2 vs Ki'!B:B,'Usage by partner TELE2 vs Ki'!A:A,,0)</f>
        <v>CHEC1</v>
      </c>
      <c r="B627" t="s">
        <v>627</v>
      </c>
      <c r="C627" t="s">
        <v>911</v>
      </c>
      <c r="D627">
        <v>1</v>
      </c>
      <c r="E627">
        <v>143237444</v>
      </c>
      <c r="F627">
        <f t="shared" si="36"/>
        <v>0.13340026512742043</v>
      </c>
      <c r="G627">
        <f t="shared" si="37"/>
        <v>136.60187149047852</v>
      </c>
      <c r="H627">
        <f>_xlfn.XLOOKUP(A627,'Tele2 - data 6.23'!A:A,'Tele2 - data 6.23'!K:K,0,0)</f>
        <v>2.0139639166548706E-2</v>
      </c>
      <c r="I627">
        <f t="shared" si="38"/>
        <v>2.751112401293494</v>
      </c>
      <c r="J627">
        <f>_xlfn.XLOOKUP(A627,'Tele2 - data 6.23'!R:R,'Tele2 - data 6.23'!U:U,0,0)</f>
        <v>0</v>
      </c>
      <c r="K627">
        <f t="shared" si="39"/>
        <v>0</v>
      </c>
    </row>
    <row r="628" spans="1:11" x14ac:dyDescent="0.25">
      <c r="A628" t="str">
        <f>_xlfn.XLOOKUP(C628,'Usage by partner TELE2 vs Ki'!B:B,'Usage by partner TELE2 vs Ki'!A:A,,0)</f>
        <v>HRVT2</v>
      </c>
      <c r="B628" t="s">
        <v>627</v>
      </c>
      <c r="C628" t="s">
        <v>812</v>
      </c>
      <c r="D628">
        <v>1</v>
      </c>
      <c r="E628">
        <v>85767</v>
      </c>
      <c r="F628">
        <f t="shared" si="36"/>
        <v>7.9876743257045746E-5</v>
      </c>
      <c r="G628">
        <f t="shared" si="37"/>
        <v>8.1793785095214844E-2</v>
      </c>
      <c r="H628">
        <f>_xlfn.XLOOKUP(A628,'Tele2 - data 6.23'!A:A,'Tele2 - data 6.23'!K:K,0,0)</f>
        <v>6.2666494006215967E-3</v>
      </c>
      <c r="I628">
        <f t="shared" si="38"/>
        <v>5.1257297434149983E-4</v>
      </c>
      <c r="J628">
        <f>_xlfn.XLOOKUP(A628,'Tele2 - data 6.23'!R:R,'Tele2 - data 6.23'!U:U,0,0)</f>
        <v>0</v>
      </c>
      <c r="K628">
        <f t="shared" si="39"/>
        <v>0</v>
      </c>
    </row>
    <row r="629" spans="1:11" x14ac:dyDescent="0.25">
      <c r="A629" t="str">
        <f>_xlfn.XLOOKUP(C629,'Usage by partner TELE2 vs Ki'!B:B,'Usage by partner TELE2 vs Ki'!A:A,,0)</f>
        <v>BELKO</v>
      </c>
      <c r="B629" t="s">
        <v>627</v>
      </c>
      <c r="C629" t="s">
        <v>778</v>
      </c>
      <c r="D629">
        <v>1</v>
      </c>
      <c r="E629">
        <v>760</v>
      </c>
      <c r="F629">
        <f t="shared" si="36"/>
        <v>7.0780515670776367E-7</v>
      </c>
      <c r="G629">
        <f t="shared" si="37"/>
        <v>7.2479248046875E-4</v>
      </c>
      <c r="H629">
        <f>_xlfn.XLOOKUP(A629,'Tele2 - data 6.23'!A:A,'Tele2 - data 6.23'!K:K,0,0)</f>
        <v>1.0009762076334031E-2</v>
      </c>
      <c r="I629">
        <f t="shared" si="38"/>
        <v>7.2550002842081674E-6</v>
      </c>
      <c r="J629">
        <f>_xlfn.XLOOKUP(A629,'Tele2 - data 6.23'!R:R,'Tele2 - data 6.23'!U:U,0,0)</f>
        <v>0</v>
      </c>
      <c r="K629">
        <f t="shared" si="39"/>
        <v>0</v>
      </c>
    </row>
    <row r="630" spans="1:11" x14ac:dyDescent="0.25">
      <c r="A630" t="str">
        <f>_xlfn.XLOOKUP(C630,'Usage by partner TELE2 vs Ki'!B:B,'Usage by partner TELE2 vs Ki'!A:A,,0)</f>
        <v>HUNH1</v>
      </c>
      <c r="B630" t="s">
        <v>627</v>
      </c>
      <c r="C630" t="s">
        <v>796</v>
      </c>
      <c r="D630">
        <v>1</v>
      </c>
      <c r="E630">
        <v>12</v>
      </c>
      <c r="F630">
        <f t="shared" si="36"/>
        <v>1.1175870895385742E-8</v>
      </c>
      <c r="G630">
        <f t="shared" si="37"/>
        <v>1.1444091796875E-5</v>
      </c>
      <c r="H630">
        <f>_xlfn.XLOOKUP(A630,'Tele2 - data 6.23'!A:A,'Tele2 - data 6.23'!K:K,0,0)</f>
        <v>6.0843356869945495E-3</v>
      </c>
      <c r="I630">
        <f t="shared" si="38"/>
        <v>6.9629696124968149E-8</v>
      </c>
      <c r="J630">
        <f>_xlfn.XLOOKUP(A630,'Tele2 - data 6.23'!R:R,'Tele2 - data 6.23'!U:U,0,0)</f>
        <v>0</v>
      </c>
      <c r="K630">
        <f t="shared" si="39"/>
        <v>0</v>
      </c>
    </row>
    <row r="631" spans="1:11" x14ac:dyDescent="0.25">
      <c r="A631" t="str">
        <f>_xlfn.XLOOKUP(C631,'Usage by partner TELE2 vs Ki'!B:B,'Usage by partner TELE2 vs Ki'!A:A,,0)</f>
        <v>NORNC</v>
      </c>
      <c r="B631" t="s">
        <v>627</v>
      </c>
      <c r="C631" t="s">
        <v>808</v>
      </c>
      <c r="D631">
        <v>1</v>
      </c>
      <c r="E631">
        <v>39686977</v>
      </c>
      <c r="F631">
        <f t="shared" si="36"/>
        <v>3.696137759834528E-2</v>
      </c>
      <c r="G631">
        <f t="shared" si="37"/>
        <v>37.848450660705566</v>
      </c>
      <c r="H631">
        <f>_xlfn.XLOOKUP(A631,'Tele2 - data 6.23'!A:A,'Tele2 - data 6.23'!K:K,0,0)</f>
        <v>1.0107195480267749E-2</v>
      </c>
      <c r="I631">
        <f t="shared" si="38"/>
        <v>0.38254168945302019</v>
      </c>
      <c r="J631">
        <f>_xlfn.XLOOKUP(A631,'Tele2 - data 6.23'!R:R,'Tele2 - data 6.23'!U:U,0,0)</f>
        <v>5.5E-2</v>
      </c>
      <c r="K631">
        <f t="shared" si="39"/>
        <v>5.5E-2</v>
      </c>
    </row>
    <row r="632" spans="1:11" x14ac:dyDescent="0.25">
      <c r="A632" t="str">
        <f>_xlfn.XLOOKUP(C632,'Usage by partner TELE2 vs Ki'!B:B,'Usage by partner TELE2 vs Ki'!A:A,,0)</f>
        <v>HRVVI</v>
      </c>
      <c r="B632" t="s">
        <v>627</v>
      </c>
      <c r="C632" t="s">
        <v>802</v>
      </c>
      <c r="D632">
        <v>1</v>
      </c>
      <c r="E632">
        <v>3089930</v>
      </c>
      <c r="F632">
        <f t="shared" si="36"/>
        <v>2.8777215629816055E-3</v>
      </c>
      <c r="G632">
        <f t="shared" si="37"/>
        <v>2.9467868804931641</v>
      </c>
      <c r="H632">
        <f>_xlfn.XLOOKUP(A632,'Tele2 - data 6.23'!A:A,'Tele2 - data 6.23'!K:K,0,0)</f>
        <v>1.0043566835206913E-2</v>
      </c>
      <c r="I632">
        <f t="shared" si="38"/>
        <v>2.9596250983343977E-2</v>
      </c>
      <c r="J632">
        <f>_xlfn.XLOOKUP(A632,'Tele2 - data 6.23'!R:R,'Tele2 - data 6.23'!U:U,0,0)</f>
        <v>0</v>
      </c>
      <c r="K632">
        <f t="shared" si="39"/>
        <v>0</v>
      </c>
    </row>
    <row r="633" spans="1:11" x14ac:dyDescent="0.25">
      <c r="A633" t="str">
        <f>_xlfn.XLOOKUP(C633,'Usage by partner TELE2 vs Ki'!B:B,'Usage by partner TELE2 vs Ki'!A:A,,0)</f>
        <v>HUNVR</v>
      </c>
      <c r="B633" t="s">
        <v>627</v>
      </c>
      <c r="C633" t="s">
        <v>816</v>
      </c>
      <c r="D633">
        <v>1</v>
      </c>
      <c r="E633">
        <v>112</v>
      </c>
      <c r="F633">
        <f t="shared" si="36"/>
        <v>1.0430812835693359E-7</v>
      </c>
      <c r="G633">
        <f t="shared" si="37"/>
        <v>1.068115234375E-4</v>
      </c>
      <c r="H633">
        <f>_xlfn.XLOOKUP(A633,'Tele2 - data 6.23'!A:A,'Tele2 - data 6.23'!K:K,0,0)</f>
        <v>1.0198464733727578E-2</v>
      </c>
      <c r="I633">
        <f t="shared" si="38"/>
        <v>1.0893135549330603E-6</v>
      </c>
      <c r="J633">
        <f>_xlfn.XLOOKUP(A633,'Tele2 - data 6.23'!R:R,'Tele2 - data 6.23'!U:U,0,0)</f>
        <v>0</v>
      </c>
      <c r="K633">
        <f t="shared" si="39"/>
        <v>0</v>
      </c>
    </row>
    <row r="634" spans="1:11" x14ac:dyDescent="0.25">
      <c r="A634" t="str">
        <f>_xlfn.XLOOKUP(C634,'Usage by partner TELE2 vs Ki'!B:B,'Usage by partner TELE2 vs Ki'!A:A,,0)</f>
        <v>COLTM</v>
      </c>
      <c r="B634" t="s">
        <v>655</v>
      </c>
      <c r="C634" t="s">
        <v>717</v>
      </c>
      <c r="D634">
        <v>498</v>
      </c>
      <c r="E634">
        <v>473993369</v>
      </c>
      <c r="F634">
        <f t="shared" si="36"/>
        <v>0.44144072476774454</v>
      </c>
      <c r="G634">
        <f t="shared" si="37"/>
        <v>452.03530216217041</v>
      </c>
      <c r="H634">
        <f>_xlfn.XLOOKUP(A634,'Tele2 - data 6.23'!A:A,'Tele2 - data 6.23'!K:K,0,0)</f>
        <v>5.4235110858471727E-2</v>
      </c>
      <c r="I634">
        <f t="shared" si="38"/>
        <v>24.516184724708076</v>
      </c>
      <c r="J634">
        <f>_xlfn.XLOOKUP(A634,'Tele2 - data 6.23'!R:R,'Tele2 - data 6.23'!U:U,0,0)</f>
        <v>0</v>
      </c>
      <c r="K634">
        <f t="shared" si="39"/>
        <v>0</v>
      </c>
    </row>
    <row r="635" spans="1:11" x14ac:dyDescent="0.25">
      <c r="A635" t="str">
        <f>_xlfn.XLOOKUP(C635,'Usage by partner TELE2 vs Ki'!B:B,'Usage by partner TELE2 vs Ki'!A:A,,0)</f>
        <v>COLCM</v>
      </c>
      <c r="B635" t="s">
        <v>655</v>
      </c>
      <c r="C635" t="s">
        <v>725</v>
      </c>
      <c r="D635">
        <v>488</v>
      </c>
      <c r="E635">
        <v>803462703</v>
      </c>
      <c r="F635">
        <f t="shared" si="36"/>
        <v>0.74828295316547155</v>
      </c>
      <c r="G635">
        <f t="shared" si="37"/>
        <v>766.24174404144287</v>
      </c>
      <c r="H635">
        <f>_xlfn.XLOOKUP(A635,'Tele2 - data 6.23'!A:A,'Tele2 - data 6.23'!K:K,0,0)</f>
        <v>6.0805942810576268E-2</v>
      </c>
      <c r="I635">
        <f t="shared" si="38"/>
        <v>46.592051667260193</v>
      </c>
      <c r="J635">
        <f>_xlfn.XLOOKUP(A635,'Tele2 - data 6.23'!R:R,'Tele2 - data 6.23'!U:U,0,0)</f>
        <v>0</v>
      </c>
      <c r="K635">
        <f t="shared" si="39"/>
        <v>0</v>
      </c>
    </row>
    <row r="636" spans="1:11" x14ac:dyDescent="0.25">
      <c r="A636" t="str">
        <f>_xlfn.XLOOKUP(C636,'Usage by partner TELE2 vs Ki'!B:B,'Usage by partner TELE2 vs Ki'!A:A,,0)</f>
        <v>COLCO</v>
      </c>
      <c r="B636" t="s">
        <v>655</v>
      </c>
      <c r="C636" t="s">
        <v>790</v>
      </c>
      <c r="D636">
        <v>166</v>
      </c>
      <c r="E636">
        <v>112926702</v>
      </c>
      <c r="F636">
        <f t="shared" si="36"/>
        <v>0.10517118684947491</v>
      </c>
      <c r="G636">
        <f t="shared" si="37"/>
        <v>107.6952953338623</v>
      </c>
      <c r="H636">
        <f>_xlfn.XLOOKUP(A636,'Tele2 - data 6.23'!A:A,'Tele2 - data 6.23'!K:K,0,0)</f>
        <v>1.2912434021787919E-2</v>
      </c>
      <c r="I636">
        <f t="shared" si="38"/>
        <v>1.3906083954554613</v>
      </c>
      <c r="J636">
        <f>_xlfn.XLOOKUP(A636,'Tele2 - data 6.23'!R:R,'Tele2 - data 6.23'!U:U,0,0)</f>
        <v>0.06</v>
      </c>
      <c r="K636">
        <f t="shared" si="39"/>
        <v>9.9599999999999991</v>
      </c>
    </row>
    <row r="637" spans="1:11" x14ac:dyDescent="0.25">
      <c r="A637" t="str">
        <f>_xlfn.XLOOKUP(C637,'Usage by partner TELE2 vs Ki'!B:B,'Usage by partner TELE2 vs Ki'!A:A,,0)</f>
        <v>USAW6</v>
      </c>
      <c r="B637" t="s">
        <v>655</v>
      </c>
      <c r="C637" t="s">
        <v>646</v>
      </c>
      <c r="D637">
        <v>6</v>
      </c>
      <c r="E637">
        <v>6268023</v>
      </c>
      <c r="F637">
        <f t="shared" si="36"/>
        <v>5.8375513181090355E-3</v>
      </c>
      <c r="G637">
        <f t="shared" si="37"/>
        <v>5.9776525497436523</v>
      </c>
      <c r="H637">
        <f>_xlfn.XLOOKUP(A637,'Tele2 - data 6.23'!A:A,'Tele2 - data 6.23'!K:K,0,0)</f>
        <v>5.0788502726430767E-3</v>
      </c>
      <c r="I637">
        <f t="shared" si="38"/>
        <v>3.0359602282031131E-2</v>
      </c>
      <c r="J637">
        <f>_xlfn.XLOOKUP(A637,'Tele2 - data 6.23'!R:R,'Tele2 - data 6.23'!U:U,0,0)</f>
        <v>0.12</v>
      </c>
      <c r="K637">
        <f t="shared" si="39"/>
        <v>0.72</v>
      </c>
    </row>
    <row r="638" spans="1:11" x14ac:dyDescent="0.25">
      <c r="A638" t="str">
        <f>_xlfn.XLOOKUP(C638,'Usage by partner TELE2 vs Ki'!B:B,'Usage by partner TELE2 vs Ki'!A:A,,0)</f>
        <v>USACG</v>
      </c>
      <c r="B638" t="s">
        <v>655</v>
      </c>
      <c r="C638" t="s">
        <v>665</v>
      </c>
      <c r="D638">
        <v>5</v>
      </c>
      <c r="E638">
        <v>202378</v>
      </c>
      <c r="F638">
        <f t="shared" si="36"/>
        <v>1.8847920000553131E-4</v>
      </c>
      <c r="G638">
        <f t="shared" si="37"/>
        <v>0.19300270080566406</v>
      </c>
      <c r="H638">
        <f>_xlfn.XLOOKUP(A638,'Tele2 - data 6.23'!A:A,'Tele2 - data 6.23'!K:K,0,0)</f>
        <v>1.3540748128522176E-2</v>
      </c>
      <c r="I638">
        <f t="shared" si="38"/>
        <v>2.6134009597340211E-3</v>
      </c>
      <c r="J638">
        <f>_xlfn.XLOOKUP(A638,'Tele2 - data 6.23'!R:R,'Tele2 - data 6.23'!U:U,0,0)</f>
        <v>0</v>
      </c>
      <c r="K638">
        <f t="shared" si="39"/>
        <v>0</v>
      </c>
    </row>
    <row r="639" spans="1:11" x14ac:dyDescent="0.25">
      <c r="A639" t="str">
        <f>_xlfn.XLOOKUP(C639,'Usage by partner TELE2 vs Ki'!B:B,'Usage by partner TELE2 vs Ki'!A:A,,0)</f>
        <v>ITAWI</v>
      </c>
      <c r="B639" t="s">
        <v>616</v>
      </c>
      <c r="C639" t="s">
        <v>742</v>
      </c>
      <c r="D639">
        <v>342</v>
      </c>
      <c r="E639">
        <v>38101343</v>
      </c>
      <c r="F639">
        <f t="shared" si="36"/>
        <v>3.548464085906744E-2</v>
      </c>
      <c r="G639">
        <f t="shared" si="37"/>
        <v>36.336272239685059</v>
      </c>
      <c r="H639">
        <f>_xlfn.XLOOKUP(A639,'Tele2 - data 6.23'!A:A,'Tele2 - data 6.23'!K:K,0,0)</f>
        <v>6.1982702736118438E-3</v>
      </c>
      <c r="I639">
        <f t="shared" si="38"/>
        <v>0.22522203607710714</v>
      </c>
      <c r="J639">
        <f>_xlfn.XLOOKUP(A639,'Tele2 - data 6.23'!R:R,'Tele2 - data 6.23'!U:U,0,0)</f>
        <v>0.17</v>
      </c>
      <c r="K639">
        <f t="shared" si="39"/>
        <v>58.140000000000008</v>
      </c>
    </row>
    <row r="640" spans="1:11" x14ac:dyDescent="0.25">
      <c r="A640" t="str">
        <f>_xlfn.XLOOKUP(C640,'Usage by partner TELE2 vs Ki'!B:B,'Usage by partner TELE2 vs Ki'!A:A,,0)</f>
        <v>ITAOM</v>
      </c>
      <c r="B640" t="s">
        <v>616</v>
      </c>
      <c r="C640" t="s">
        <v>752</v>
      </c>
      <c r="D640">
        <v>315</v>
      </c>
      <c r="E640">
        <v>33181962</v>
      </c>
      <c r="F640">
        <f t="shared" si="36"/>
        <v>3.0903110280632973E-2</v>
      </c>
      <c r="G640">
        <f t="shared" si="37"/>
        <v>31.644784927368164</v>
      </c>
      <c r="H640">
        <f>_xlfn.XLOOKUP(A640,'Tele2 - data 6.23'!A:A,'Tele2 - data 6.23'!K:K,0,0)</f>
        <v>1.0030261531489941E-2</v>
      </c>
      <c r="I640">
        <f t="shared" si="38"/>
        <v>0.31740546892925359</v>
      </c>
      <c r="J640">
        <f>_xlfn.XLOOKUP(A640,'Tele2 - data 6.23'!R:R,'Tele2 - data 6.23'!U:U,0,0)</f>
        <v>0</v>
      </c>
      <c r="K640">
        <f t="shared" si="39"/>
        <v>0</v>
      </c>
    </row>
    <row r="641" spans="1:11" x14ac:dyDescent="0.25">
      <c r="A641" t="str">
        <f>_xlfn.XLOOKUP(C641,'Usage by partner TELE2 vs Ki'!B:B,'Usage by partner TELE2 vs Ki'!A:A,,0)</f>
        <v>ITASI</v>
      </c>
      <c r="B641" t="s">
        <v>616</v>
      </c>
      <c r="C641" t="s">
        <v>769</v>
      </c>
      <c r="D641">
        <v>263</v>
      </c>
      <c r="E641">
        <v>26007854</v>
      </c>
      <c r="F641">
        <f t="shared" si="36"/>
        <v>2.4221701547503471E-2</v>
      </c>
      <c r="G641">
        <f t="shared" si="37"/>
        <v>24.803022384643555</v>
      </c>
      <c r="H641">
        <f>_xlfn.XLOOKUP(A641,'Tele2 - data 6.23'!A:A,'Tele2 - data 6.23'!K:K,0,0)</f>
        <v>1.003746322999596E-2</v>
      </c>
      <c r="I641">
        <f t="shared" si="38"/>
        <v>0.24895942517862638</v>
      </c>
      <c r="J641">
        <f>_xlfn.XLOOKUP(A641,'Tele2 - data 6.23'!R:R,'Tele2 - data 6.23'!U:U,0,0)</f>
        <v>0.05</v>
      </c>
      <c r="K641">
        <f t="shared" si="39"/>
        <v>13.15</v>
      </c>
    </row>
    <row r="642" spans="1:11" x14ac:dyDescent="0.25">
      <c r="A642" t="str">
        <f>_xlfn.XLOOKUP(C642,'Usage by partner TELE2 vs Ki'!B:B,'Usage by partner TELE2 vs Ki'!A:A,,0)</f>
        <v>SVNMT</v>
      </c>
      <c r="B642" t="s">
        <v>616</v>
      </c>
      <c r="C642" t="s">
        <v>820</v>
      </c>
      <c r="D642">
        <v>4</v>
      </c>
      <c r="E642">
        <v>41339</v>
      </c>
      <c r="F642">
        <f t="shared" si="36"/>
        <v>3.8499943912029266E-5</v>
      </c>
      <c r="G642">
        <f t="shared" si="37"/>
        <v>3.9423942565917969E-2</v>
      </c>
      <c r="H642">
        <f>_xlfn.XLOOKUP(A642,'Tele2 - data 6.23'!A:A,'Tele2 - data 6.23'!K:K,0,0)</f>
        <v>6.0593174722790404E-3</v>
      </c>
      <c r="I642">
        <f t="shared" si="38"/>
        <v>2.3888218401579213E-4</v>
      </c>
      <c r="J642">
        <f>_xlfn.XLOOKUP(A642,'Tele2 - data 6.23'!R:R,'Tele2 - data 6.23'!U:U,0,0)</f>
        <v>0</v>
      </c>
      <c r="K642">
        <f t="shared" si="39"/>
        <v>0</v>
      </c>
    </row>
    <row r="643" spans="1:11" x14ac:dyDescent="0.25">
      <c r="A643" t="str">
        <f>_xlfn.XLOOKUP(C643,'Usage by partner TELE2 vs Ki'!B:B,'Usage by partner TELE2 vs Ki'!A:A,,0)</f>
        <v>SVNSM</v>
      </c>
      <c r="B643" t="s">
        <v>616</v>
      </c>
      <c r="C643" t="s">
        <v>825</v>
      </c>
      <c r="D643">
        <v>2</v>
      </c>
      <c r="E643">
        <v>4507</v>
      </c>
      <c r="F643">
        <f t="shared" ref="F643:F706" si="40">G643/1024</f>
        <v>4.1974708437919617E-6</v>
      </c>
      <c r="G643">
        <f t="shared" ref="G643:G706" si="41">E643/1024/1024</f>
        <v>4.2982101440429688E-3</v>
      </c>
      <c r="H643">
        <f>_xlfn.XLOOKUP(A643,'Tele2 - data 6.23'!A:A,'Tele2 - data 6.23'!K:K,0,0)</f>
        <v>1.006442520636199E-2</v>
      </c>
      <c r="I643">
        <f t="shared" ref="I643:I706" si="42">H643*G643</f>
        <v>4.3259014515946856E-5</v>
      </c>
      <c r="J643">
        <f>_xlfn.XLOOKUP(A643,'Tele2 - data 6.23'!R:R,'Tele2 - data 6.23'!U:U,0,0)</f>
        <v>0</v>
      </c>
      <c r="K643">
        <f t="shared" ref="K643:K706" si="43">J643*D643</f>
        <v>0</v>
      </c>
    </row>
    <row r="644" spans="1:11" x14ac:dyDescent="0.25">
      <c r="A644" t="str">
        <f>_xlfn.XLOOKUP(C644,'Usage by partner TELE2 vs Ki'!B:B,'Usage by partner TELE2 vs Ki'!A:A,,0)</f>
        <v>SVNVG</v>
      </c>
      <c r="B644" t="s">
        <v>616</v>
      </c>
      <c r="C644" t="s">
        <v>827</v>
      </c>
      <c r="D644">
        <v>2</v>
      </c>
      <c r="E644">
        <v>4978</v>
      </c>
      <c r="F644">
        <f t="shared" si="40"/>
        <v>4.6361237764358521E-6</v>
      </c>
      <c r="G644">
        <f t="shared" si="41"/>
        <v>4.7473907470703125E-3</v>
      </c>
      <c r="H644">
        <f>_xlfn.XLOOKUP(A644,'Tele2 - data 6.23'!A:A,'Tele2 - data 6.23'!K:K,0,0)</f>
        <v>1.0032711504321759E-2</v>
      </c>
      <c r="I644">
        <f t="shared" si="42"/>
        <v>4.7629201763642998E-5</v>
      </c>
      <c r="J644">
        <f>_xlfn.XLOOKUP(A644,'Tele2 - data 6.23'!R:R,'Tele2 - data 6.23'!U:U,0,0)</f>
        <v>0</v>
      </c>
      <c r="K644">
        <f t="shared" si="43"/>
        <v>0</v>
      </c>
    </row>
    <row r="645" spans="1:11" x14ac:dyDescent="0.25">
      <c r="A645" t="str">
        <f>_xlfn.XLOOKUP(C645,'Usage by partner TELE2 vs Ki'!B:B,'Usage by partner TELE2 vs Ki'!A:A,,0)</f>
        <v>FRAF3</v>
      </c>
      <c r="B645" t="s">
        <v>616</v>
      </c>
      <c r="C645" t="s">
        <v>772</v>
      </c>
      <c r="D645">
        <v>1</v>
      </c>
      <c r="E645">
        <v>1940</v>
      </c>
      <c r="F645">
        <f t="shared" si="40"/>
        <v>1.8067657947540283E-6</v>
      </c>
      <c r="G645">
        <f t="shared" si="41"/>
        <v>1.850128173828125E-3</v>
      </c>
      <c r="H645">
        <f>_xlfn.XLOOKUP(A645,'Tele2 - data 6.23'!A:A,'Tele2 - data 6.23'!K:K,0,0)</f>
        <v>1.0031703784883949E-2</v>
      </c>
      <c r="I645">
        <f t="shared" si="42"/>
        <v>1.8559937803912031E-5</v>
      </c>
      <c r="J645">
        <f>_xlfn.XLOOKUP(A645,'Tele2 - data 6.23'!R:R,'Tele2 - data 6.23'!U:U,0,0)</f>
        <v>0</v>
      </c>
      <c r="K645">
        <f t="shared" si="43"/>
        <v>0</v>
      </c>
    </row>
    <row r="646" spans="1:11" x14ac:dyDescent="0.25">
      <c r="A646" t="str">
        <f>_xlfn.XLOOKUP(C646,'Usage by partner TELE2 vs Ki'!B:B,'Usage by partner TELE2 vs Ki'!A:A,,0)</f>
        <v>FRAF1</v>
      </c>
      <c r="B646" t="s">
        <v>616</v>
      </c>
      <c r="C646" t="s">
        <v>760</v>
      </c>
      <c r="D646">
        <v>1</v>
      </c>
      <c r="E646">
        <v>3000</v>
      </c>
      <c r="F646">
        <f t="shared" si="40"/>
        <v>2.7939677238464355E-6</v>
      </c>
      <c r="G646">
        <f t="shared" si="41"/>
        <v>2.86102294921875E-3</v>
      </c>
      <c r="H646">
        <f>_xlfn.XLOOKUP(A646,'Tele2 - data 6.23'!A:A,'Tele2 - data 6.23'!K:K,0,0)</f>
        <v>6.0307905731580812E-3</v>
      </c>
      <c r="I646">
        <f t="shared" si="42"/>
        <v>1.7254230231737369E-5</v>
      </c>
      <c r="J646">
        <f>_xlfn.XLOOKUP(A646,'Tele2 - data 6.23'!R:R,'Tele2 - data 6.23'!U:U,0,0)</f>
        <v>0</v>
      </c>
      <c r="K646">
        <f t="shared" si="43"/>
        <v>0</v>
      </c>
    </row>
    <row r="647" spans="1:11" x14ac:dyDescent="0.25">
      <c r="A647" t="str">
        <f>_xlfn.XLOOKUP(C647,'Usage by partner TELE2 vs Ki'!B:B,'Usage by partner TELE2 vs Ki'!A:A,,0)</f>
        <v>FRAF2</v>
      </c>
      <c r="B647" t="s">
        <v>616</v>
      </c>
      <c r="C647" t="s">
        <v>771</v>
      </c>
      <c r="D647">
        <v>1</v>
      </c>
      <c r="E647">
        <v>2576</v>
      </c>
      <c r="F647">
        <f t="shared" si="40"/>
        <v>2.3990869522094727E-6</v>
      </c>
      <c r="G647">
        <f t="shared" si="41"/>
        <v>2.4566650390625E-3</v>
      </c>
      <c r="H647">
        <f>_xlfn.XLOOKUP(A647,'Tele2 - data 6.23'!A:A,'Tele2 - data 6.23'!K:K,0,0)</f>
        <v>1.0044684567575537E-2</v>
      </c>
      <c r="I647">
        <f t="shared" si="42"/>
        <v>2.4676425405573448E-5</v>
      </c>
      <c r="J647">
        <f>_xlfn.XLOOKUP(A647,'Tele2 - data 6.23'!R:R,'Tele2 - data 6.23'!U:U,0,0)</f>
        <v>0</v>
      </c>
      <c r="K647">
        <f t="shared" si="43"/>
        <v>0</v>
      </c>
    </row>
    <row r="648" spans="1:11" x14ac:dyDescent="0.25">
      <c r="A648" t="str">
        <f>_xlfn.XLOOKUP(C648,'Usage by partner TELE2 vs Ki'!B:B,'Usage by partner TELE2 vs Ki'!A:A,,0)</f>
        <v>ISRPL</v>
      </c>
      <c r="B648" t="s">
        <v>596</v>
      </c>
      <c r="C648" t="s">
        <v>644</v>
      </c>
      <c r="D648">
        <v>417</v>
      </c>
      <c r="E648">
        <v>5717181214</v>
      </c>
      <c r="F648">
        <f t="shared" si="40"/>
        <v>5.324539927765727</v>
      </c>
      <c r="G648">
        <f t="shared" si="41"/>
        <v>5452.3288860321045</v>
      </c>
      <c r="H648">
        <f>_xlfn.XLOOKUP(A648,'Tele2 - data 6.23'!A:A,'Tele2 - data 6.23'!K:K,0,0)</f>
        <v>1.8158632160141627E-2</v>
      </c>
      <c r="I648">
        <f t="shared" si="42"/>
        <v>99.006834657571744</v>
      </c>
      <c r="J648">
        <f>_xlfn.XLOOKUP(A648,'Tele2 - data 6.23'!R:R,'Tele2 - data 6.23'!U:U,0,0)</f>
        <v>0.1</v>
      </c>
      <c r="K648">
        <f t="shared" si="43"/>
        <v>41.7</v>
      </c>
    </row>
    <row r="649" spans="1:11" x14ac:dyDescent="0.25">
      <c r="A649" t="str">
        <f>_xlfn.XLOOKUP(C649,'Usage by partner TELE2 vs Ki'!B:B,'Usage by partner TELE2 vs Ki'!A:A,,0)</f>
        <v>ISR01</v>
      </c>
      <c r="B649" t="s">
        <v>596</v>
      </c>
      <c r="C649" t="s">
        <v>586</v>
      </c>
      <c r="D649">
        <v>125</v>
      </c>
      <c r="E649">
        <v>190074604</v>
      </c>
      <c r="F649">
        <f t="shared" si="40"/>
        <v>0.17702076956629753</v>
      </c>
      <c r="G649">
        <f t="shared" si="41"/>
        <v>181.26926803588867</v>
      </c>
      <c r="H649">
        <f>_xlfn.XLOOKUP(A649,'Tele2 - data 6.23'!A:A,'Tele2 - data 6.23'!K:K,0,0)</f>
        <v>1.3512929896353961E-2</v>
      </c>
      <c r="I649">
        <f t="shared" si="42"/>
        <v>2.4494789113323594</v>
      </c>
      <c r="J649">
        <f>_xlfn.XLOOKUP(A649,'Tele2 - data 6.23'!R:R,'Tele2 - data 6.23'!U:U,0,0)</f>
        <v>0</v>
      </c>
      <c r="K649">
        <f t="shared" si="43"/>
        <v>0</v>
      </c>
    </row>
    <row r="650" spans="1:11" x14ac:dyDescent="0.25">
      <c r="A650" t="str">
        <f>_xlfn.XLOOKUP(C650,'Usage by partner TELE2 vs Ki'!B:B,'Usage by partner TELE2 vs Ki'!A:A,,0)</f>
        <v>ISRMS</v>
      </c>
      <c r="B650" t="s">
        <v>596</v>
      </c>
      <c r="C650" t="s">
        <v>645</v>
      </c>
      <c r="D650">
        <v>30</v>
      </c>
      <c r="E650">
        <v>4708</v>
      </c>
      <c r="F650">
        <f t="shared" si="40"/>
        <v>4.3846666812896729E-6</v>
      </c>
      <c r="G650">
        <f t="shared" si="41"/>
        <v>4.489898681640625E-3</v>
      </c>
      <c r="H650">
        <f>_xlfn.XLOOKUP(A650,'Tele2 - data 6.23'!A:A,'Tele2 - data 6.23'!K:K,0,0)</f>
        <v>1.3603237372528902E-2</v>
      </c>
      <c r="I650">
        <f t="shared" si="42"/>
        <v>6.1077157544962005E-5</v>
      </c>
      <c r="J650">
        <f>_xlfn.XLOOKUP(A650,'Tele2 - data 6.23'!R:R,'Tele2 - data 6.23'!U:U,0,0)</f>
        <v>0</v>
      </c>
      <c r="K650">
        <f t="shared" si="43"/>
        <v>0</v>
      </c>
    </row>
    <row r="651" spans="1:11" x14ac:dyDescent="0.25">
      <c r="A651" t="str">
        <f>_xlfn.XLOOKUP(C651,'Usage by partner TELE2 vs Ki'!B:B,'Usage by partner TELE2 vs Ki'!A:A,,0)</f>
        <v>NGAMN</v>
      </c>
      <c r="B651" t="s">
        <v>839</v>
      </c>
      <c r="C651" t="s">
        <v>848</v>
      </c>
      <c r="D651">
        <v>417</v>
      </c>
      <c r="E651">
        <v>7150153791</v>
      </c>
      <c r="F651">
        <f t="shared" si="40"/>
        <v>6.6590996375307441</v>
      </c>
      <c r="G651">
        <f t="shared" si="41"/>
        <v>6818.9180288314819</v>
      </c>
      <c r="H651">
        <f>_xlfn.XLOOKUP(A651,'Tele2 - data 6.23'!A:A,'Tele2 - data 6.23'!K:K,0,0)</f>
        <v>5.0112111015218543E-2</v>
      </c>
      <c r="I651">
        <f t="shared" si="42"/>
        <v>341.71037726447844</v>
      </c>
      <c r="J651">
        <f>_xlfn.XLOOKUP(A651,'Tele2 - data 6.23'!R:R,'Tele2 - data 6.23'!U:U,0,0)</f>
        <v>0</v>
      </c>
      <c r="K651">
        <f t="shared" si="43"/>
        <v>0</v>
      </c>
    </row>
    <row r="652" spans="1:11" x14ac:dyDescent="0.25">
      <c r="A652" t="str">
        <f>_xlfn.XLOOKUP(C652,'Usage by partner TELE2 vs Ki'!B:B,'Usage by partner TELE2 vs Ki'!A:A,,0)</f>
        <v>NGAET</v>
      </c>
      <c r="B652" t="s">
        <v>839</v>
      </c>
      <c r="C652" t="s">
        <v>838</v>
      </c>
      <c r="D652">
        <v>400</v>
      </c>
      <c r="E652">
        <v>697863629</v>
      </c>
      <c r="F652">
        <f t="shared" si="40"/>
        <v>0.64993615169078112</v>
      </c>
      <c r="G652">
        <f t="shared" si="41"/>
        <v>665.53461933135986</v>
      </c>
      <c r="H652">
        <f>_xlfn.XLOOKUP(A652,'Tele2 - data 6.23'!A:A,'Tele2 - data 6.23'!K:K,0,0)</f>
        <v>0.400638272215802</v>
      </c>
      <c r="I652">
        <f t="shared" si="42"/>
        <v>266.6386399887175</v>
      </c>
      <c r="J652">
        <f>_xlfn.XLOOKUP(A652,'Tele2 - data 6.23'!R:R,'Tele2 - data 6.23'!U:U,0,0)</f>
        <v>0</v>
      </c>
      <c r="K652">
        <f t="shared" si="43"/>
        <v>0</v>
      </c>
    </row>
    <row r="653" spans="1:11" x14ac:dyDescent="0.25">
      <c r="A653" t="str">
        <f>_xlfn.XLOOKUP(C653,'Usage by partner TELE2 vs Ki'!B:B,'Usage by partner TELE2 vs Ki'!A:A,,0)</f>
        <v>NGAEM</v>
      </c>
      <c r="B653" t="s">
        <v>839</v>
      </c>
      <c r="C653" t="s">
        <v>855</v>
      </c>
      <c r="D653">
        <v>291</v>
      </c>
      <c r="E653">
        <v>93234718</v>
      </c>
      <c r="F653">
        <f t="shared" si="40"/>
        <v>8.6831597611308098E-2</v>
      </c>
      <c r="G653">
        <f t="shared" si="41"/>
        <v>88.915555953979492</v>
      </c>
      <c r="H653">
        <f>_xlfn.XLOOKUP(A653,'Tele2 - data 6.23'!A:A,'Tele2 - data 6.23'!K:K,0,0)</f>
        <v>0.10036871008674515</v>
      </c>
      <c r="I653">
        <f t="shared" si="42"/>
        <v>8.9243396577467351</v>
      </c>
      <c r="J653">
        <f>_xlfn.XLOOKUP(A653,'Tele2 - data 6.23'!R:R,'Tele2 - data 6.23'!U:U,0,0)</f>
        <v>0</v>
      </c>
      <c r="K653">
        <f t="shared" si="43"/>
        <v>0</v>
      </c>
    </row>
    <row r="654" spans="1:11" x14ac:dyDescent="0.25">
      <c r="A654" t="str">
        <f>_xlfn.XLOOKUP(C654,'Usage by partner TELE2 vs Ki'!B:B,'Usage by partner TELE2 vs Ki'!A:A,,0)</f>
        <v>USAW6</v>
      </c>
      <c r="B654" t="s">
        <v>649</v>
      </c>
      <c r="C654" t="s">
        <v>646</v>
      </c>
      <c r="D654">
        <v>375</v>
      </c>
      <c r="E654">
        <v>9714487473</v>
      </c>
      <c r="F654">
        <f t="shared" si="40"/>
        <v>9.0473214844241738</v>
      </c>
      <c r="G654">
        <f t="shared" si="41"/>
        <v>9264.457200050354</v>
      </c>
      <c r="H654">
        <f>_xlfn.XLOOKUP(A654,'Tele2 - data 6.23'!A:A,'Tele2 - data 6.23'!K:K,0,0)</f>
        <v>5.0788502726430767E-3</v>
      </c>
      <c r="I654">
        <f t="shared" si="42"/>
        <v>47.052790976365856</v>
      </c>
      <c r="J654">
        <f>_xlfn.XLOOKUP(A654,'Tele2 - data 6.23'!R:R,'Tele2 - data 6.23'!U:U,0,0)</f>
        <v>0.12</v>
      </c>
      <c r="K654">
        <f t="shared" si="43"/>
        <v>45</v>
      </c>
    </row>
    <row r="655" spans="1:11" x14ac:dyDescent="0.25">
      <c r="A655" t="str">
        <f>_xlfn.XLOOKUP(C655,'Usage by partner TELE2 vs Ki'!B:B,'Usage by partner TELE2 vs Ki'!A:A,,0)</f>
        <v>USACG</v>
      </c>
      <c r="B655" t="s">
        <v>649</v>
      </c>
      <c r="C655" t="s">
        <v>665</v>
      </c>
      <c r="D655">
        <v>294</v>
      </c>
      <c r="E655">
        <v>2277759659</v>
      </c>
      <c r="F655">
        <f t="shared" si="40"/>
        <v>2.1213289899751544</v>
      </c>
      <c r="G655">
        <f t="shared" si="41"/>
        <v>2172.2408857345581</v>
      </c>
      <c r="H655">
        <f>_xlfn.XLOOKUP(A655,'Tele2 - data 6.23'!A:A,'Tele2 - data 6.23'!K:K,0,0)</f>
        <v>1.3540748128522176E-2</v>
      </c>
      <c r="I655">
        <f t="shared" si="42"/>
        <v>29.413766708209572</v>
      </c>
      <c r="J655">
        <f>_xlfn.XLOOKUP(A655,'Tele2 - data 6.23'!R:R,'Tele2 - data 6.23'!U:U,0,0)</f>
        <v>0</v>
      </c>
      <c r="K655">
        <f t="shared" si="43"/>
        <v>0</v>
      </c>
    </row>
    <row r="656" spans="1:11" x14ac:dyDescent="0.25">
      <c r="A656" t="str">
        <f>_xlfn.XLOOKUP(C656,'Usage by partner TELE2 vs Ki'!B:B,'Usage by partner TELE2 vs Ki'!A:A,,0)</f>
        <v>MEXTL</v>
      </c>
      <c r="B656" t="s">
        <v>649</v>
      </c>
      <c r="C656" t="s">
        <v>735</v>
      </c>
      <c r="D656">
        <v>29</v>
      </c>
      <c r="E656">
        <v>483070</v>
      </c>
      <c r="F656">
        <f t="shared" si="40"/>
        <v>4.4989399611949921E-4</v>
      </c>
      <c r="G656">
        <f t="shared" si="41"/>
        <v>0.46069145202636719</v>
      </c>
      <c r="H656">
        <f>_xlfn.XLOOKUP(A656,'Tele2 - data 6.23'!A:A,'Tele2 - data 6.23'!K:K,0,0)</f>
        <v>2.0154664612387234E-2</v>
      </c>
      <c r="I656">
        <f t="shared" si="42"/>
        <v>9.2850817053851138E-3</v>
      </c>
      <c r="J656">
        <f>_xlfn.XLOOKUP(A656,'Tele2 - data 6.23'!R:R,'Tele2 - data 6.23'!U:U,0,0)</f>
        <v>0</v>
      </c>
      <c r="K656">
        <f t="shared" si="43"/>
        <v>0</v>
      </c>
    </row>
    <row r="657" spans="1:11" x14ac:dyDescent="0.25">
      <c r="A657" t="str">
        <f>_xlfn.XLOOKUP(C657,'Usage by partner TELE2 vs Ki'!B:B,'Usage by partner TELE2 vs Ki'!A:A,,0)</f>
        <v>CANRW</v>
      </c>
      <c r="B657" t="s">
        <v>649</v>
      </c>
      <c r="C657" t="s">
        <v>787</v>
      </c>
      <c r="D657">
        <v>3</v>
      </c>
      <c r="E657">
        <v>3919769</v>
      </c>
      <c r="F657">
        <f t="shared" si="40"/>
        <v>3.6505693569779396E-3</v>
      </c>
      <c r="G657">
        <f t="shared" si="41"/>
        <v>3.7381830215454102</v>
      </c>
      <c r="H657">
        <f>_xlfn.XLOOKUP(A657,'Tele2 - data 6.23'!A:A,'Tele2 - data 6.23'!K:K,0,0)</f>
        <v>0.10004802082289022</v>
      </c>
      <c r="I657">
        <f t="shared" si="42"/>
        <v>0.37399781277934985</v>
      </c>
      <c r="J657">
        <f>_xlfn.XLOOKUP(A657,'Tele2 - data 6.23'!R:R,'Tele2 - data 6.23'!U:U,0,0)</f>
        <v>0</v>
      </c>
      <c r="K657">
        <f t="shared" si="43"/>
        <v>0</v>
      </c>
    </row>
    <row r="658" spans="1:11" x14ac:dyDescent="0.25">
      <c r="A658" t="str">
        <f>_xlfn.XLOOKUP(C658,'Usage by partner TELE2 vs Ki'!B:B,'Usage by partner TELE2 vs Ki'!A:A,,0)</f>
        <v>CANBM</v>
      </c>
      <c r="B658" t="s">
        <v>649</v>
      </c>
      <c r="C658" t="s">
        <v>803</v>
      </c>
      <c r="D658">
        <v>1</v>
      </c>
      <c r="E658">
        <v>1</v>
      </c>
      <c r="F658">
        <f t="shared" si="40"/>
        <v>9.3132257461547852E-10</v>
      </c>
      <c r="G658">
        <f t="shared" si="41"/>
        <v>9.5367431640625E-7</v>
      </c>
      <c r="H658">
        <f>_xlfn.XLOOKUP(A658,'Tele2 - data 6.23'!A:A,'Tele2 - data 6.23'!K:K,0,0)</f>
        <v>0.1000213823948129</v>
      </c>
      <c r="I658">
        <f t="shared" si="42"/>
        <v>9.5387823481381318E-8</v>
      </c>
      <c r="J658">
        <f>_xlfn.XLOOKUP(A658,'Tele2 - data 6.23'!R:R,'Tele2 - data 6.23'!U:U,0,0)</f>
        <v>0</v>
      </c>
      <c r="K658">
        <f t="shared" si="43"/>
        <v>0</v>
      </c>
    </row>
    <row r="659" spans="1:11" x14ac:dyDescent="0.25">
      <c r="A659" t="str">
        <f>_xlfn.XLOOKUP(C659,'Usage by partner TELE2 vs Ki'!B:B,'Usage by partner TELE2 vs Ki'!A:A,,0)</f>
        <v>MEXMS</v>
      </c>
      <c r="B659" t="s">
        <v>649</v>
      </c>
      <c r="C659" t="s">
        <v>837</v>
      </c>
      <c r="D659">
        <v>1</v>
      </c>
      <c r="E659">
        <v>5591617</v>
      </c>
      <c r="F659">
        <f t="shared" si="40"/>
        <v>5.2075991407036781E-3</v>
      </c>
      <c r="G659">
        <f t="shared" si="41"/>
        <v>5.3325815200805664</v>
      </c>
      <c r="H659">
        <f>_xlfn.XLOOKUP(A659,'Tele2 - data 6.23'!A:A,'Tele2 - data 6.23'!K:K,0,0)</f>
        <v>5.0319361277438669E-2</v>
      </c>
      <c r="I659">
        <f t="shared" si="42"/>
        <v>0.2683320960503271</v>
      </c>
      <c r="J659">
        <f>_xlfn.XLOOKUP(A659,'Tele2 - data 6.23'!R:R,'Tele2 - data 6.23'!U:U,0,0)</f>
        <v>0</v>
      </c>
      <c r="K659">
        <f t="shared" si="43"/>
        <v>0</v>
      </c>
    </row>
    <row r="660" spans="1:11" x14ac:dyDescent="0.25">
      <c r="A660" t="str">
        <f>_xlfn.XLOOKUP(C660,'Usage by partner TELE2 vs Ki'!B:B,'Usage by partner TELE2 vs Ki'!A:A,,0)</f>
        <v>USAED</v>
      </c>
      <c r="B660" t="s">
        <v>649</v>
      </c>
      <c r="C660" t="s">
        <v>1352</v>
      </c>
      <c r="D660">
        <v>1</v>
      </c>
      <c r="E660">
        <v>2</v>
      </c>
      <c r="F660">
        <f t="shared" si="40"/>
        <v>1.862645149230957E-9</v>
      </c>
      <c r="G660">
        <f t="shared" si="41"/>
        <v>1.9073486328125E-6</v>
      </c>
      <c r="H660">
        <f>_xlfn.XLOOKUP(A660,'Tele2 - data 6.23'!A:A,'Tele2 - data 6.23'!K:K,0,0)</f>
        <v>0</v>
      </c>
      <c r="I660">
        <f t="shared" si="42"/>
        <v>0</v>
      </c>
      <c r="J660">
        <f>_xlfn.XLOOKUP(A660,'Tele2 - data 6.23'!R:R,'Tele2 - data 6.23'!U:U,0,0)</f>
        <v>0</v>
      </c>
      <c r="K660">
        <f t="shared" si="43"/>
        <v>0</v>
      </c>
    </row>
    <row r="661" spans="1:11" x14ac:dyDescent="0.25">
      <c r="A661" t="str">
        <f>_xlfn.XLOOKUP(C661,'Usage by partner TELE2 vs Ki'!B:B,'Usage by partner TELE2 vs Ki'!A:A,,0)</f>
        <v>FRAF2</v>
      </c>
      <c r="B661" t="s">
        <v>633</v>
      </c>
      <c r="C661" t="s">
        <v>771</v>
      </c>
      <c r="D661">
        <v>192</v>
      </c>
      <c r="E661">
        <v>1053</v>
      </c>
      <c r="F661">
        <f t="shared" si="40"/>
        <v>9.8068267107009888E-7</v>
      </c>
      <c r="G661">
        <f t="shared" si="41"/>
        <v>1.0042190551757813E-3</v>
      </c>
      <c r="H661">
        <f>_xlfn.XLOOKUP(A661,'Tele2 - data 6.23'!A:A,'Tele2 - data 6.23'!K:K,0,0)</f>
        <v>1.0044684567575537E-2</v>
      </c>
      <c r="I661">
        <f t="shared" si="42"/>
        <v>1.0087063645989456E-5</v>
      </c>
      <c r="J661">
        <f>_xlfn.XLOOKUP(A661,'Tele2 - data 6.23'!R:R,'Tele2 - data 6.23'!U:U,0,0)</f>
        <v>0</v>
      </c>
      <c r="K661">
        <f t="shared" si="43"/>
        <v>0</v>
      </c>
    </row>
    <row r="662" spans="1:11" x14ac:dyDescent="0.25">
      <c r="A662" t="str">
        <f>_xlfn.XLOOKUP(C662,'Usage by partner TELE2 vs Ki'!B:B,'Usage by partner TELE2 vs Ki'!A:A,,0)</f>
        <v>FRAF3</v>
      </c>
      <c r="B662" t="s">
        <v>633</v>
      </c>
      <c r="C662" t="s">
        <v>772</v>
      </c>
      <c r="D662">
        <v>189</v>
      </c>
      <c r="E662">
        <v>759</v>
      </c>
      <c r="F662">
        <f t="shared" si="40"/>
        <v>7.0687383413314819E-7</v>
      </c>
      <c r="G662">
        <f t="shared" si="41"/>
        <v>7.2383880615234375E-4</v>
      </c>
      <c r="H662">
        <f>_xlfn.XLOOKUP(A662,'Tele2 - data 6.23'!A:A,'Tele2 - data 6.23'!K:K,0,0)</f>
        <v>1.0031703784883949E-2</v>
      </c>
      <c r="I662">
        <f t="shared" si="42"/>
        <v>7.2613364913243456E-6</v>
      </c>
      <c r="J662">
        <f>_xlfn.XLOOKUP(A662,'Tele2 - data 6.23'!R:R,'Tele2 - data 6.23'!U:U,0,0)</f>
        <v>0</v>
      </c>
      <c r="K662">
        <f t="shared" si="43"/>
        <v>0</v>
      </c>
    </row>
    <row r="663" spans="1:11" x14ac:dyDescent="0.25">
      <c r="A663" t="str">
        <f>_xlfn.XLOOKUP(C663,'Usage by partner TELE2 vs Ki'!B:B,'Usage by partner TELE2 vs Ki'!A:A,,0)</f>
        <v>FRAF1</v>
      </c>
      <c r="B663" t="s">
        <v>633</v>
      </c>
      <c r="C663" t="s">
        <v>760</v>
      </c>
      <c r="D663">
        <v>170</v>
      </c>
      <c r="E663">
        <v>1055</v>
      </c>
      <c r="F663">
        <f t="shared" si="40"/>
        <v>9.8254531621932983E-7</v>
      </c>
      <c r="G663">
        <f t="shared" si="41"/>
        <v>1.0061264038085938E-3</v>
      </c>
      <c r="H663">
        <f>_xlfn.XLOOKUP(A663,'Tele2 - data 6.23'!A:A,'Tele2 - data 6.23'!K:K,0,0)</f>
        <v>6.0307905731580812E-3</v>
      </c>
      <c r="I663">
        <f t="shared" si="42"/>
        <v>6.0677376314943083E-6</v>
      </c>
      <c r="J663">
        <f>_xlfn.XLOOKUP(A663,'Tele2 - data 6.23'!R:R,'Tele2 - data 6.23'!U:U,0,0)</f>
        <v>0</v>
      </c>
      <c r="K663">
        <f t="shared" si="43"/>
        <v>0</v>
      </c>
    </row>
    <row r="664" spans="1:11" x14ac:dyDescent="0.25">
      <c r="A664" t="str">
        <f>_xlfn.XLOOKUP(C664,'Usage by partner TELE2 vs Ki'!B:B,'Usage by partner TELE2 vs Ki'!A:A,,0)</f>
        <v>PRTOP</v>
      </c>
      <c r="B664" t="s">
        <v>633</v>
      </c>
      <c r="C664" t="s">
        <v>851</v>
      </c>
      <c r="D664">
        <v>25</v>
      </c>
      <c r="E664">
        <v>54</v>
      </c>
      <c r="F664">
        <f t="shared" si="40"/>
        <v>5.029141902923584E-8</v>
      </c>
      <c r="G664">
        <f t="shared" si="41"/>
        <v>5.14984130859375E-5</v>
      </c>
      <c r="H664">
        <f>_xlfn.XLOOKUP(A664,'Tele2 - data 6.23'!A:A,'Tele2 - data 6.23'!K:K,0,0)</f>
        <v>1.0015420030619742E-2</v>
      </c>
      <c r="I664">
        <f t="shared" si="42"/>
        <v>5.1577823796602831E-7</v>
      </c>
      <c r="J664">
        <f>_xlfn.XLOOKUP(A664,'Tele2 - data 6.23'!R:R,'Tele2 - data 6.23'!U:U,0,0)</f>
        <v>0</v>
      </c>
      <c r="K664">
        <f t="shared" si="43"/>
        <v>0</v>
      </c>
    </row>
    <row r="665" spans="1:11" x14ac:dyDescent="0.25">
      <c r="A665" t="str">
        <f>_xlfn.XLOOKUP(C665,'Usage by partner TELE2 vs Ki'!B:B,'Usage by partner TELE2 vs Ki'!A:A,,0)</f>
        <v>PRTTL</v>
      </c>
      <c r="B665" t="s">
        <v>633</v>
      </c>
      <c r="C665" t="s">
        <v>867</v>
      </c>
      <c r="D665">
        <v>21</v>
      </c>
      <c r="E665">
        <v>81</v>
      </c>
      <c r="F665">
        <f t="shared" si="40"/>
        <v>7.543712854385376E-8</v>
      </c>
      <c r="G665">
        <f t="shared" si="41"/>
        <v>7.724761962890625E-5</v>
      </c>
      <c r="H665">
        <f>_xlfn.XLOOKUP(A665,'Tele2 - data 6.23'!A:A,'Tele2 - data 6.23'!K:K,0,0)</f>
        <v>6.0555593909815035E-3</v>
      </c>
      <c r="I665">
        <f t="shared" si="42"/>
        <v>4.6777754847479037E-7</v>
      </c>
      <c r="J665">
        <f>_xlfn.XLOOKUP(A665,'Tele2 - data 6.23'!R:R,'Tele2 - data 6.23'!U:U,0,0)</f>
        <v>0</v>
      </c>
      <c r="K665">
        <f t="shared" si="43"/>
        <v>0</v>
      </c>
    </row>
    <row r="666" spans="1:11" x14ac:dyDescent="0.25">
      <c r="A666" t="str">
        <f>_xlfn.XLOOKUP(C666,'Usage by partner TELE2 vs Ki'!B:B,'Usage by partner TELE2 vs Ki'!A:A,,0)</f>
        <v>PRTTM</v>
      </c>
      <c r="B666" t="s">
        <v>633</v>
      </c>
      <c r="C666" t="s">
        <v>892</v>
      </c>
      <c r="D666">
        <v>7</v>
      </c>
      <c r="E666">
        <v>29</v>
      </c>
      <c r="F666">
        <f t="shared" si="40"/>
        <v>2.7008354663848877E-8</v>
      </c>
      <c r="G666">
        <f t="shared" si="41"/>
        <v>2.765655517578125E-5</v>
      </c>
      <c r="H666">
        <f>_xlfn.XLOOKUP(A666,'Tele2 - data 6.23'!A:A,'Tele2 - data 6.23'!K:K,0,0)</f>
        <v>1.0035929888164145E-2</v>
      </c>
      <c r="I666">
        <f t="shared" si="42"/>
        <v>2.7755924869228382E-7</v>
      </c>
      <c r="J666">
        <f>_xlfn.XLOOKUP(A666,'Tele2 - data 6.23'!R:R,'Tele2 - data 6.23'!U:U,0,0)</f>
        <v>0</v>
      </c>
      <c r="K666">
        <f t="shared" si="43"/>
        <v>0</v>
      </c>
    </row>
    <row r="667" spans="1:11" x14ac:dyDescent="0.25">
      <c r="A667" t="str">
        <f>_xlfn.XLOOKUP(C667,'Usage by partner TELE2 vs Ki'!B:B,'Usage by partner TELE2 vs Ki'!A:A,,0)</f>
        <v>GUYUM</v>
      </c>
      <c r="B667" t="s">
        <v>633</v>
      </c>
      <c r="C667" t="s">
        <v>767</v>
      </c>
      <c r="D667">
        <v>4</v>
      </c>
      <c r="E667">
        <v>196</v>
      </c>
      <c r="F667">
        <f t="shared" si="40"/>
        <v>1.8253922462463379E-7</v>
      </c>
      <c r="G667">
        <f t="shared" si="41"/>
        <v>1.86920166015625E-4</v>
      </c>
      <c r="H667">
        <f>_xlfn.XLOOKUP(A667,'Tele2 - data 6.23'!A:A,'Tele2 - data 6.23'!K:K,0,0)</f>
        <v>0</v>
      </c>
      <c r="I667">
        <f t="shared" si="42"/>
        <v>0</v>
      </c>
      <c r="J667">
        <f>_xlfn.XLOOKUP(A667,'Tele2 - data 6.23'!R:R,'Tele2 - data 6.23'!U:U,0,0)</f>
        <v>0.05</v>
      </c>
      <c r="K667">
        <f t="shared" si="43"/>
        <v>0.2</v>
      </c>
    </row>
    <row r="668" spans="1:11" x14ac:dyDescent="0.25">
      <c r="A668" t="str">
        <f>_xlfn.XLOOKUP(C668,'Usage by partner TELE2 vs Ki'!B:B,'Usage by partner TELE2 vs Ki'!A:A,,0)</f>
        <v>CHNCT</v>
      </c>
      <c r="B668" t="s">
        <v>633</v>
      </c>
      <c r="C668" t="s">
        <v>680</v>
      </c>
      <c r="D668">
        <v>2</v>
      </c>
      <c r="E668">
        <v>1359645</v>
      </c>
      <c r="F668">
        <f t="shared" si="40"/>
        <v>1.2662680819630623E-3</v>
      </c>
      <c r="G668">
        <f t="shared" si="41"/>
        <v>1.2966585159301758</v>
      </c>
      <c r="H668">
        <f>_xlfn.XLOOKUP(A668,'Tele2 - data 6.23'!A:A,'Tele2 - data 6.23'!K:K,0,0)</f>
        <v>3.0099366936453362E-2</v>
      </c>
      <c r="I668">
        <f t="shared" si="42"/>
        <v>3.9028600462259415E-2</v>
      </c>
      <c r="J668">
        <f>_xlfn.XLOOKUP(A668,'Tele2 - data 6.23'!R:R,'Tele2 - data 6.23'!U:U,0,0)</f>
        <v>0</v>
      </c>
      <c r="K668">
        <f t="shared" si="43"/>
        <v>0</v>
      </c>
    </row>
    <row r="669" spans="1:11" x14ac:dyDescent="0.25">
      <c r="A669" t="str">
        <f>_xlfn.XLOOKUP(C669,'Usage by partner TELE2 vs Ki'!B:B,'Usage by partner TELE2 vs Ki'!A:A,,0)</f>
        <v>BELKO</v>
      </c>
      <c r="B669" t="s">
        <v>633</v>
      </c>
      <c r="C669" t="s">
        <v>778</v>
      </c>
      <c r="D669">
        <v>2</v>
      </c>
      <c r="E669">
        <v>8</v>
      </c>
      <c r="F669">
        <f t="shared" si="40"/>
        <v>7.4505805969238281E-9</v>
      </c>
      <c r="G669">
        <f t="shared" si="41"/>
        <v>7.62939453125E-6</v>
      </c>
      <c r="H669">
        <f>_xlfn.XLOOKUP(A669,'Tele2 - data 6.23'!A:A,'Tele2 - data 6.23'!K:K,0,0)</f>
        <v>1.0009762076334031E-2</v>
      </c>
      <c r="I669">
        <f t="shared" si="42"/>
        <v>7.6368424044296503E-8</v>
      </c>
      <c r="J669">
        <f>_xlfn.XLOOKUP(A669,'Tele2 - data 6.23'!R:R,'Tele2 - data 6.23'!U:U,0,0)</f>
        <v>0</v>
      </c>
      <c r="K669">
        <f t="shared" si="43"/>
        <v>0</v>
      </c>
    </row>
    <row r="670" spans="1:11" x14ac:dyDescent="0.25">
      <c r="A670" t="str">
        <f>_xlfn.XLOOKUP(C670,'Usage by partner TELE2 vs Ki'!B:B,'Usage by partner TELE2 vs Ki'!A:A,,0)</f>
        <v>ESPRT</v>
      </c>
      <c r="B670" t="s">
        <v>633</v>
      </c>
      <c r="C670" t="s">
        <v>822</v>
      </c>
      <c r="D670">
        <v>1</v>
      </c>
      <c r="E670">
        <v>1</v>
      </c>
      <c r="F670">
        <f t="shared" si="40"/>
        <v>9.3132257461547852E-10</v>
      </c>
      <c r="G670">
        <f t="shared" si="41"/>
        <v>9.5367431640625E-7</v>
      </c>
      <c r="H670">
        <f>_xlfn.XLOOKUP(A670,'Tele2 - data 6.23'!A:A,'Tele2 - data 6.23'!K:K,0,0)</f>
        <v>6.2769022311094701E-3</v>
      </c>
      <c r="I670">
        <f t="shared" si="42"/>
        <v>5.9861204444021894E-9</v>
      </c>
      <c r="J670">
        <f>_xlfn.XLOOKUP(A670,'Tele2 - data 6.23'!R:R,'Tele2 - data 6.23'!U:U,0,0)</f>
        <v>0</v>
      </c>
      <c r="K670">
        <f t="shared" si="43"/>
        <v>0</v>
      </c>
    </row>
    <row r="671" spans="1:11" x14ac:dyDescent="0.25">
      <c r="A671" t="str">
        <f>_xlfn.XLOOKUP(C671,'Usage by partner TELE2 vs Ki'!B:B,'Usage by partner TELE2 vs Ki'!A:A,,0)</f>
        <v>FRARE</v>
      </c>
      <c r="B671" t="s">
        <v>633</v>
      </c>
      <c r="C671" t="s">
        <v>939</v>
      </c>
      <c r="D671">
        <v>1</v>
      </c>
      <c r="E671">
        <v>2</v>
      </c>
      <c r="F671">
        <f t="shared" si="40"/>
        <v>1.862645149230957E-9</v>
      </c>
      <c r="G671">
        <f t="shared" si="41"/>
        <v>1.9073486328125E-6</v>
      </c>
      <c r="H671">
        <f>_xlfn.XLOOKUP(A671,'Tele2 - data 6.23'!A:A,'Tele2 - data 6.23'!K:K,0,0)</f>
        <v>0</v>
      </c>
      <c r="I671">
        <f t="shared" si="42"/>
        <v>0</v>
      </c>
      <c r="J671">
        <f>_xlfn.XLOOKUP(A671,'Tele2 - data 6.23'!R:R,'Tele2 - data 6.23'!U:U,0,0)</f>
        <v>0</v>
      </c>
      <c r="K671">
        <f t="shared" si="43"/>
        <v>0</v>
      </c>
    </row>
    <row r="672" spans="1:11" x14ac:dyDescent="0.25">
      <c r="A672" t="str">
        <f>_xlfn.XLOOKUP(C672,'Usage by partner TELE2 vs Ki'!B:B,'Usage by partner TELE2 vs Ki'!A:A,,0)</f>
        <v>ESPTE</v>
      </c>
      <c r="B672" t="s">
        <v>633</v>
      </c>
      <c r="C672" t="s">
        <v>797</v>
      </c>
      <c r="D672">
        <v>1</v>
      </c>
      <c r="E672">
        <v>1</v>
      </c>
      <c r="F672">
        <f t="shared" si="40"/>
        <v>9.3132257461547852E-10</v>
      </c>
      <c r="G672">
        <f t="shared" si="41"/>
        <v>9.5367431640625E-7</v>
      </c>
      <c r="H672">
        <f>_xlfn.XLOOKUP(A672,'Tele2 - data 6.23'!A:A,'Tele2 - data 6.23'!K:K,0,0)</f>
        <v>1.0091008890803341E-2</v>
      </c>
      <c r="I672">
        <f t="shared" si="42"/>
        <v>9.6235360057862674E-9</v>
      </c>
      <c r="J672">
        <f>_xlfn.XLOOKUP(A672,'Tele2 - data 6.23'!R:R,'Tele2 - data 6.23'!U:U,0,0)</f>
        <v>0</v>
      </c>
      <c r="K672">
        <f t="shared" si="43"/>
        <v>0</v>
      </c>
    </row>
    <row r="673" spans="1:11" x14ac:dyDescent="0.25">
      <c r="A673" t="str">
        <f>_xlfn.XLOOKUP(C673,'Usage by partner TELE2 vs Ki'!B:B,'Usage by partner TELE2 vs Ki'!A:A,,0)</f>
        <v>ISRPL</v>
      </c>
      <c r="B673" t="s">
        <v>603</v>
      </c>
      <c r="C673" t="s">
        <v>644</v>
      </c>
      <c r="D673">
        <v>147</v>
      </c>
      <c r="E673">
        <v>12345222</v>
      </c>
      <c r="F673">
        <f t="shared" si="40"/>
        <v>1.1497383937239647E-2</v>
      </c>
      <c r="G673">
        <f t="shared" si="41"/>
        <v>11.773321151733398</v>
      </c>
      <c r="H673">
        <f>_xlfn.XLOOKUP(A673,'Tele2 - data 6.23'!A:A,'Tele2 - data 6.23'!K:K,0,0)</f>
        <v>1.8158632160141627E-2</v>
      </c>
      <c r="I673">
        <f t="shared" si="42"/>
        <v>0.21378740809754174</v>
      </c>
      <c r="J673">
        <f>_xlfn.XLOOKUP(A673,'Tele2 - data 6.23'!R:R,'Tele2 - data 6.23'!U:U,0,0)</f>
        <v>0.1</v>
      </c>
      <c r="K673">
        <f t="shared" si="43"/>
        <v>14.700000000000001</v>
      </c>
    </row>
    <row r="674" spans="1:11" x14ac:dyDescent="0.25">
      <c r="A674" t="str">
        <f>_xlfn.XLOOKUP(C674,'Usage by partner TELE2 vs Ki'!B:B,'Usage by partner TELE2 vs Ki'!A:A,,0)</f>
        <v>ISR01</v>
      </c>
      <c r="B674" t="s">
        <v>603</v>
      </c>
      <c r="C674" t="s">
        <v>586</v>
      </c>
      <c r="D674">
        <v>140</v>
      </c>
      <c r="E674">
        <v>14070636</v>
      </c>
      <c r="F674">
        <f t="shared" si="40"/>
        <v>1.3104300945997238E-2</v>
      </c>
      <c r="G674">
        <f t="shared" si="41"/>
        <v>13.418804168701172</v>
      </c>
      <c r="H674">
        <f>_xlfn.XLOOKUP(A674,'Tele2 - data 6.23'!A:A,'Tele2 - data 6.23'!K:K,0,0)</f>
        <v>1.3512929896353961E-2</v>
      </c>
      <c r="I674">
        <f t="shared" si="42"/>
        <v>0.18132736002456123</v>
      </c>
      <c r="J674">
        <f>_xlfn.XLOOKUP(A674,'Tele2 - data 6.23'!R:R,'Tele2 - data 6.23'!U:U,0,0)</f>
        <v>0</v>
      </c>
      <c r="K674">
        <f t="shared" si="43"/>
        <v>0</v>
      </c>
    </row>
    <row r="675" spans="1:11" x14ac:dyDescent="0.25">
      <c r="A675" t="str">
        <f>_xlfn.XLOOKUP(C675,'Usage by partner TELE2 vs Ki'!B:B,'Usage by partner TELE2 vs Ki'!A:A,,0)</f>
        <v>ISRMS</v>
      </c>
      <c r="B675" t="s">
        <v>603</v>
      </c>
      <c r="C675" t="s">
        <v>645</v>
      </c>
      <c r="D675">
        <v>103</v>
      </c>
      <c r="E675">
        <v>4883245</v>
      </c>
      <c r="F675">
        <f t="shared" si="40"/>
        <v>4.5478763058781624E-3</v>
      </c>
      <c r="G675">
        <f t="shared" si="41"/>
        <v>4.6570253372192383</v>
      </c>
      <c r="H675">
        <f>_xlfn.XLOOKUP(A675,'Tele2 - data 6.23'!A:A,'Tele2 - data 6.23'!K:K,0,0)</f>
        <v>1.3603237372528902E-2</v>
      </c>
      <c r="I675">
        <f t="shared" si="42"/>
        <v>6.3350621112074762E-2</v>
      </c>
      <c r="J675">
        <f>_xlfn.XLOOKUP(A675,'Tele2 - data 6.23'!R:R,'Tele2 - data 6.23'!U:U,0,0)</f>
        <v>0</v>
      </c>
      <c r="K675">
        <f t="shared" si="43"/>
        <v>0</v>
      </c>
    </row>
    <row r="676" spans="1:11" x14ac:dyDescent="0.25">
      <c r="A676" t="str">
        <f>_xlfn.XLOOKUP(C676,'Usage by partner TELE2 vs Ki'!B:B,'Usage by partner TELE2 vs Ki'!A:A,,0)</f>
        <v>PSEWM</v>
      </c>
      <c r="B676" t="s">
        <v>603</v>
      </c>
      <c r="C676" t="s">
        <v>668</v>
      </c>
      <c r="D676">
        <v>7</v>
      </c>
      <c r="E676">
        <v>972</v>
      </c>
      <c r="F676">
        <f t="shared" si="40"/>
        <v>9.0524554252624512E-7</v>
      </c>
      <c r="G676">
        <f t="shared" si="41"/>
        <v>9.26971435546875E-4</v>
      </c>
      <c r="H676">
        <f>_xlfn.XLOOKUP(A676,'Tele2 - data 6.23'!A:A,'Tele2 - data 6.23'!K:K,0,0)</f>
        <v>9.0085845390414532E-2</v>
      </c>
      <c r="I676">
        <f t="shared" si="42"/>
        <v>8.350700542400639E-5</v>
      </c>
      <c r="J676">
        <f>_xlfn.XLOOKUP(A676,'Tele2 - data 6.23'!R:R,'Tele2 - data 6.23'!U:U,0,0)</f>
        <v>0</v>
      </c>
      <c r="K676">
        <f t="shared" si="43"/>
        <v>0</v>
      </c>
    </row>
    <row r="677" spans="1:11" x14ac:dyDescent="0.25">
      <c r="A677" t="str">
        <f>_xlfn.XLOOKUP(C677,'Usage by partner TELE2 vs Ki'!B:B,'Usage by partner TELE2 vs Ki'!A:A,,0)</f>
        <v>USAW6</v>
      </c>
      <c r="B677" t="s">
        <v>603</v>
      </c>
      <c r="C677" t="s">
        <v>646</v>
      </c>
      <c r="D677">
        <v>5</v>
      </c>
      <c r="E677">
        <v>251962</v>
      </c>
      <c r="F677">
        <f t="shared" si="40"/>
        <v>2.346578985452652E-4</v>
      </c>
      <c r="G677">
        <f t="shared" si="41"/>
        <v>0.24028968811035156</v>
      </c>
      <c r="H677">
        <f>_xlfn.XLOOKUP(A677,'Tele2 - data 6.23'!A:A,'Tele2 - data 6.23'!K:K,0,0)</f>
        <v>5.0788502726430767E-3</v>
      </c>
      <c r="I677">
        <f t="shared" si="42"/>
        <v>1.2203953479725789E-3</v>
      </c>
      <c r="J677">
        <f>_xlfn.XLOOKUP(A677,'Tele2 - data 6.23'!R:R,'Tele2 - data 6.23'!U:U,0,0)</f>
        <v>0.12</v>
      </c>
      <c r="K677">
        <f t="shared" si="43"/>
        <v>0.6</v>
      </c>
    </row>
    <row r="678" spans="1:11" x14ac:dyDescent="0.25">
      <c r="A678" t="str">
        <f>_xlfn.XLOOKUP(C678,'Usage by partner TELE2 vs Ki'!B:B,'Usage by partner TELE2 vs Ki'!A:A,,0)</f>
        <v>USACG</v>
      </c>
      <c r="B678" t="s">
        <v>603</v>
      </c>
      <c r="C678" t="s">
        <v>665</v>
      </c>
      <c r="D678">
        <v>4</v>
      </c>
      <c r="E678">
        <v>485717</v>
      </c>
      <c r="F678">
        <f t="shared" si="40"/>
        <v>4.5235920697450638E-4</v>
      </c>
      <c r="G678">
        <f t="shared" si="41"/>
        <v>0.46321582794189453</v>
      </c>
      <c r="H678">
        <f>_xlfn.XLOOKUP(A678,'Tele2 - data 6.23'!A:A,'Tele2 - data 6.23'!K:K,0,0)</f>
        <v>1.3540748128522176E-2</v>
      </c>
      <c r="I678">
        <f t="shared" si="42"/>
        <v>6.2722888553060586E-3</v>
      </c>
      <c r="J678">
        <f>_xlfn.XLOOKUP(A678,'Tele2 - data 6.23'!R:R,'Tele2 - data 6.23'!U:U,0,0)</f>
        <v>0</v>
      </c>
      <c r="K678">
        <f t="shared" si="43"/>
        <v>0</v>
      </c>
    </row>
    <row r="679" spans="1:11" x14ac:dyDescent="0.25">
      <c r="A679" t="str">
        <f>_xlfn.XLOOKUP(C679,'Usage by partner TELE2 vs Ki'!B:B,'Usage by partner TELE2 vs Ki'!A:A,,0)</f>
        <v>DEUE2</v>
      </c>
      <c r="B679" t="s">
        <v>603</v>
      </c>
      <c r="C679" t="s">
        <v>746</v>
      </c>
      <c r="D679">
        <v>3</v>
      </c>
      <c r="E679">
        <v>10752</v>
      </c>
      <c r="F679">
        <f t="shared" si="40"/>
        <v>1.0013580322265625E-5</v>
      </c>
      <c r="G679">
        <f t="shared" si="41"/>
        <v>1.025390625E-2</v>
      </c>
      <c r="H679">
        <f>_xlfn.XLOOKUP(A679,'Tele2 - data 6.23'!A:A,'Tele2 - data 6.23'!K:K,0,0)</f>
        <v>6.0739991574448775E-3</v>
      </c>
      <c r="I679">
        <f t="shared" si="42"/>
        <v>6.2282217923018767E-5</v>
      </c>
      <c r="J679">
        <f>_xlfn.XLOOKUP(A679,'Tele2 - data 6.23'!R:R,'Tele2 - data 6.23'!U:U,0,0)</f>
        <v>0</v>
      </c>
      <c r="K679">
        <f t="shared" si="43"/>
        <v>0</v>
      </c>
    </row>
    <row r="680" spans="1:11" x14ac:dyDescent="0.25">
      <c r="A680" t="str">
        <f>_xlfn.XLOOKUP(C680,'Usage by partner TELE2 vs Ki'!B:B,'Usage by partner TELE2 vs Ki'!A:A,,0)</f>
        <v>AUSTA</v>
      </c>
      <c r="B680" t="s">
        <v>603</v>
      </c>
      <c r="C680" t="s">
        <v>841</v>
      </c>
      <c r="D680">
        <v>2</v>
      </c>
      <c r="E680">
        <v>1201416</v>
      </c>
      <c r="F680">
        <f t="shared" si="40"/>
        <v>1.1189058423042297E-3</v>
      </c>
      <c r="G680">
        <f t="shared" si="41"/>
        <v>1.1457595825195313</v>
      </c>
      <c r="H680">
        <f>_xlfn.XLOOKUP(A680,'Tele2 - data 6.23'!A:A,'Tele2 - data 6.23'!K:K,0,0)</f>
        <v>5.1030373719502713E-3</v>
      </c>
      <c r="I680">
        <f t="shared" si="42"/>
        <v>5.8468539688673084E-3</v>
      </c>
      <c r="J680">
        <f>_xlfn.XLOOKUP(A680,'Tele2 - data 6.23'!R:R,'Tele2 - data 6.23'!U:U,0,0)</f>
        <v>0.5</v>
      </c>
      <c r="K680">
        <f t="shared" si="43"/>
        <v>1</v>
      </c>
    </row>
    <row r="681" spans="1:11" x14ac:dyDescent="0.25">
      <c r="A681" t="str">
        <f>_xlfn.XLOOKUP(C681,'Usage by partner TELE2 vs Ki'!B:B,'Usage by partner TELE2 vs Ki'!A:A,,0)</f>
        <v>GTMCM</v>
      </c>
      <c r="B681" t="s">
        <v>603</v>
      </c>
      <c r="C681" t="s">
        <v>975</v>
      </c>
      <c r="D681">
        <v>1</v>
      </c>
      <c r="E681">
        <v>21145</v>
      </c>
      <c r="F681">
        <f t="shared" si="40"/>
        <v>1.9692815840244293E-5</v>
      </c>
      <c r="G681">
        <f t="shared" si="41"/>
        <v>2.0165443420410156E-2</v>
      </c>
      <c r="H681">
        <f>_xlfn.XLOOKUP(A681,'Tele2 - data 6.23'!A:A,'Tele2 - data 6.23'!K:K,0,0)</f>
        <v>1.3002081165452602E-2</v>
      </c>
      <c r="I681">
        <f t="shared" si="42"/>
        <v>2.62192732089515E-4</v>
      </c>
      <c r="J681">
        <f>_xlfn.XLOOKUP(A681,'Tele2 - data 6.23'!R:R,'Tele2 - data 6.23'!U:U,0,0)</f>
        <v>0.06</v>
      </c>
      <c r="K681">
        <f t="shared" si="43"/>
        <v>0.06</v>
      </c>
    </row>
    <row r="682" spans="1:11" x14ac:dyDescent="0.25">
      <c r="A682" t="str">
        <f>_xlfn.XLOOKUP(C682,'Usage by partner TELE2 vs Ki'!B:B,'Usage by partner TELE2 vs Ki'!A:A,,0)</f>
        <v>PSEJE</v>
      </c>
      <c r="B682" t="s">
        <v>603</v>
      </c>
      <c r="C682" t="s">
        <v>669</v>
      </c>
      <c r="D682">
        <v>1</v>
      </c>
      <c r="E682">
        <v>8</v>
      </c>
      <c r="F682">
        <f t="shared" si="40"/>
        <v>7.4505805969238281E-9</v>
      </c>
      <c r="G682">
        <f t="shared" si="41"/>
        <v>7.62939453125E-6</v>
      </c>
      <c r="H682">
        <f>_xlfn.XLOOKUP(A682,'Tele2 - data 6.23'!A:A,'Tele2 - data 6.23'!K:K,0,0)</f>
        <v>5.4180568666750653E-2</v>
      </c>
      <c r="I682">
        <f t="shared" si="42"/>
        <v>4.1336493428612254E-7</v>
      </c>
      <c r="J682">
        <f>_xlfn.XLOOKUP(A682,'Tele2 - data 6.23'!R:R,'Tele2 - data 6.23'!U:U,0,0)</f>
        <v>0</v>
      </c>
      <c r="K682">
        <f t="shared" si="43"/>
        <v>0</v>
      </c>
    </row>
    <row r="683" spans="1:11" x14ac:dyDescent="0.25">
      <c r="A683" t="str">
        <f>_xlfn.XLOOKUP(C683,'Usage by partner TELE2 vs Ki'!B:B,'Usage by partner TELE2 vs Ki'!A:A,,0)</f>
        <v>CHEC1</v>
      </c>
      <c r="B683" t="s">
        <v>603</v>
      </c>
      <c r="C683" t="s">
        <v>911</v>
      </c>
      <c r="D683">
        <v>1</v>
      </c>
      <c r="E683">
        <v>10203</v>
      </c>
      <c r="F683">
        <f t="shared" si="40"/>
        <v>9.5022842288017273E-6</v>
      </c>
      <c r="G683">
        <f t="shared" si="41"/>
        <v>9.7303390502929688E-3</v>
      </c>
      <c r="H683">
        <f>_xlfn.XLOOKUP(A683,'Tele2 - data 6.23'!A:A,'Tele2 - data 6.23'!K:K,0,0)</f>
        <v>2.0139639166548706E-2</v>
      </c>
      <c r="I683">
        <f t="shared" si="42"/>
        <v>1.959655174410786E-4</v>
      </c>
      <c r="J683">
        <f>_xlfn.XLOOKUP(A683,'Tele2 - data 6.23'!R:R,'Tele2 - data 6.23'!U:U,0,0)</f>
        <v>0</v>
      </c>
      <c r="K683">
        <f t="shared" si="43"/>
        <v>0</v>
      </c>
    </row>
    <row r="684" spans="1:11" x14ac:dyDescent="0.25">
      <c r="A684" t="str">
        <f>_xlfn.XLOOKUP(C684,'Usage by partner TELE2 vs Ki'!B:B,'Usage by partner TELE2 vs Ki'!A:A,,0)</f>
        <v>GTMSC</v>
      </c>
      <c r="B684" t="s">
        <v>603</v>
      </c>
      <c r="C684" t="s">
        <v>895</v>
      </c>
      <c r="D684">
        <v>1</v>
      </c>
      <c r="E684">
        <v>18184</v>
      </c>
      <c r="F684">
        <f t="shared" si="40"/>
        <v>1.6935169696807861E-5</v>
      </c>
      <c r="G684">
        <f t="shared" si="41"/>
        <v>1.734161376953125E-2</v>
      </c>
      <c r="H684">
        <f>_xlfn.XLOOKUP(A684,'Tele2 - data 6.23'!A:A,'Tele2 - data 6.23'!K:K,0,0)</f>
        <v>2.0081035989513069E-2</v>
      </c>
      <c r="I684">
        <f t="shared" si="42"/>
        <v>3.4823757022219243E-4</v>
      </c>
      <c r="J684">
        <f>_xlfn.XLOOKUP(A684,'Tele2 - data 6.23'!R:R,'Tele2 - data 6.23'!U:U,0,0)</f>
        <v>0</v>
      </c>
      <c r="K684">
        <f t="shared" si="43"/>
        <v>0</v>
      </c>
    </row>
    <row r="685" spans="1:11" x14ac:dyDescent="0.25">
      <c r="A685" t="str">
        <f>_xlfn.XLOOKUP(C685,'Usage by partner TELE2 vs Ki'!B:B,'Usage by partner TELE2 vs Ki'!A:A,,0)</f>
        <v>GBRCN</v>
      </c>
      <c r="B685" t="s">
        <v>603</v>
      </c>
      <c r="C685" t="s">
        <v>679</v>
      </c>
      <c r="D685">
        <v>1</v>
      </c>
      <c r="E685">
        <v>459692</v>
      </c>
      <c r="F685">
        <f t="shared" si="40"/>
        <v>4.2812153697013855E-4</v>
      </c>
      <c r="G685">
        <f t="shared" si="41"/>
        <v>0.43839645385742188</v>
      </c>
      <c r="H685">
        <f>_xlfn.XLOOKUP(A685,'Tele2 - data 6.23'!A:A,'Tele2 - data 6.23'!K:K,0,0)</f>
        <v>1.0089910828816955E-2</v>
      </c>
      <c r="I685">
        <f t="shared" si="42"/>
        <v>4.4233811270909537E-3</v>
      </c>
      <c r="J685">
        <f>_xlfn.XLOOKUP(A685,'Tele2 - data 6.23'!R:R,'Tele2 - data 6.23'!U:U,0,0)</f>
        <v>0</v>
      </c>
      <c r="K685">
        <f t="shared" si="43"/>
        <v>0</v>
      </c>
    </row>
    <row r="686" spans="1:11" x14ac:dyDescent="0.25">
      <c r="A686" t="str">
        <f>_xlfn.XLOOKUP(C686,'Usage by partner TELE2 vs Ki'!B:B,'Usage by partner TELE2 vs Ki'!A:A,,0)</f>
        <v>DEUD2</v>
      </c>
      <c r="B686" t="s">
        <v>603</v>
      </c>
      <c r="C686" t="s">
        <v>740</v>
      </c>
      <c r="D686">
        <v>1</v>
      </c>
      <c r="E686">
        <v>463759</v>
      </c>
      <c r="F686">
        <f t="shared" si="40"/>
        <v>4.319092258810997E-4</v>
      </c>
      <c r="G686">
        <f t="shared" si="41"/>
        <v>0.44227504730224609</v>
      </c>
      <c r="H686">
        <f>_xlfn.XLOOKUP(A686,'Tele2 - data 6.23'!A:A,'Tele2 - data 6.23'!K:K,0,0)</f>
        <v>1.0029951459719478E-2</v>
      </c>
      <c r="I686">
        <f t="shared" si="42"/>
        <v>4.4359972562866643E-3</v>
      </c>
      <c r="J686">
        <f>_xlfn.XLOOKUP(A686,'Tele2 - data 6.23'!R:R,'Tele2 - data 6.23'!U:U,0,0)</f>
        <v>0</v>
      </c>
      <c r="K686">
        <f t="shared" si="43"/>
        <v>0</v>
      </c>
    </row>
    <row r="687" spans="1:11" x14ac:dyDescent="0.25">
      <c r="A687" t="str">
        <f>_xlfn.XLOOKUP(C687,'Usage by partner TELE2 vs Ki'!B:B,'Usage by partner TELE2 vs Ki'!A:A,,0)</f>
        <v>GBRVF</v>
      </c>
      <c r="B687" t="s">
        <v>603</v>
      </c>
      <c r="C687" t="s">
        <v>670</v>
      </c>
      <c r="D687">
        <v>1</v>
      </c>
      <c r="E687">
        <v>8328</v>
      </c>
      <c r="F687">
        <f t="shared" si="40"/>
        <v>7.7560544013977051E-6</v>
      </c>
      <c r="G687">
        <f t="shared" si="41"/>
        <v>7.94219970703125E-3</v>
      </c>
      <c r="H687">
        <f>_xlfn.XLOOKUP(A687,'Tele2 - data 6.23'!A:A,'Tele2 - data 6.23'!K:K,0,0)</f>
        <v>1.0101909042959573E-2</v>
      </c>
      <c r="I687">
        <f t="shared" si="42"/>
        <v>8.023137904144985E-5</v>
      </c>
      <c r="J687">
        <f>_xlfn.XLOOKUP(A687,'Tele2 - data 6.23'!R:R,'Tele2 - data 6.23'!U:U,0,0)</f>
        <v>0</v>
      </c>
      <c r="K687">
        <f t="shared" si="43"/>
        <v>0</v>
      </c>
    </row>
    <row r="688" spans="1:11" x14ac:dyDescent="0.25">
      <c r="A688" t="str">
        <f>_xlfn.XLOOKUP(C688,'Usage by partner TELE2 vs Ki'!B:B,'Usage by partner TELE2 vs Ki'!A:A,,0)</f>
        <v>NLDPT</v>
      </c>
      <c r="B688" t="s">
        <v>688</v>
      </c>
      <c r="C688" t="s">
        <v>687</v>
      </c>
      <c r="D688">
        <v>290</v>
      </c>
      <c r="E688">
        <v>2556805609</v>
      </c>
      <c r="F688">
        <f t="shared" si="40"/>
        <v>2.3812107825651765</v>
      </c>
      <c r="G688">
        <f t="shared" si="41"/>
        <v>2438.3598413467407</v>
      </c>
      <c r="H688">
        <f>_xlfn.XLOOKUP(A688,'Tele2 - data 6.23'!A:A,'Tele2 - data 6.23'!K:K,0,0)</f>
        <v>4.5416334993920587E-3</v>
      </c>
      <c r="I688">
        <f t="shared" si="42"/>
        <v>11.074136739032664</v>
      </c>
      <c r="J688">
        <f>_xlfn.XLOOKUP(A688,'Tele2 - data 6.23'!R:R,'Tele2 - data 6.23'!U:U,0,0)</f>
        <v>0.11</v>
      </c>
      <c r="K688">
        <f t="shared" si="43"/>
        <v>31.9</v>
      </c>
    </row>
    <row r="689" spans="1:11" x14ac:dyDescent="0.25">
      <c r="A689" t="str">
        <f>_xlfn.XLOOKUP(C689,'Usage by partner TELE2 vs Ki'!B:B,'Usage by partner TELE2 vs Ki'!A:A,,0)</f>
        <v>NLDLT</v>
      </c>
      <c r="B689" t="s">
        <v>688</v>
      </c>
      <c r="C689" t="s">
        <v>699</v>
      </c>
      <c r="D689">
        <v>176</v>
      </c>
      <c r="E689">
        <v>843955429</v>
      </c>
      <c r="F689">
        <f t="shared" si="40"/>
        <v>0.78599474299699068</v>
      </c>
      <c r="G689">
        <f t="shared" si="41"/>
        <v>804.85861682891846</v>
      </c>
      <c r="H689">
        <f>_xlfn.XLOOKUP(A689,'Tele2 - data 6.23'!A:A,'Tele2 - data 6.23'!K:K,0,0)</f>
        <v>1.0014996681596862E-2</v>
      </c>
      <c r="I689">
        <f t="shared" si="42"/>
        <v>8.060656376696258</v>
      </c>
      <c r="J689">
        <f>_xlfn.XLOOKUP(A689,'Tele2 - data 6.23'!R:R,'Tele2 - data 6.23'!U:U,0,0)</f>
        <v>0</v>
      </c>
      <c r="K689">
        <f t="shared" si="43"/>
        <v>0</v>
      </c>
    </row>
    <row r="690" spans="1:11" x14ac:dyDescent="0.25">
      <c r="A690" t="str">
        <f>_xlfn.XLOOKUP(C690,'Usage by partner TELE2 vs Ki'!B:B,'Usage by partner TELE2 vs Ki'!A:A,,0)</f>
        <v>BELTB</v>
      </c>
      <c r="B690" t="s">
        <v>688</v>
      </c>
      <c r="C690" t="s">
        <v>751</v>
      </c>
      <c r="D690">
        <v>36</v>
      </c>
      <c r="E690">
        <v>38973739</v>
      </c>
      <c r="F690">
        <f t="shared" si="40"/>
        <v>3.6297122947871685E-2</v>
      </c>
      <c r="G690">
        <f t="shared" si="41"/>
        <v>37.168253898620605</v>
      </c>
      <c r="H690">
        <f>_xlfn.XLOOKUP(A690,'Tele2 - data 6.23'!A:A,'Tele2 - data 6.23'!K:K,0,0)</f>
        <v>1.005844651432317E-2</v>
      </c>
      <c r="I690">
        <f t="shared" si="42"/>
        <v>0.37385489387005899</v>
      </c>
      <c r="J690">
        <f>_xlfn.XLOOKUP(A690,'Tele2 - data 6.23'!R:R,'Tele2 - data 6.23'!U:U,0,0)</f>
        <v>0</v>
      </c>
      <c r="K690">
        <f t="shared" si="43"/>
        <v>0</v>
      </c>
    </row>
    <row r="691" spans="1:11" x14ac:dyDescent="0.25">
      <c r="A691" t="str">
        <f>_xlfn.XLOOKUP(C691,'Usage by partner TELE2 vs Ki'!B:B,'Usage by partner TELE2 vs Ki'!A:A,,0)</f>
        <v>BELMO</v>
      </c>
      <c r="B691" t="s">
        <v>688</v>
      </c>
      <c r="C691" t="s">
        <v>755</v>
      </c>
      <c r="D691">
        <v>31</v>
      </c>
      <c r="E691">
        <v>35720183</v>
      </c>
      <c r="F691">
        <f t="shared" si="40"/>
        <v>3.3267012797296047E-2</v>
      </c>
      <c r="G691">
        <f t="shared" si="41"/>
        <v>34.065421104431152</v>
      </c>
      <c r="H691">
        <f>_xlfn.XLOOKUP(A691,'Tele2 - data 6.23'!A:A,'Tele2 - data 6.23'!K:K,0,0)</f>
        <v>6.7712003911286935E-3</v>
      </c>
      <c r="I691">
        <f t="shared" si="42"/>
        <v>0.23066379270628787</v>
      </c>
      <c r="J691">
        <f>_xlfn.XLOOKUP(A691,'Tele2 - data 6.23'!R:R,'Tele2 - data 6.23'!U:U,0,0)</f>
        <v>0</v>
      </c>
      <c r="K691">
        <f t="shared" si="43"/>
        <v>0</v>
      </c>
    </row>
    <row r="692" spans="1:11" x14ac:dyDescent="0.25">
      <c r="A692" t="str">
        <f>_xlfn.XLOOKUP(C692,'Usage by partner TELE2 vs Ki'!B:B,'Usage by partner TELE2 vs Ki'!A:A,,0)</f>
        <v>DEUE2</v>
      </c>
      <c r="B692" t="s">
        <v>688</v>
      </c>
      <c r="C692" t="s">
        <v>746</v>
      </c>
      <c r="D692">
        <v>29</v>
      </c>
      <c r="E692">
        <v>68806388</v>
      </c>
      <c r="F692">
        <f t="shared" si="40"/>
        <v>6.4080942422151566E-2</v>
      </c>
      <c r="G692">
        <f t="shared" si="41"/>
        <v>65.618885040283203</v>
      </c>
      <c r="H692">
        <f>_xlfn.XLOOKUP(A692,'Tele2 - data 6.23'!A:A,'Tele2 - data 6.23'!K:K,0,0)</f>
        <v>6.0739991574448775E-3</v>
      </c>
      <c r="I692">
        <f t="shared" si="42"/>
        <v>0.39856905244715246</v>
      </c>
      <c r="J692">
        <f>_xlfn.XLOOKUP(A692,'Tele2 - data 6.23'!R:R,'Tele2 - data 6.23'!U:U,0,0)</f>
        <v>0</v>
      </c>
      <c r="K692">
        <f t="shared" si="43"/>
        <v>0</v>
      </c>
    </row>
    <row r="693" spans="1:11" x14ac:dyDescent="0.25">
      <c r="A693" t="str">
        <f>_xlfn.XLOOKUP(C693,'Usage by partner TELE2 vs Ki'!B:B,'Usage by partner TELE2 vs Ki'!A:A,,0)</f>
        <v>BELKO</v>
      </c>
      <c r="B693" t="s">
        <v>688</v>
      </c>
      <c r="C693" t="s">
        <v>778</v>
      </c>
      <c r="D693">
        <v>26</v>
      </c>
      <c r="E693">
        <v>33268311</v>
      </c>
      <c r="F693">
        <f t="shared" si="40"/>
        <v>3.0983529053628445E-2</v>
      </c>
      <c r="G693">
        <f t="shared" si="41"/>
        <v>31.727133750915527</v>
      </c>
      <c r="H693">
        <f>_xlfn.XLOOKUP(A693,'Tele2 - data 6.23'!A:A,'Tele2 - data 6.23'!K:K,0,0)</f>
        <v>1.0009762076334031E-2</v>
      </c>
      <c r="I693">
        <f t="shared" si="42"/>
        <v>0.31758106021069171</v>
      </c>
      <c r="J693">
        <f>_xlfn.XLOOKUP(A693,'Tele2 - data 6.23'!R:R,'Tele2 - data 6.23'!U:U,0,0)</f>
        <v>0</v>
      </c>
      <c r="K693">
        <f t="shared" si="43"/>
        <v>0</v>
      </c>
    </row>
    <row r="694" spans="1:11" x14ac:dyDescent="0.25">
      <c r="A694" t="str">
        <f>_xlfn.XLOOKUP(C694,'Usage by partner TELE2 vs Ki'!B:B,'Usage by partner TELE2 vs Ki'!A:A,,0)</f>
        <v>DEUD2</v>
      </c>
      <c r="B694" t="s">
        <v>688</v>
      </c>
      <c r="C694" t="s">
        <v>740</v>
      </c>
      <c r="D694">
        <v>25</v>
      </c>
      <c r="E694">
        <v>33004337</v>
      </c>
      <c r="F694">
        <f t="shared" si="40"/>
        <v>3.0737684108316898E-2</v>
      </c>
      <c r="G694">
        <f t="shared" si="41"/>
        <v>31.475388526916504</v>
      </c>
      <c r="H694">
        <f>_xlfn.XLOOKUP(A694,'Tele2 - data 6.23'!A:A,'Tele2 - data 6.23'!K:K,0,0)</f>
        <v>1.0029951459719478E-2</v>
      </c>
      <c r="I694">
        <f t="shared" si="42"/>
        <v>0.31569661910078389</v>
      </c>
      <c r="J694">
        <f>_xlfn.XLOOKUP(A694,'Tele2 - data 6.23'!R:R,'Tele2 - data 6.23'!U:U,0,0)</f>
        <v>0</v>
      </c>
      <c r="K694">
        <f t="shared" si="43"/>
        <v>0</v>
      </c>
    </row>
    <row r="695" spans="1:11" x14ac:dyDescent="0.25">
      <c r="A695" t="str">
        <f>_xlfn.XLOOKUP(C695,'Usage by partner TELE2 vs Ki'!B:B,'Usage by partner TELE2 vs Ki'!A:A,,0)</f>
        <v>ZWEN1</v>
      </c>
      <c r="B695" t="s">
        <v>688</v>
      </c>
      <c r="C695" t="s">
        <v>750</v>
      </c>
      <c r="D695">
        <v>14</v>
      </c>
      <c r="E695">
        <v>122791191</v>
      </c>
      <c r="F695">
        <f t="shared" si="40"/>
        <v>0.11435820814222097</v>
      </c>
      <c r="G695">
        <f t="shared" si="41"/>
        <v>117.10280513763428</v>
      </c>
      <c r="H695">
        <f>_xlfn.XLOOKUP(A695,'Tele2 - data 6.23'!A:A,'Tele2 - data 6.23'!K:K,0,0)</f>
        <v>1.0002384477734172</v>
      </c>
      <c r="I695">
        <f t="shared" si="42"/>
        <v>117.13072804078026</v>
      </c>
      <c r="J695">
        <f>_xlfn.XLOOKUP(A695,'Tele2 - data 6.23'!R:R,'Tele2 - data 6.23'!U:U,0,0)</f>
        <v>0</v>
      </c>
      <c r="K695">
        <f t="shared" si="43"/>
        <v>0</v>
      </c>
    </row>
    <row r="696" spans="1:11" x14ac:dyDescent="0.25">
      <c r="A696" t="str">
        <f>_xlfn.XLOOKUP(C696,'Usage by partner TELE2 vs Ki'!B:B,'Usage by partner TELE2 vs Ki'!A:A,,0)</f>
        <v>ZWEN3</v>
      </c>
      <c r="B696" t="s">
        <v>688</v>
      </c>
      <c r="C696" t="s">
        <v>783</v>
      </c>
      <c r="D696">
        <v>14</v>
      </c>
      <c r="E696">
        <v>19624336</v>
      </c>
      <c r="F696">
        <f t="shared" si="40"/>
        <v>1.8276587128639221E-2</v>
      </c>
      <c r="G696">
        <f t="shared" si="41"/>
        <v>18.715225219726563</v>
      </c>
      <c r="H696">
        <f>_xlfn.XLOOKUP(A696,'Tele2 - data 6.23'!A:A,'Tele2 - data 6.23'!K:K,0,0)</f>
        <v>0.20028872118748026</v>
      </c>
      <c r="I696">
        <f t="shared" si="42"/>
        <v>3.7484485259947125</v>
      </c>
      <c r="J696">
        <f>_xlfn.XLOOKUP(A696,'Tele2 - data 6.23'!R:R,'Tele2 - data 6.23'!U:U,0,0)</f>
        <v>0</v>
      </c>
      <c r="K696">
        <f t="shared" si="43"/>
        <v>0</v>
      </c>
    </row>
    <row r="697" spans="1:11" x14ac:dyDescent="0.25">
      <c r="A697" t="str">
        <f>_xlfn.XLOOKUP(C697,'Usage by partner TELE2 vs Ki'!B:B,'Usage by partner TELE2 vs Ki'!A:A,,0)</f>
        <v>FRAF1</v>
      </c>
      <c r="B697" t="s">
        <v>688</v>
      </c>
      <c r="C697" t="s">
        <v>760</v>
      </c>
      <c r="D697">
        <v>11</v>
      </c>
      <c r="E697">
        <v>25620490</v>
      </c>
      <c r="F697">
        <f t="shared" si="40"/>
        <v>2.3860940709710121E-2</v>
      </c>
      <c r="G697">
        <f t="shared" si="41"/>
        <v>24.433603286743164</v>
      </c>
      <c r="H697">
        <f>_xlfn.XLOOKUP(A697,'Tele2 - data 6.23'!A:A,'Tele2 - data 6.23'!K:K,0,0)</f>
        <v>6.0307905731580812E-3</v>
      </c>
      <c r="I697">
        <f t="shared" si="42"/>
        <v>0.14735394436997498</v>
      </c>
      <c r="J697">
        <f>_xlfn.XLOOKUP(A697,'Tele2 - data 6.23'!R:R,'Tele2 - data 6.23'!U:U,0,0)</f>
        <v>0</v>
      </c>
      <c r="K697">
        <f t="shared" si="43"/>
        <v>0</v>
      </c>
    </row>
    <row r="698" spans="1:11" x14ac:dyDescent="0.25">
      <c r="A698" t="str">
        <f>_xlfn.XLOOKUP(C698,'Usage by partner TELE2 vs Ki'!B:B,'Usage by partner TELE2 vs Ki'!A:A,,0)</f>
        <v>FRAF3</v>
      </c>
      <c r="B698" t="s">
        <v>688</v>
      </c>
      <c r="C698" t="s">
        <v>772</v>
      </c>
      <c r="D698">
        <v>9</v>
      </c>
      <c r="E698">
        <v>5369658</v>
      </c>
      <c r="F698">
        <f t="shared" si="40"/>
        <v>5.0008837133646011E-3</v>
      </c>
      <c r="G698">
        <f t="shared" si="41"/>
        <v>5.1209049224853516</v>
      </c>
      <c r="H698">
        <f>_xlfn.XLOOKUP(A698,'Tele2 - data 6.23'!A:A,'Tele2 - data 6.23'!K:K,0,0)</f>
        <v>1.0031703784883949E-2</v>
      </c>
      <c r="I698">
        <f t="shared" si="42"/>
        <v>5.1371401292927145E-2</v>
      </c>
      <c r="J698">
        <f>_xlfn.XLOOKUP(A698,'Tele2 - data 6.23'!R:R,'Tele2 - data 6.23'!U:U,0,0)</f>
        <v>0</v>
      </c>
      <c r="K698">
        <f t="shared" si="43"/>
        <v>0</v>
      </c>
    </row>
    <row r="699" spans="1:11" x14ac:dyDescent="0.25">
      <c r="A699" t="str">
        <f>_xlfn.XLOOKUP(C699,'Usage by partner TELE2 vs Ki'!B:B,'Usage by partner TELE2 vs Ki'!A:A,,0)</f>
        <v>POL03</v>
      </c>
      <c r="B699" t="s">
        <v>688</v>
      </c>
      <c r="C699" t="s">
        <v>780</v>
      </c>
      <c r="D699">
        <v>8</v>
      </c>
      <c r="E699">
        <v>75637129</v>
      </c>
      <c r="F699">
        <f t="shared" si="40"/>
        <v>7.0442565716803074E-2</v>
      </c>
      <c r="G699">
        <f t="shared" si="41"/>
        <v>72.133187294006348</v>
      </c>
      <c r="H699">
        <f>_xlfn.XLOOKUP(A699,'Tele2 - data 6.23'!A:A,'Tele2 - data 6.23'!K:K,0,0)</f>
        <v>1.0005654488975016E-2</v>
      </c>
      <c r="I699">
        <f t="shared" si="42"/>
        <v>0.72173974925235018</v>
      </c>
      <c r="J699">
        <f>_xlfn.XLOOKUP(A699,'Tele2 - data 6.23'!R:R,'Tele2 - data 6.23'!U:U,0,0)</f>
        <v>0</v>
      </c>
      <c r="K699">
        <f t="shared" si="43"/>
        <v>0</v>
      </c>
    </row>
    <row r="700" spans="1:11" x14ac:dyDescent="0.25">
      <c r="A700" t="str">
        <f>_xlfn.XLOOKUP(C700,'Usage by partner TELE2 vs Ki'!B:B,'Usage by partner TELE2 vs Ki'!A:A,,0)</f>
        <v>FRAF2</v>
      </c>
      <c r="B700" t="s">
        <v>688</v>
      </c>
      <c r="C700" t="s">
        <v>771</v>
      </c>
      <c r="D700">
        <v>7</v>
      </c>
      <c r="E700">
        <v>2279097</v>
      </c>
      <c r="F700">
        <f t="shared" si="40"/>
        <v>2.1225744858384132E-3</v>
      </c>
      <c r="G700">
        <f t="shared" si="41"/>
        <v>2.1735162734985352</v>
      </c>
      <c r="H700">
        <f>_xlfn.XLOOKUP(A700,'Tele2 - data 6.23'!A:A,'Tele2 - data 6.23'!K:K,0,0)</f>
        <v>1.0044684567575537E-2</v>
      </c>
      <c r="I700">
        <f t="shared" si="42"/>
        <v>2.1832285369785025E-2</v>
      </c>
      <c r="J700">
        <f>_xlfn.XLOOKUP(A700,'Tele2 - data 6.23'!R:R,'Tele2 - data 6.23'!U:U,0,0)</f>
        <v>0</v>
      </c>
      <c r="K700">
        <f t="shared" si="43"/>
        <v>0</v>
      </c>
    </row>
    <row r="701" spans="1:11" x14ac:dyDescent="0.25">
      <c r="A701" t="str">
        <f>_xlfn.XLOOKUP(C701,'Usage by partner TELE2 vs Ki'!B:B,'Usage by partner TELE2 vs Ki'!A:A,,0)</f>
        <v>POLP4</v>
      </c>
      <c r="B701" t="s">
        <v>688</v>
      </c>
      <c r="C701" t="s">
        <v>791</v>
      </c>
      <c r="D701">
        <v>6</v>
      </c>
      <c r="E701">
        <v>5872045</v>
      </c>
      <c r="F701">
        <f t="shared" si="40"/>
        <v>5.4687680676579475E-3</v>
      </c>
      <c r="G701">
        <f t="shared" si="41"/>
        <v>5.6000185012817383</v>
      </c>
      <c r="H701">
        <f>_xlfn.XLOOKUP(A701,'Tele2 - data 6.23'!A:A,'Tele2 - data 6.23'!K:K,0,0)</f>
        <v>1.0010121162733351E-2</v>
      </c>
      <c r="I701">
        <f t="shared" si="42"/>
        <v>5.6056863711378635E-2</v>
      </c>
      <c r="J701">
        <f>_xlfn.XLOOKUP(A701,'Tele2 - data 6.23'!R:R,'Tele2 - data 6.23'!U:U,0,0)</f>
        <v>0</v>
      </c>
      <c r="K701">
        <f t="shared" si="43"/>
        <v>0</v>
      </c>
    </row>
    <row r="702" spans="1:11" x14ac:dyDescent="0.25">
      <c r="A702" t="str">
        <f>_xlfn.XLOOKUP(C702,'Usage by partner TELE2 vs Ki'!B:B,'Usage by partner TELE2 vs Ki'!A:A,,0)</f>
        <v>POLKM</v>
      </c>
      <c r="B702" t="s">
        <v>688</v>
      </c>
      <c r="C702" t="s">
        <v>785</v>
      </c>
      <c r="D702">
        <v>6</v>
      </c>
      <c r="E702">
        <v>20475339</v>
      </c>
      <c r="F702">
        <f t="shared" si="40"/>
        <v>1.9069145433604717E-2</v>
      </c>
      <c r="G702">
        <f t="shared" si="41"/>
        <v>19.52680492401123</v>
      </c>
      <c r="H702">
        <f>_xlfn.XLOOKUP(A702,'Tele2 - data 6.23'!A:A,'Tele2 - data 6.23'!K:K,0,0)</f>
        <v>6.0612308783940562E-3</v>
      </c>
      <c r="I702">
        <f t="shared" si="42"/>
        <v>0.11835647296179397</v>
      </c>
      <c r="J702">
        <f>_xlfn.XLOOKUP(A702,'Tele2 - data 6.23'!R:R,'Tele2 - data 6.23'!U:U,0,0)</f>
        <v>0</v>
      </c>
      <c r="K702">
        <f t="shared" si="43"/>
        <v>0</v>
      </c>
    </row>
    <row r="703" spans="1:11" x14ac:dyDescent="0.25">
      <c r="A703" t="str">
        <f>_xlfn.XLOOKUP(C703,'Usage by partner TELE2 vs Ki'!B:B,'Usage by partner TELE2 vs Ki'!A:A,,0)</f>
        <v>ESPTE</v>
      </c>
      <c r="B703" t="s">
        <v>688</v>
      </c>
      <c r="C703" t="s">
        <v>797</v>
      </c>
      <c r="D703">
        <v>5</v>
      </c>
      <c r="E703">
        <v>6338993</v>
      </c>
      <c r="F703">
        <f t="shared" si="40"/>
        <v>5.903647281229496E-3</v>
      </c>
      <c r="G703">
        <f t="shared" si="41"/>
        <v>6.0453348159790039</v>
      </c>
      <c r="H703">
        <f>_xlfn.XLOOKUP(A703,'Tele2 - data 6.23'!A:A,'Tele2 - data 6.23'!K:K,0,0)</f>
        <v>1.0091008890803341E-2</v>
      </c>
      <c r="I703">
        <f t="shared" si="42"/>
        <v>6.1003527375927111E-2</v>
      </c>
      <c r="J703">
        <f>_xlfn.XLOOKUP(A703,'Tele2 - data 6.23'!R:R,'Tele2 - data 6.23'!U:U,0,0)</f>
        <v>0</v>
      </c>
      <c r="K703">
        <f t="shared" si="43"/>
        <v>0</v>
      </c>
    </row>
    <row r="704" spans="1:11" x14ac:dyDescent="0.25">
      <c r="A704" t="str">
        <f>_xlfn.XLOOKUP(C704,'Usage by partner TELE2 vs Ki'!B:B,'Usage by partner TELE2 vs Ki'!A:A,,0)</f>
        <v>ESPRT</v>
      </c>
      <c r="B704" t="s">
        <v>688</v>
      </c>
      <c r="C704" t="s">
        <v>822</v>
      </c>
      <c r="D704">
        <v>4</v>
      </c>
      <c r="E704">
        <v>4469377</v>
      </c>
      <c r="F704">
        <f t="shared" si="40"/>
        <v>4.1624316945672035E-3</v>
      </c>
      <c r="G704">
        <f t="shared" si="41"/>
        <v>4.2623300552368164</v>
      </c>
      <c r="H704">
        <f>_xlfn.XLOOKUP(A704,'Tele2 - data 6.23'!A:A,'Tele2 - data 6.23'!K:K,0,0)</f>
        <v>6.2769022311094701E-3</v>
      </c>
      <c r="I704">
        <f t="shared" si="42"/>
        <v>2.6754229033440925E-2</v>
      </c>
      <c r="J704">
        <f>_xlfn.XLOOKUP(A704,'Tele2 - data 6.23'!R:R,'Tele2 - data 6.23'!U:U,0,0)</f>
        <v>0</v>
      </c>
      <c r="K704">
        <f t="shared" si="43"/>
        <v>0</v>
      </c>
    </row>
    <row r="705" spans="1:11" x14ac:dyDescent="0.25">
      <c r="A705" t="str">
        <f>_xlfn.XLOOKUP(C705,'Usage by partner TELE2 vs Ki'!B:B,'Usage by partner TELE2 vs Ki'!A:A,,0)</f>
        <v>ESPAT</v>
      </c>
      <c r="B705" t="s">
        <v>688</v>
      </c>
      <c r="C705" t="s">
        <v>810</v>
      </c>
      <c r="D705">
        <v>4</v>
      </c>
      <c r="E705">
        <v>25000220</v>
      </c>
      <c r="F705">
        <f t="shared" si="40"/>
        <v>2.3283269256353378E-2</v>
      </c>
      <c r="G705">
        <f t="shared" si="41"/>
        <v>23.842067718505859</v>
      </c>
      <c r="H705">
        <f>_xlfn.XLOOKUP(A705,'Tele2 - data 6.23'!A:A,'Tele2 - data 6.23'!K:K,0,0)</f>
        <v>1.0022329100492002E-2</v>
      </c>
      <c r="I705">
        <f t="shared" si="42"/>
        <v>0.23895304911108223</v>
      </c>
      <c r="J705">
        <f>_xlfn.XLOOKUP(A705,'Tele2 - data 6.23'!R:R,'Tele2 - data 6.23'!U:U,0,0)</f>
        <v>0</v>
      </c>
      <c r="K705">
        <f t="shared" si="43"/>
        <v>0</v>
      </c>
    </row>
    <row r="706" spans="1:11" x14ac:dyDescent="0.25">
      <c r="A706" t="str">
        <f>_xlfn.XLOOKUP(C706,'Usage by partner TELE2 vs Ki'!B:B,'Usage by partner TELE2 vs Ki'!A:A,,0)</f>
        <v>FIN2G</v>
      </c>
      <c r="B706" t="s">
        <v>688</v>
      </c>
      <c r="C706" t="s">
        <v>863</v>
      </c>
      <c r="D706">
        <v>3</v>
      </c>
      <c r="E706">
        <v>326946</v>
      </c>
      <c r="F706">
        <f t="shared" si="40"/>
        <v>3.0449219048023224E-4</v>
      </c>
      <c r="G706">
        <f t="shared" si="41"/>
        <v>0.31180000305175781</v>
      </c>
      <c r="H706">
        <f>_xlfn.XLOOKUP(A706,'Tele2 - data 6.23'!A:A,'Tele2 - data 6.23'!K:K,0,0)</f>
        <v>1.0233472449041372E-2</v>
      </c>
      <c r="I706">
        <f t="shared" si="42"/>
        <v>3.1907967408411793E-3</v>
      </c>
      <c r="J706">
        <f>_xlfn.XLOOKUP(A706,'Tele2 - data 6.23'!R:R,'Tele2 - data 6.23'!U:U,0,0)</f>
        <v>0</v>
      </c>
      <c r="K706">
        <f t="shared" si="43"/>
        <v>0</v>
      </c>
    </row>
    <row r="707" spans="1:11" x14ac:dyDescent="0.25">
      <c r="A707" t="str">
        <f>_xlfn.XLOOKUP(C707,'Usage by partner TELE2 vs Ki'!B:B,'Usage by partner TELE2 vs Ki'!A:A,,0)</f>
        <v>FINRL</v>
      </c>
      <c r="B707" t="s">
        <v>688</v>
      </c>
      <c r="C707" t="s">
        <v>847</v>
      </c>
      <c r="D707">
        <v>3</v>
      </c>
      <c r="E707">
        <v>592600</v>
      </c>
      <c r="F707">
        <f t="shared" ref="F707:F770" si="44">G707/1024</f>
        <v>5.5190175771713257E-4</v>
      </c>
      <c r="G707">
        <f t="shared" ref="G707:G770" si="45">E707/1024/1024</f>
        <v>0.56514739990234375</v>
      </c>
      <c r="H707">
        <f>_xlfn.XLOOKUP(A707,'Tele2 - data 6.23'!A:A,'Tele2 - data 6.23'!K:K,0,0)</f>
        <v>6.1919010184934772E-3</v>
      </c>
      <c r="I707">
        <f t="shared" ref="I707:I770" si="46">H707*G707</f>
        <v>3.4993367610542626E-3</v>
      </c>
      <c r="J707">
        <f>_xlfn.XLOOKUP(A707,'Tele2 - data 6.23'!R:R,'Tele2 - data 6.23'!U:U,0,0)</f>
        <v>0</v>
      </c>
      <c r="K707">
        <f t="shared" ref="K707:K770" si="47">J707*D707</f>
        <v>0</v>
      </c>
    </row>
    <row r="708" spans="1:11" x14ac:dyDescent="0.25">
      <c r="A708" t="str">
        <f>_xlfn.XLOOKUP(C708,'Usage by partner TELE2 vs Ki'!B:B,'Usage by partner TELE2 vs Ki'!A:A,,0)</f>
        <v>LUXTG</v>
      </c>
      <c r="B708" t="s">
        <v>688</v>
      </c>
      <c r="C708" t="s">
        <v>770</v>
      </c>
      <c r="D708">
        <v>3</v>
      </c>
      <c r="E708">
        <v>1442939</v>
      </c>
      <c r="F708">
        <f t="shared" si="44"/>
        <v>1.343841664493084E-3</v>
      </c>
      <c r="G708">
        <f t="shared" si="45"/>
        <v>1.376093864440918</v>
      </c>
      <c r="H708">
        <f>_xlfn.XLOOKUP(A708,'Tele2 - data 6.23'!A:A,'Tele2 - data 6.23'!K:K,0,0)</f>
        <v>1.0144257183161259E-2</v>
      </c>
      <c r="I708">
        <f t="shared" si="46"/>
        <v>1.3959450069058918E-2</v>
      </c>
      <c r="J708">
        <f>_xlfn.XLOOKUP(A708,'Tele2 - data 6.23'!R:R,'Tele2 - data 6.23'!U:U,0,0)</f>
        <v>0</v>
      </c>
      <c r="K708">
        <f t="shared" si="47"/>
        <v>0</v>
      </c>
    </row>
    <row r="709" spans="1:11" x14ac:dyDescent="0.25">
      <c r="A709" t="str">
        <f>_xlfn.XLOOKUP(C709,'Usage by partner TELE2 vs Ki'!B:B,'Usage by partner TELE2 vs Ki'!A:A,,0)</f>
        <v>DNKTD</v>
      </c>
      <c r="B709" t="s">
        <v>688</v>
      </c>
      <c r="C709" t="s">
        <v>873</v>
      </c>
      <c r="D709">
        <v>3</v>
      </c>
      <c r="E709">
        <v>495451</v>
      </c>
      <c r="F709">
        <f t="shared" si="44"/>
        <v>4.6142470091581345E-4</v>
      </c>
      <c r="G709">
        <f t="shared" si="45"/>
        <v>0.47249889373779297</v>
      </c>
      <c r="H709">
        <f>_xlfn.XLOOKUP(A709,'Tele2 - data 6.23'!A:A,'Tele2 - data 6.23'!K:K,0,0)</f>
        <v>1.0004667040336753E-2</v>
      </c>
      <c r="I709">
        <f t="shared" si="46"/>
        <v>4.7271941087740754E-3</v>
      </c>
      <c r="J709">
        <f>_xlfn.XLOOKUP(A709,'Tele2 - data 6.23'!R:R,'Tele2 - data 6.23'!U:U,0,0)</f>
        <v>0.05</v>
      </c>
      <c r="K709">
        <f t="shared" si="47"/>
        <v>0.15000000000000002</v>
      </c>
    </row>
    <row r="710" spans="1:11" x14ac:dyDescent="0.25">
      <c r="A710" t="str">
        <f>_xlfn.XLOOKUP(C710,'Usage by partner TELE2 vs Ki'!B:B,'Usage by partner TELE2 vs Ki'!A:A,,0)</f>
        <v>AUTPT</v>
      </c>
      <c r="B710" t="s">
        <v>688</v>
      </c>
      <c r="C710" t="s">
        <v>809</v>
      </c>
      <c r="D710">
        <v>2</v>
      </c>
      <c r="E710">
        <v>286161</v>
      </c>
      <c r="F710">
        <f t="shared" si="44"/>
        <v>2.6650819927453995E-4</v>
      </c>
      <c r="G710">
        <f t="shared" si="45"/>
        <v>0.27290439605712891</v>
      </c>
      <c r="H710">
        <f>_xlfn.XLOOKUP(A710,'Tele2 - data 6.23'!A:A,'Tele2 - data 6.23'!K:K,0,0)</f>
        <v>1.0095723953167393E-2</v>
      </c>
      <c r="I710">
        <f t="shared" si="46"/>
        <v>2.7551674481986373E-3</v>
      </c>
      <c r="J710">
        <f>_xlfn.XLOOKUP(A710,'Tele2 - data 6.23'!R:R,'Tele2 - data 6.23'!U:U,0,0)</f>
        <v>0</v>
      </c>
      <c r="K710">
        <f t="shared" si="47"/>
        <v>0</v>
      </c>
    </row>
    <row r="711" spans="1:11" x14ac:dyDescent="0.25">
      <c r="A711" t="str">
        <f>_xlfn.XLOOKUP(C711,'Usage by partner TELE2 vs Ki'!B:B,'Usage by partner TELE2 vs Ki'!A:A,,0)</f>
        <v>LUXVM</v>
      </c>
      <c r="B711" t="s">
        <v>688</v>
      </c>
      <c r="C711" t="s">
        <v>773</v>
      </c>
      <c r="D711">
        <v>2</v>
      </c>
      <c r="E711">
        <v>1571532</v>
      </c>
      <c r="F711">
        <f t="shared" si="44"/>
        <v>1.4636032283306122E-3</v>
      </c>
      <c r="G711">
        <f t="shared" si="45"/>
        <v>1.4987297058105469</v>
      </c>
      <c r="H711">
        <f>_xlfn.XLOOKUP(A711,'Tele2 - data 6.23'!A:A,'Tele2 - data 6.23'!K:K,0,0)</f>
        <v>0</v>
      </c>
      <c r="I711">
        <f t="shared" si="46"/>
        <v>0</v>
      </c>
      <c r="J711">
        <f>_xlfn.XLOOKUP(A711,'Tele2 - data 6.23'!R:R,'Tele2 - data 6.23'!U:U,0,0)</f>
        <v>0</v>
      </c>
      <c r="K711">
        <f t="shared" si="47"/>
        <v>0</v>
      </c>
    </row>
    <row r="712" spans="1:11" x14ac:dyDescent="0.25">
      <c r="A712" t="str">
        <f>_xlfn.XLOOKUP(C712,'Usage by partner TELE2 vs Ki'!B:B,'Usage by partner TELE2 vs Ki'!A:A,,0)</f>
        <v>DNKIA</v>
      </c>
      <c r="B712" t="s">
        <v>688</v>
      </c>
      <c r="C712" t="s">
        <v>856</v>
      </c>
      <c r="D712">
        <v>2</v>
      </c>
      <c r="E712">
        <v>89987</v>
      </c>
      <c r="F712">
        <f t="shared" si="44"/>
        <v>8.3806924521923065E-5</v>
      </c>
      <c r="G712">
        <f t="shared" si="45"/>
        <v>8.5818290710449219E-2</v>
      </c>
      <c r="H712">
        <f>_xlfn.XLOOKUP(A712,'Tele2 - data 6.23'!A:A,'Tele2 - data 6.23'!K:K,0,0)</f>
        <v>1.001033644562583E-2</v>
      </c>
      <c r="I712">
        <f t="shared" si="46"/>
        <v>8.5906996320012237E-4</v>
      </c>
      <c r="J712">
        <f>_xlfn.XLOOKUP(A712,'Tele2 - data 6.23'!R:R,'Tele2 - data 6.23'!U:U,0,0)</f>
        <v>5.5E-2</v>
      </c>
      <c r="K712">
        <f t="shared" si="47"/>
        <v>0.11</v>
      </c>
    </row>
    <row r="713" spans="1:11" x14ac:dyDescent="0.25">
      <c r="A713" t="str">
        <f>_xlfn.XLOOKUP(C713,'Usage by partner TELE2 vs Ki'!B:B,'Usage by partner TELE2 vs Ki'!A:A,,0)</f>
        <v>FINTF</v>
      </c>
      <c r="B713" t="s">
        <v>688</v>
      </c>
      <c r="C713" t="s">
        <v>866</v>
      </c>
      <c r="D713">
        <v>2</v>
      </c>
      <c r="E713">
        <v>2236567</v>
      </c>
      <c r="F713">
        <f t="shared" si="44"/>
        <v>2.0829653367400169E-3</v>
      </c>
      <c r="G713">
        <f t="shared" si="45"/>
        <v>2.1329565048217773</v>
      </c>
      <c r="H713">
        <f>_xlfn.XLOOKUP(A713,'Tele2 - data 6.23'!A:A,'Tele2 - data 6.23'!K:K,0,0)</f>
        <v>1.0014250702208446E-2</v>
      </c>
      <c r="I713">
        <f t="shared" si="46"/>
        <v>2.1359961176191558E-2</v>
      </c>
      <c r="J713">
        <f>_xlfn.XLOOKUP(A713,'Tele2 - data 6.23'!R:R,'Tele2 - data 6.23'!U:U,0,0)</f>
        <v>5.5E-2</v>
      </c>
      <c r="K713">
        <f t="shared" si="47"/>
        <v>0.11</v>
      </c>
    </row>
    <row r="714" spans="1:11" x14ac:dyDescent="0.25">
      <c r="A714" t="str">
        <f>_xlfn.XLOOKUP(C714,'Usage by partner TELE2 vs Ki'!B:B,'Usage by partner TELE2 vs Ki'!A:A,,0)</f>
        <v>SVNSM</v>
      </c>
      <c r="B714" t="s">
        <v>688</v>
      </c>
      <c r="C714" t="s">
        <v>825</v>
      </c>
      <c r="D714">
        <v>1</v>
      </c>
      <c r="E714">
        <v>6886</v>
      </c>
      <c r="F714">
        <f t="shared" si="44"/>
        <v>6.4130872488021851E-6</v>
      </c>
      <c r="G714">
        <f t="shared" si="45"/>
        <v>6.5670013427734375E-3</v>
      </c>
      <c r="H714">
        <f>_xlfn.XLOOKUP(A714,'Tele2 - data 6.23'!A:A,'Tele2 - data 6.23'!K:K,0,0)</f>
        <v>1.006442520636199E-2</v>
      </c>
      <c r="I714">
        <f t="shared" si="46"/>
        <v>6.6093093844422026E-5</v>
      </c>
      <c r="J714">
        <f>_xlfn.XLOOKUP(A714,'Tele2 - data 6.23'!R:R,'Tele2 - data 6.23'!U:U,0,0)</f>
        <v>0</v>
      </c>
      <c r="K714">
        <f t="shared" si="47"/>
        <v>0</v>
      </c>
    </row>
    <row r="715" spans="1:11" x14ac:dyDescent="0.25">
      <c r="A715" t="str">
        <f>_xlfn.XLOOKUP(C715,'Usage by partner TELE2 vs Ki'!B:B,'Usage by partner TELE2 vs Ki'!A:A,,0)</f>
        <v>ESTRE</v>
      </c>
      <c r="B715" t="s">
        <v>688</v>
      </c>
      <c r="C715" t="s">
        <v>1265</v>
      </c>
      <c r="D715">
        <v>1</v>
      </c>
      <c r="E715">
        <v>283994</v>
      </c>
      <c r="F715">
        <f t="shared" si="44"/>
        <v>2.6449002325534821E-4</v>
      </c>
      <c r="G715">
        <f t="shared" si="45"/>
        <v>0.27083778381347656</v>
      </c>
      <c r="H715">
        <f>_xlfn.XLOOKUP(A715,'Tele2 - data 6.23'!A:A,'Tele2 - data 6.23'!K:K,0,0)</f>
        <v>0.01</v>
      </c>
      <c r="I715">
        <f t="shared" si="46"/>
        <v>2.7083778381347657E-3</v>
      </c>
      <c r="J715">
        <f>_xlfn.XLOOKUP(A715,'Tele2 - data 6.23'!R:R,'Tele2 - data 6.23'!U:U,0,0)</f>
        <v>0</v>
      </c>
      <c r="K715">
        <f t="shared" si="47"/>
        <v>0</v>
      </c>
    </row>
    <row r="716" spans="1:11" x14ac:dyDescent="0.25">
      <c r="A716" t="str">
        <f>_xlfn.XLOOKUP(C716,'Usage by partner TELE2 vs Ki'!B:B,'Usage by partner TELE2 vs Ki'!A:A,,0)</f>
        <v>DNKHU</v>
      </c>
      <c r="B716" t="s">
        <v>688</v>
      </c>
      <c r="C716" t="s">
        <v>891</v>
      </c>
      <c r="D716">
        <v>1</v>
      </c>
      <c r="E716">
        <v>1120</v>
      </c>
      <c r="F716">
        <f t="shared" si="44"/>
        <v>1.0430812835693359E-6</v>
      </c>
      <c r="G716">
        <f t="shared" si="45"/>
        <v>1.068115234375E-3</v>
      </c>
      <c r="H716">
        <f>_xlfn.XLOOKUP(A716,'Tele2 - data 6.23'!A:A,'Tele2 - data 6.23'!K:K,0,0)</f>
        <v>1.0004782208822598E-2</v>
      </c>
      <c r="I716">
        <f t="shared" si="46"/>
        <v>1.068626029384738E-5</v>
      </c>
      <c r="J716">
        <f>_xlfn.XLOOKUP(A716,'Tele2 - data 6.23'!R:R,'Tele2 - data 6.23'!U:U,0,0)</f>
        <v>0.17</v>
      </c>
      <c r="K716">
        <f t="shared" si="47"/>
        <v>0.17</v>
      </c>
    </row>
    <row r="717" spans="1:11" x14ac:dyDescent="0.25">
      <c r="A717" t="str">
        <f>_xlfn.XLOOKUP(C717,'Usage by partner TELE2 vs Ki'!B:B,'Usage by partner TELE2 vs Ki'!A:A,,0)</f>
        <v>AUTCA</v>
      </c>
      <c r="B717" t="s">
        <v>688</v>
      </c>
      <c r="C717" t="s">
        <v>824</v>
      </c>
      <c r="D717">
        <v>1</v>
      </c>
      <c r="E717">
        <v>4834</v>
      </c>
      <c r="F717">
        <f t="shared" si="44"/>
        <v>4.5020133256912231E-6</v>
      </c>
      <c r="G717">
        <f t="shared" si="45"/>
        <v>4.6100616455078125E-3</v>
      </c>
      <c r="H717">
        <f>_xlfn.XLOOKUP(A717,'Tele2 - data 6.23'!A:A,'Tele2 - data 6.23'!K:K,0,0)</f>
        <v>6.2156129499750332E-3</v>
      </c>
      <c r="I717">
        <f t="shared" si="46"/>
        <v>2.8654358864001572E-5</v>
      </c>
      <c r="J717">
        <f>_xlfn.XLOOKUP(A717,'Tele2 - data 6.23'!R:R,'Tele2 - data 6.23'!U:U,0,0)</f>
        <v>0.17</v>
      </c>
      <c r="K717">
        <f t="shared" si="47"/>
        <v>0.17</v>
      </c>
    </row>
    <row r="718" spans="1:11" x14ac:dyDescent="0.25">
      <c r="A718" t="str">
        <f>_xlfn.XLOOKUP(C718,'Usage by partner TELE2 vs Ki'!B:B,'Usage by partner TELE2 vs Ki'!A:A,,0)</f>
        <v>ISRPL</v>
      </c>
      <c r="B718" t="s">
        <v>688</v>
      </c>
      <c r="C718" t="s">
        <v>644</v>
      </c>
      <c r="D718">
        <v>1</v>
      </c>
      <c r="E718">
        <v>24527276</v>
      </c>
      <c r="F718">
        <f t="shared" si="44"/>
        <v>2.2842805832624435E-2</v>
      </c>
      <c r="G718">
        <f t="shared" si="45"/>
        <v>23.391033172607422</v>
      </c>
      <c r="H718">
        <f>_xlfn.XLOOKUP(A718,'Tele2 - data 6.23'!A:A,'Tele2 - data 6.23'!K:K,0,0)</f>
        <v>1.8158632160141627E-2</v>
      </c>
      <c r="I718">
        <f t="shared" si="46"/>
        <v>0.42474916722704875</v>
      </c>
      <c r="J718">
        <f>_xlfn.XLOOKUP(A718,'Tele2 - data 6.23'!R:R,'Tele2 - data 6.23'!U:U,0,0)</f>
        <v>0.1</v>
      </c>
      <c r="K718">
        <f t="shared" si="47"/>
        <v>0.1</v>
      </c>
    </row>
    <row r="719" spans="1:11" x14ac:dyDescent="0.25">
      <c r="A719" t="str">
        <f>_xlfn.XLOOKUP(C719,'Usage by partner TELE2 vs Ki'!B:B,'Usage by partner TELE2 vs Ki'!A:A,,0)</f>
        <v>LUXPT</v>
      </c>
      <c r="B719" t="s">
        <v>688</v>
      </c>
      <c r="C719" t="s">
        <v>893</v>
      </c>
      <c r="D719">
        <v>1</v>
      </c>
      <c r="E719">
        <v>1216</v>
      </c>
      <c r="F719">
        <f t="shared" si="44"/>
        <v>1.1324882507324219E-6</v>
      </c>
      <c r="G719">
        <f t="shared" si="45"/>
        <v>1.15966796875E-3</v>
      </c>
      <c r="H719">
        <f>_xlfn.XLOOKUP(A719,'Tele2 - data 6.23'!A:A,'Tele2 - data 6.23'!K:K,0,0)</f>
        <v>1.0203556387459078E-2</v>
      </c>
      <c r="I719">
        <f t="shared" si="46"/>
        <v>1.1832737509870756E-5</v>
      </c>
      <c r="J719">
        <f>_xlfn.XLOOKUP(A719,'Tele2 - data 6.23'!R:R,'Tele2 - data 6.23'!U:U,0,0)</f>
        <v>0</v>
      </c>
      <c r="K719">
        <f t="shared" si="47"/>
        <v>0</v>
      </c>
    </row>
    <row r="720" spans="1:11" x14ac:dyDescent="0.25">
      <c r="A720" t="str">
        <f>_xlfn.XLOOKUP(C720,'Usage by partner TELE2 vs Ki'!B:B,'Usage by partner TELE2 vs Ki'!A:A,,0)</f>
        <v>CHEOR</v>
      </c>
      <c r="B720" t="s">
        <v>688</v>
      </c>
      <c r="C720" t="s">
        <v>938</v>
      </c>
      <c r="D720">
        <v>1</v>
      </c>
      <c r="E720">
        <v>2</v>
      </c>
      <c r="F720">
        <f t="shared" si="44"/>
        <v>1.862645149230957E-9</v>
      </c>
      <c r="G720">
        <f t="shared" si="45"/>
        <v>1.9073486328125E-6</v>
      </c>
      <c r="H720">
        <f>_xlfn.XLOOKUP(A720,'Tele2 - data 6.23'!A:A,'Tele2 - data 6.23'!K:K,0,0)</f>
        <v>0</v>
      </c>
      <c r="I720">
        <f t="shared" si="46"/>
        <v>0</v>
      </c>
      <c r="J720">
        <f>_xlfn.XLOOKUP(A720,'Tele2 - data 6.23'!R:R,'Tele2 - data 6.23'!U:U,0,0)</f>
        <v>0</v>
      </c>
      <c r="K720">
        <f t="shared" si="47"/>
        <v>0</v>
      </c>
    </row>
    <row r="721" spans="1:11" x14ac:dyDescent="0.25">
      <c r="A721" t="str">
        <f>_xlfn.XLOOKUP(C721,'Usage by partner TELE2 vs Ki'!B:B,'Usage by partner TELE2 vs Ki'!A:A,,0)</f>
        <v>ABWSE</v>
      </c>
      <c r="B721" t="s">
        <v>688</v>
      </c>
      <c r="C721" t="s">
        <v>1003</v>
      </c>
      <c r="D721">
        <v>1</v>
      </c>
      <c r="E721">
        <v>6216</v>
      </c>
      <c r="F721">
        <f t="shared" si="44"/>
        <v>5.7891011238098145E-6</v>
      </c>
      <c r="G721">
        <f t="shared" si="45"/>
        <v>5.92803955078125E-3</v>
      </c>
      <c r="H721">
        <f>_xlfn.XLOOKUP(A721,'Tele2 - data 6.23'!A:A,'Tele2 - data 6.23'!K:K,0,0)</f>
        <v>0</v>
      </c>
      <c r="I721">
        <f t="shared" si="46"/>
        <v>0</v>
      </c>
      <c r="J721">
        <f>_xlfn.XLOOKUP(A721,'Tele2 - data 6.23'!R:R,'Tele2 - data 6.23'!U:U,0,0)</f>
        <v>0</v>
      </c>
      <c r="K721">
        <f t="shared" si="47"/>
        <v>0</v>
      </c>
    </row>
    <row r="722" spans="1:11" x14ac:dyDescent="0.25">
      <c r="A722" t="str">
        <f>_xlfn.XLOOKUP(C722,'Usage by partner TELE2 vs Ki'!B:B,'Usage by partner TELE2 vs Ki'!A:A,,0)</f>
        <v>ESTRB</v>
      </c>
      <c r="B722" t="s">
        <v>688</v>
      </c>
      <c r="C722" t="s">
        <v>1007</v>
      </c>
      <c r="D722">
        <v>1</v>
      </c>
      <c r="E722">
        <v>1217052</v>
      </c>
      <c r="F722">
        <f t="shared" si="44"/>
        <v>1.1334680020809174E-3</v>
      </c>
      <c r="G722">
        <f t="shared" si="45"/>
        <v>1.1606712341308594</v>
      </c>
      <c r="H722">
        <f>_xlfn.XLOOKUP(A722,'Tele2 - data 6.23'!A:A,'Tele2 - data 6.23'!K:K,0,0)</f>
        <v>6.0172413793103457E-3</v>
      </c>
      <c r="I722">
        <f t="shared" si="46"/>
        <v>6.9840389777874132E-3</v>
      </c>
      <c r="J722">
        <f>_xlfn.XLOOKUP(A722,'Tele2 - data 6.23'!R:R,'Tele2 - data 6.23'!U:U,0,0)</f>
        <v>0</v>
      </c>
      <c r="K722">
        <f t="shared" si="47"/>
        <v>0</v>
      </c>
    </row>
    <row r="723" spans="1:11" x14ac:dyDescent="0.25">
      <c r="A723" t="str">
        <f>_xlfn.XLOOKUP(C723,'Usage by partner TELE2 vs Ki'!B:B,'Usage by partner TELE2 vs Ki'!A:A,,0)</f>
        <v>DNKDM</v>
      </c>
      <c r="B723" t="s">
        <v>688</v>
      </c>
      <c r="C723" t="s">
        <v>853</v>
      </c>
      <c r="D723">
        <v>1</v>
      </c>
      <c r="E723">
        <v>200548</v>
      </c>
      <c r="F723">
        <f t="shared" si="44"/>
        <v>1.8677487969398499E-4</v>
      </c>
      <c r="G723">
        <f t="shared" si="45"/>
        <v>0.19125747680664063</v>
      </c>
      <c r="H723">
        <f>_xlfn.XLOOKUP(A723,'Tele2 - data 6.23'!A:A,'Tele2 - data 6.23'!K:K,0,0)</f>
        <v>6.0990155924409836E-3</v>
      </c>
      <c r="I723">
        <f t="shared" si="46"/>
        <v>1.166482333214621E-3</v>
      </c>
      <c r="J723">
        <f>_xlfn.XLOOKUP(A723,'Tele2 - data 6.23'!R:R,'Tele2 - data 6.23'!U:U,0,0)</f>
        <v>0</v>
      </c>
      <c r="K723">
        <f t="shared" si="47"/>
        <v>0</v>
      </c>
    </row>
    <row r="724" spans="1:11" x14ac:dyDescent="0.25">
      <c r="A724" t="str">
        <f>_xlfn.XLOOKUP(C724,'Usage by partner TELE2 vs Ki'!B:B,'Usage by partner TELE2 vs Ki'!A:A,,0)</f>
        <v>ITASI</v>
      </c>
      <c r="B724" t="s">
        <v>688</v>
      </c>
      <c r="C724" t="s">
        <v>769</v>
      </c>
      <c r="D724">
        <v>1</v>
      </c>
      <c r="E724">
        <v>1372</v>
      </c>
      <c r="F724">
        <f t="shared" si="44"/>
        <v>1.2777745723724365E-6</v>
      </c>
      <c r="G724">
        <f t="shared" si="45"/>
        <v>1.308441162109375E-3</v>
      </c>
      <c r="H724">
        <f>_xlfn.XLOOKUP(A724,'Tele2 - data 6.23'!A:A,'Tele2 - data 6.23'!K:K,0,0)</f>
        <v>1.003746322999596E-2</v>
      </c>
      <c r="I724">
        <f t="shared" si="46"/>
        <v>1.3133430053286034E-5</v>
      </c>
      <c r="J724">
        <f>_xlfn.XLOOKUP(A724,'Tele2 - data 6.23'!R:R,'Tele2 - data 6.23'!U:U,0,0)</f>
        <v>0.05</v>
      </c>
      <c r="K724">
        <f t="shared" si="47"/>
        <v>0.05</v>
      </c>
    </row>
    <row r="725" spans="1:11" x14ac:dyDescent="0.25">
      <c r="A725" t="str">
        <f>_xlfn.XLOOKUP(C725,'Usage by partner TELE2 vs Ki'!B:B,'Usage by partner TELE2 vs Ki'!A:A,,0)</f>
        <v>GUYUM</v>
      </c>
      <c r="B725" t="s">
        <v>688</v>
      </c>
      <c r="C725" t="s">
        <v>767</v>
      </c>
      <c r="D725">
        <v>1</v>
      </c>
      <c r="E725">
        <v>15659</v>
      </c>
      <c r="F725">
        <f t="shared" si="44"/>
        <v>1.4583580195903778E-5</v>
      </c>
      <c r="G725">
        <f t="shared" si="45"/>
        <v>1.4933586120605469E-2</v>
      </c>
      <c r="H725">
        <f>_xlfn.XLOOKUP(A725,'Tele2 - data 6.23'!A:A,'Tele2 - data 6.23'!K:K,0,0)</f>
        <v>0</v>
      </c>
      <c r="I725">
        <f t="shared" si="46"/>
        <v>0</v>
      </c>
      <c r="J725">
        <f>_xlfn.XLOOKUP(A725,'Tele2 - data 6.23'!R:R,'Tele2 - data 6.23'!U:U,0,0)</f>
        <v>0.05</v>
      </c>
      <c r="K725">
        <f t="shared" si="47"/>
        <v>0.05</v>
      </c>
    </row>
    <row r="726" spans="1:11" x14ac:dyDescent="0.25">
      <c r="A726" t="str">
        <f>_xlfn.XLOOKUP(C726,'Usage by partner TELE2 vs Ki'!B:B,'Usage by partner TELE2 vs Ki'!A:A,,0)</f>
        <v>HRVVI</v>
      </c>
      <c r="B726" t="s">
        <v>688</v>
      </c>
      <c r="C726" t="s">
        <v>802</v>
      </c>
      <c r="D726">
        <v>1</v>
      </c>
      <c r="E726">
        <v>23</v>
      </c>
      <c r="F726">
        <f t="shared" si="44"/>
        <v>2.1420419216156006E-8</v>
      </c>
      <c r="G726">
        <f t="shared" si="45"/>
        <v>2.193450927734375E-5</v>
      </c>
      <c r="H726">
        <f>_xlfn.XLOOKUP(A726,'Tele2 - data 6.23'!A:A,'Tele2 - data 6.23'!K:K,0,0)</f>
        <v>1.0043566835206913E-2</v>
      </c>
      <c r="I726">
        <f t="shared" si="46"/>
        <v>2.2030070992446802E-7</v>
      </c>
      <c r="J726">
        <f>_xlfn.XLOOKUP(A726,'Tele2 - data 6.23'!R:R,'Tele2 - data 6.23'!U:U,0,0)</f>
        <v>0</v>
      </c>
      <c r="K726">
        <f t="shared" si="47"/>
        <v>0</v>
      </c>
    </row>
    <row r="727" spans="1:11" x14ac:dyDescent="0.25">
      <c r="A727" t="str">
        <f>_xlfn.XLOOKUP(C727,'Usage by partner TELE2 vs Ki'!B:B,'Usage by partner TELE2 vs Ki'!A:A,,0)</f>
        <v>ITAOM</v>
      </c>
      <c r="B727" t="s">
        <v>688</v>
      </c>
      <c r="C727" t="s">
        <v>752</v>
      </c>
      <c r="D727">
        <v>1</v>
      </c>
      <c r="E727">
        <v>24738</v>
      </c>
      <c r="F727">
        <f t="shared" si="44"/>
        <v>2.3039057850837708E-5</v>
      </c>
      <c r="G727">
        <f t="shared" si="45"/>
        <v>2.3591995239257813E-2</v>
      </c>
      <c r="H727">
        <f>_xlfn.XLOOKUP(A727,'Tele2 - data 6.23'!A:A,'Tele2 - data 6.23'!K:K,0,0)</f>
        <v>1.0030261531489941E-2</v>
      </c>
      <c r="I727">
        <f t="shared" si="46"/>
        <v>2.3663388229942147E-4</v>
      </c>
      <c r="J727">
        <f>_xlfn.XLOOKUP(A727,'Tele2 - data 6.23'!R:R,'Tele2 - data 6.23'!U:U,0,0)</f>
        <v>0</v>
      </c>
      <c r="K727">
        <f t="shared" si="47"/>
        <v>0</v>
      </c>
    </row>
    <row r="728" spans="1:11" x14ac:dyDescent="0.25">
      <c r="A728" t="str">
        <f>_xlfn.XLOOKUP(C728,'Usage by partner TELE2 vs Ki'!B:B,'Usage by partner TELE2 vs Ki'!A:A,,0)</f>
        <v>GBRVF</v>
      </c>
      <c r="B728" t="s">
        <v>688</v>
      </c>
      <c r="C728" t="s">
        <v>670</v>
      </c>
      <c r="D728">
        <v>1</v>
      </c>
      <c r="E728">
        <v>2226</v>
      </c>
      <c r="F728">
        <f t="shared" si="44"/>
        <v>2.0731240510940552E-6</v>
      </c>
      <c r="G728">
        <f t="shared" si="45"/>
        <v>2.1228790283203125E-3</v>
      </c>
      <c r="H728">
        <f>_xlfn.XLOOKUP(A728,'Tele2 - data 6.23'!A:A,'Tele2 - data 6.23'!K:K,0,0)</f>
        <v>1.0101909042959573E-2</v>
      </c>
      <c r="I728">
        <f t="shared" si="46"/>
        <v>2.1445130853298197E-5</v>
      </c>
      <c r="J728">
        <f>_xlfn.XLOOKUP(A728,'Tele2 - data 6.23'!R:R,'Tele2 - data 6.23'!U:U,0,0)</f>
        <v>0</v>
      </c>
      <c r="K728">
        <f t="shared" si="47"/>
        <v>0</v>
      </c>
    </row>
    <row r="729" spans="1:11" x14ac:dyDescent="0.25">
      <c r="A729" t="str">
        <f>_xlfn.XLOOKUP(C729,'Usage by partner TELE2 vs Ki'!B:B,'Usage by partner TELE2 vs Ki'!A:A,,0)</f>
        <v>ITAWI</v>
      </c>
      <c r="B729" t="s">
        <v>688</v>
      </c>
      <c r="C729" t="s">
        <v>742</v>
      </c>
      <c r="D729">
        <v>1</v>
      </c>
      <c r="E729">
        <v>520959</v>
      </c>
      <c r="F729">
        <f t="shared" si="44"/>
        <v>4.8518087714910507E-4</v>
      </c>
      <c r="G729">
        <f t="shared" si="45"/>
        <v>0.49682521820068359</v>
      </c>
      <c r="H729">
        <f>_xlfn.XLOOKUP(A729,'Tele2 - data 6.23'!A:A,'Tele2 - data 6.23'!K:K,0,0)</f>
        <v>6.1982702736118438E-3</v>
      </c>
      <c r="I729">
        <f t="shared" si="46"/>
        <v>3.0794569811540152E-3</v>
      </c>
      <c r="J729">
        <f>_xlfn.XLOOKUP(A729,'Tele2 - data 6.23'!R:R,'Tele2 - data 6.23'!U:U,0,0)</f>
        <v>0.17</v>
      </c>
      <c r="K729">
        <f t="shared" si="47"/>
        <v>0.17</v>
      </c>
    </row>
    <row r="730" spans="1:11" x14ac:dyDescent="0.25">
      <c r="A730" t="str">
        <f>_xlfn.XLOOKUP(C730,'Usage by partner TELE2 vs Ki'!B:B,'Usage by partner TELE2 vs Ki'!A:A,,0)</f>
        <v>ISR01</v>
      </c>
      <c r="B730" t="s">
        <v>593</v>
      </c>
      <c r="C730" t="s">
        <v>586</v>
      </c>
      <c r="D730">
        <v>199</v>
      </c>
      <c r="E730">
        <v>6254848815</v>
      </c>
      <c r="F730">
        <f t="shared" si="44"/>
        <v>5.8252819022163749</v>
      </c>
      <c r="G730">
        <f t="shared" si="45"/>
        <v>5965.0886678695679</v>
      </c>
      <c r="H730">
        <f>_xlfn.XLOOKUP(A730,'Tele2 - data 6.23'!A:A,'Tele2 - data 6.23'!K:K,0,0)</f>
        <v>1.3512929896353961E-2</v>
      </c>
      <c r="I730">
        <f t="shared" si="46"/>
        <v>80.60582499445691</v>
      </c>
      <c r="J730">
        <f>_xlfn.XLOOKUP(A730,'Tele2 - data 6.23'!R:R,'Tele2 - data 6.23'!U:U,0,0)</f>
        <v>0</v>
      </c>
      <c r="K730">
        <f t="shared" si="47"/>
        <v>0</v>
      </c>
    </row>
    <row r="731" spans="1:11" x14ac:dyDescent="0.25">
      <c r="A731" t="str">
        <f>_xlfn.XLOOKUP(C731,'Usage by partner TELE2 vs Ki'!B:B,'Usage by partner TELE2 vs Ki'!A:A,,0)</f>
        <v>ISRMS</v>
      </c>
      <c r="B731" t="s">
        <v>593</v>
      </c>
      <c r="C731" t="s">
        <v>645</v>
      </c>
      <c r="D731">
        <v>188</v>
      </c>
      <c r="E731">
        <v>3208116855</v>
      </c>
      <c r="F731">
        <f t="shared" si="44"/>
        <v>2.9877916490659118</v>
      </c>
      <c r="G731">
        <f t="shared" si="45"/>
        <v>3059.4986486434937</v>
      </c>
      <c r="H731">
        <f>_xlfn.XLOOKUP(A731,'Tele2 - data 6.23'!A:A,'Tele2 - data 6.23'!K:K,0,0)</f>
        <v>1.3603237372528902E-2</v>
      </c>
      <c r="I731">
        <f t="shared" si="46"/>
        <v>41.619086358428845</v>
      </c>
      <c r="J731">
        <f>_xlfn.XLOOKUP(A731,'Tele2 - data 6.23'!R:R,'Tele2 - data 6.23'!U:U,0,0)</f>
        <v>0</v>
      </c>
      <c r="K731">
        <f t="shared" si="47"/>
        <v>0</v>
      </c>
    </row>
    <row r="732" spans="1:11" x14ac:dyDescent="0.25">
      <c r="A732" t="str">
        <f>_xlfn.XLOOKUP(C732,'Usage by partner TELE2 vs Ki'!B:B,'Usage by partner TELE2 vs Ki'!A:A,,0)</f>
        <v>ISRPL</v>
      </c>
      <c r="B732" t="s">
        <v>593</v>
      </c>
      <c r="C732" t="s">
        <v>644</v>
      </c>
      <c r="D732">
        <v>92</v>
      </c>
      <c r="E732">
        <v>1084375799</v>
      </c>
      <c r="F732">
        <f t="shared" si="44"/>
        <v>1.0099036609753966</v>
      </c>
      <c r="G732">
        <f t="shared" si="45"/>
        <v>1034.1413488388062</v>
      </c>
      <c r="H732">
        <f>_xlfn.XLOOKUP(A732,'Tele2 - data 6.23'!A:A,'Tele2 - data 6.23'!K:K,0,0)</f>
        <v>1.8158632160141627E-2</v>
      </c>
      <c r="I732">
        <f t="shared" si="46"/>
        <v>18.778592355156587</v>
      </c>
      <c r="J732">
        <f>_xlfn.XLOOKUP(A732,'Tele2 - data 6.23'!R:R,'Tele2 - data 6.23'!U:U,0,0)</f>
        <v>0.1</v>
      </c>
      <c r="K732">
        <f t="shared" si="47"/>
        <v>9.2000000000000011</v>
      </c>
    </row>
    <row r="733" spans="1:11" x14ac:dyDescent="0.25">
      <c r="A733" t="str">
        <f>_xlfn.XLOOKUP(C733,'Usage by partner TELE2 vs Ki'!B:B,'Usage by partner TELE2 vs Ki'!A:A,,0)</f>
        <v>USAW6</v>
      </c>
      <c r="B733" t="s">
        <v>1173</v>
      </c>
      <c r="C733" t="s">
        <v>646</v>
      </c>
      <c r="D733">
        <v>193</v>
      </c>
      <c r="E733">
        <v>315082925</v>
      </c>
      <c r="F733">
        <f t="shared" si="44"/>
        <v>0.29344384092837572</v>
      </c>
      <c r="G733">
        <f t="shared" si="45"/>
        <v>300.48649311065674</v>
      </c>
      <c r="H733">
        <f>_xlfn.XLOOKUP(A733,'Tele2 - data 6.23'!A:A,'Tele2 - data 6.23'!K:K,0,0)</f>
        <v>5.0788502726430767E-3</v>
      </c>
      <c r="I733">
        <f t="shared" si="46"/>
        <v>1.526125907460621</v>
      </c>
      <c r="J733">
        <f>_xlfn.XLOOKUP(A733,'Tele2 - data 6.23'!R:R,'Tele2 - data 6.23'!U:U,0,0)</f>
        <v>0.12</v>
      </c>
      <c r="K733">
        <f t="shared" si="47"/>
        <v>23.16</v>
      </c>
    </row>
    <row r="734" spans="1:11" x14ac:dyDescent="0.25">
      <c r="A734" t="str">
        <f>_xlfn.XLOOKUP(C734,'Usage by partner TELE2 vs Ki'!B:B,'Usage by partner TELE2 vs Ki'!A:A,,0)</f>
        <v>ISR01</v>
      </c>
      <c r="B734" t="s">
        <v>1173</v>
      </c>
      <c r="C734" t="s">
        <v>586</v>
      </c>
      <c r="D734">
        <v>157</v>
      </c>
      <c r="E734">
        <v>18365869</v>
      </c>
      <c r="F734">
        <f t="shared" si="44"/>
        <v>1.7104548402130604E-2</v>
      </c>
      <c r="G734">
        <f t="shared" si="45"/>
        <v>17.515057563781738</v>
      </c>
      <c r="H734">
        <f>_xlfn.XLOOKUP(A734,'Tele2 - data 6.23'!A:A,'Tele2 - data 6.23'!K:K,0,0)</f>
        <v>1.3512929896353961E-2</v>
      </c>
      <c r="I734">
        <f t="shared" si="46"/>
        <v>0.23667974498998684</v>
      </c>
      <c r="J734">
        <f>_xlfn.XLOOKUP(A734,'Tele2 - data 6.23'!R:R,'Tele2 - data 6.23'!U:U,0,0)</f>
        <v>0</v>
      </c>
      <c r="K734">
        <f t="shared" si="47"/>
        <v>0</v>
      </c>
    </row>
    <row r="735" spans="1:11" x14ac:dyDescent="0.25">
      <c r="A735" t="str">
        <f>_xlfn.XLOOKUP(C735,'Usage by partner TELE2 vs Ki'!B:B,'Usage by partner TELE2 vs Ki'!A:A,,0)</f>
        <v>USACG</v>
      </c>
      <c r="B735" t="s">
        <v>1173</v>
      </c>
      <c r="C735" t="s">
        <v>665</v>
      </c>
      <c r="D735">
        <v>139</v>
      </c>
      <c r="E735">
        <v>67735954</v>
      </c>
      <c r="F735">
        <f t="shared" si="44"/>
        <v>6.308402307331562E-2</v>
      </c>
      <c r="G735">
        <f t="shared" si="45"/>
        <v>64.598039627075195</v>
      </c>
      <c r="H735">
        <f>_xlfn.XLOOKUP(A735,'Tele2 - data 6.23'!A:A,'Tele2 - data 6.23'!K:K,0,0)</f>
        <v>1.3540748128522176E-2</v>
      </c>
      <c r="I735">
        <f t="shared" si="46"/>
        <v>0.87470578418651979</v>
      </c>
      <c r="J735">
        <f>_xlfn.XLOOKUP(A735,'Tele2 - data 6.23'!R:R,'Tele2 - data 6.23'!U:U,0,0)</f>
        <v>0</v>
      </c>
      <c r="K735">
        <f t="shared" si="47"/>
        <v>0</v>
      </c>
    </row>
    <row r="736" spans="1:11" x14ac:dyDescent="0.25">
      <c r="A736" t="str">
        <f>_xlfn.XLOOKUP(C736,'Usage by partner TELE2 vs Ki'!B:B,'Usage by partner TELE2 vs Ki'!A:A,,0)</f>
        <v>ISRMS</v>
      </c>
      <c r="B736" t="s">
        <v>1173</v>
      </c>
      <c r="C736" t="s">
        <v>645</v>
      </c>
      <c r="D736">
        <v>20</v>
      </c>
      <c r="E736">
        <v>37</v>
      </c>
      <c r="F736">
        <f t="shared" si="44"/>
        <v>3.4458935260772705E-8</v>
      </c>
      <c r="G736">
        <f t="shared" si="45"/>
        <v>3.528594970703125E-5</v>
      </c>
      <c r="H736">
        <f>_xlfn.XLOOKUP(A736,'Tele2 - data 6.23'!A:A,'Tele2 - data 6.23'!K:K,0,0)</f>
        <v>1.3603237372528902E-2</v>
      </c>
      <c r="I736">
        <f t="shared" si="46"/>
        <v>4.8000314977986276E-7</v>
      </c>
      <c r="J736">
        <f>_xlfn.XLOOKUP(A736,'Tele2 - data 6.23'!R:R,'Tele2 - data 6.23'!U:U,0,0)</f>
        <v>0</v>
      </c>
      <c r="K736">
        <f t="shared" si="47"/>
        <v>0</v>
      </c>
    </row>
    <row r="737" spans="1:11" x14ac:dyDescent="0.25">
      <c r="A737" t="str">
        <f>_xlfn.XLOOKUP(C737,'Usage by partner TELE2 vs Ki'!B:B,'Usage by partner TELE2 vs Ki'!A:A,,0)</f>
        <v>ISRPL</v>
      </c>
      <c r="B737" t="s">
        <v>1173</v>
      </c>
      <c r="C737" t="s">
        <v>644</v>
      </c>
      <c r="D737">
        <v>2</v>
      </c>
      <c r="E737">
        <v>24242</v>
      </c>
      <c r="F737">
        <f t="shared" si="44"/>
        <v>2.257712185382843E-5</v>
      </c>
      <c r="G737">
        <f t="shared" si="45"/>
        <v>2.3118972778320313E-2</v>
      </c>
      <c r="H737">
        <f>_xlfn.XLOOKUP(A737,'Tele2 - data 6.23'!A:A,'Tele2 - data 6.23'!K:K,0,0)</f>
        <v>1.8158632160141627E-2</v>
      </c>
      <c r="I737">
        <f t="shared" si="46"/>
        <v>4.1980892260184603E-4</v>
      </c>
      <c r="J737">
        <f>_xlfn.XLOOKUP(A737,'Tele2 - data 6.23'!R:R,'Tele2 - data 6.23'!U:U,0,0)</f>
        <v>0.1</v>
      </c>
      <c r="K737">
        <f t="shared" si="47"/>
        <v>0.2</v>
      </c>
    </row>
    <row r="738" spans="1:11" x14ac:dyDescent="0.25">
      <c r="A738" t="str">
        <f>_xlfn.XLOOKUP(C738,'Usage by partner TELE2 vs Ki'!B:B,'Usage by partner TELE2 vs Ki'!A:A,,0)</f>
        <v>PSEJE</v>
      </c>
      <c r="B738" t="s">
        <v>1173</v>
      </c>
      <c r="C738" t="s">
        <v>669</v>
      </c>
      <c r="D738">
        <v>1</v>
      </c>
      <c r="E738">
        <v>3</v>
      </c>
      <c r="F738">
        <f t="shared" si="44"/>
        <v>2.7939677238464355E-9</v>
      </c>
      <c r="G738">
        <f t="shared" si="45"/>
        <v>2.86102294921875E-6</v>
      </c>
      <c r="H738">
        <f>_xlfn.XLOOKUP(A738,'Tele2 - data 6.23'!A:A,'Tele2 - data 6.23'!K:K,0,0)</f>
        <v>5.4180568666750653E-2</v>
      </c>
      <c r="I738">
        <f t="shared" si="46"/>
        <v>1.5501185035729596E-7</v>
      </c>
      <c r="J738">
        <f>_xlfn.XLOOKUP(A738,'Tele2 - data 6.23'!R:R,'Tele2 - data 6.23'!U:U,0,0)</f>
        <v>0</v>
      </c>
      <c r="K738">
        <f t="shared" si="47"/>
        <v>0</v>
      </c>
    </row>
    <row r="739" spans="1:11" x14ac:dyDescent="0.25">
      <c r="A739" t="str">
        <f>_xlfn.XLOOKUP(C739,'Usage by partner TELE2 vs Ki'!B:B,'Usage by partner TELE2 vs Ki'!A:A,,0)</f>
        <v>HUNH1</v>
      </c>
      <c r="B739" t="s">
        <v>1173</v>
      </c>
      <c r="C739" t="s">
        <v>796</v>
      </c>
      <c r="D739">
        <v>1</v>
      </c>
      <c r="E739">
        <v>235393</v>
      </c>
      <c r="F739">
        <f t="shared" si="44"/>
        <v>2.1922681480646133E-4</v>
      </c>
      <c r="G739">
        <f t="shared" si="45"/>
        <v>0.22448825836181641</v>
      </c>
      <c r="H739">
        <f>_xlfn.XLOOKUP(A739,'Tele2 - data 6.23'!A:A,'Tele2 - data 6.23'!K:K,0,0)</f>
        <v>6.0843356869945495E-3</v>
      </c>
      <c r="I739">
        <f t="shared" si="46"/>
        <v>1.3658619216620521E-3</v>
      </c>
      <c r="J739">
        <f>_xlfn.XLOOKUP(A739,'Tele2 - data 6.23'!R:R,'Tele2 - data 6.23'!U:U,0,0)</f>
        <v>0</v>
      </c>
      <c r="K739">
        <f t="shared" si="47"/>
        <v>0</v>
      </c>
    </row>
    <row r="740" spans="1:11" x14ac:dyDescent="0.25">
      <c r="A740" t="str">
        <f>_xlfn.XLOOKUP(C740,'Usage by partner TELE2 vs Ki'!B:B,'Usage by partner TELE2 vs Ki'!A:A,,0)</f>
        <v>MEXTL</v>
      </c>
      <c r="B740" t="s">
        <v>621</v>
      </c>
      <c r="C740" t="s">
        <v>735</v>
      </c>
      <c r="D740">
        <v>310</v>
      </c>
      <c r="E740">
        <v>3254894711</v>
      </c>
      <c r="F740">
        <f t="shared" si="44"/>
        <v>3.0313569223508239</v>
      </c>
      <c r="G740">
        <f t="shared" si="45"/>
        <v>3104.1094884872437</v>
      </c>
      <c r="H740">
        <f>_xlfn.XLOOKUP(A740,'Tele2 - data 6.23'!A:A,'Tele2 - data 6.23'!K:K,0,0)</f>
        <v>2.0154664612387234E-2</v>
      </c>
      <c r="I740">
        <f t="shared" si="46"/>
        <v>62.562285660589289</v>
      </c>
      <c r="J740">
        <f>_xlfn.XLOOKUP(A740,'Tele2 - data 6.23'!R:R,'Tele2 - data 6.23'!U:U,0,0)</f>
        <v>0</v>
      </c>
      <c r="K740">
        <f t="shared" si="47"/>
        <v>0</v>
      </c>
    </row>
    <row r="741" spans="1:11" x14ac:dyDescent="0.25">
      <c r="A741" t="str">
        <f>_xlfn.XLOOKUP(C741,'Usage by partner TELE2 vs Ki'!B:B,'Usage by partner TELE2 vs Ki'!A:A,,0)</f>
        <v>MEXIU</v>
      </c>
      <c r="B741" t="s">
        <v>621</v>
      </c>
      <c r="C741" t="s">
        <v>835</v>
      </c>
      <c r="D741">
        <v>170</v>
      </c>
      <c r="E741">
        <v>33637525</v>
      </c>
      <c r="F741">
        <f t="shared" si="44"/>
        <v>3.1327386386692524E-2</v>
      </c>
      <c r="G741">
        <f t="shared" si="45"/>
        <v>32.079243659973145</v>
      </c>
      <c r="H741">
        <f>_xlfn.XLOOKUP(A741,'Tele2 - data 6.23'!A:A,'Tele2 - data 6.23'!K:K,0,0)</f>
        <v>1.0003618742096052</v>
      </c>
      <c r="I741">
        <f t="shared" si="46"/>
        <v>32.090852310917327</v>
      </c>
      <c r="J741">
        <f>_xlfn.XLOOKUP(A741,'Tele2 - data 6.23'!R:R,'Tele2 - data 6.23'!U:U,0,0)</f>
        <v>0</v>
      </c>
      <c r="K741">
        <f t="shared" si="47"/>
        <v>0</v>
      </c>
    </row>
    <row r="742" spans="1:11" x14ac:dyDescent="0.25">
      <c r="A742" t="str">
        <f>_xlfn.XLOOKUP(C742,'Usage by partner TELE2 vs Ki'!B:B,'Usage by partner TELE2 vs Ki'!A:A,,0)</f>
        <v>MEXMS</v>
      </c>
      <c r="B742" t="s">
        <v>621</v>
      </c>
      <c r="C742" t="s">
        <v>837</v>
      </c>
      <c r="D742">
        <v>149</v>
      </c>
      <c r="E742">
        <v>22050550</v>
      </c>
      <c r="F742">
        <f t="shared" si="44"/>
        <v>2.053617499768734E-2</v>
      </c>
      <c r="G742">
        <f t="shared" si="45"/>
        <v>21.029043197631836</v>
      </c>
      <c r="H742">
        <f>_xlfn.XLOOKUP(A742,'Tele2 - data 6.23'!A:A,'Tele2 - data 6.23'!K:K,0,0)</f>
        <v>5.0319361277438669E-2</v>
      </c>
      <c r="I742">
        <f t="shared" si="46"/>
        <v>1.0581680219805005</v>
      </c>
      <c r="J742">
        <f>_xlfn.XLOOKUP(A742,'Tele2 - data 6.23'!R:R,'Tele2 - data 6.23'!U:U,0,0)</f>
        <v>0</v>
      </c>
      <c r="K742">
        <f t="shared" si="47"/>
        <v>0</v>
      </c>
    </row>
    <row r="743" spans="1:11" x14ac:dyDescent="0.25">
      <c r="A743" t="str">
        <f>_xlfn.XLOOKUP(C743,'Usage by partner TELE2 vs Ki'!B:B,'Usage by partner TELE2 vs Ki'!A:A,,0)</f>
        <v>MEXIU</v>
      </c>
      <c r="B743" t="s">
        <v>621</v>
      </c>
      <c r="C743" t="s">
        <v>836</v>
      </c>
      <c r="D743">
        <v>148</v>
      </c>
      <c r="E743">
        <v>311843</v>
      </c>
      <c r="F743">
        <f t="shared" si="44"/>
        <v>2.9042642563581467E-4</v>
      </c>
      <c r="G743">
        <f t="shared" si="45"/>
        <v>0.29739665985107422</v>
      </c>
      <c r="H743">
        <f>_xlfn.XLOOKUP(A743,'Tele2 - data 6.23'!A:A,'Tele2 - data 6.23'!K:K,0,0)</f>
        <v>1.0003618742096052</v>
      </c>
      <c r="I743">
        <f t="shared" si="46"/>
        <v>0.29750428003229706</v>
      </c>
      <c r="J743">
        <f>_xlfn.XLOOKUP(A743,'Tele2 - data 6.23'!R:R,'Tele2 - data 6.23'!U:U,0,0)</f>
        <v>0</v>
      </c>
      <c r="K743">
        <f t="shared" si="47"/>
        <v>0</v>
      </c>
    </row>
    <row r="744" spans="1:11" x14ac:dyDescent="0.25">
      <c r="A744" t="str">
        <f>_xlfn.XLOOKUP(C744,'Usage by partner TELE2 vs Ki'!B:B,'Usage by partner TELE2 vs Ki'!A:A,,0)</f>
        <v>USAW6</v>
      </c>
      <c r="B744" t="s">
        <v>621</v>
      </c>
      <c r="C744" t="s">
        <v>646</v>
      </c>
      <c r="D744">
        <v>4</v>
      </c>
      <c r="E744">
        <v>37</v>
      </c>
      <c r="F744">
        <f t="shared" si="44"/>
        <v>3.4458935260772705E-8</v>
      </c>
      <c r="G744">
        <f t="shared" si="45"/>
        <v>3.528594970703125E-5</v>
      </c>
      <c r="H744">
        <f>_xlfn.XLOOKUP(A744,'Tele2 - data 6.23'!A:A,'Tele2 - data 6.23'!K:K,0,0)</f>
        <v>5.0788502726430767E-3</v>
      </c>
      <c r="I744">
        <f t="shared" si="46"/>
        <v>1.7921205529002555E-7</v>
      </c>
      <c r="J744">
        <f>_xlfn.XLOOKUP(A744,'Tele2 - data 6.23'!R:R,'Tele2 - data 6.23'!U:U,0,0)</f>
        <v>0.12</v>
      </c>
      <c r="K744">
        <f t="shared" si="47"/>
        <v>0.48</v>
      </c>
    </row>
    <row r="745" spans="1:11" x14ac:dyDescent="0.25">
      <c r="A745" t="str">
        <f>_xlfn.XLOOKUP(C745,'Usage by partner TELE2 vs Ki'!B:B,'Usage by partner TELE2 vs Ki'!A:A,,0)</f>
        <v>USACG</v>
      </c>
      <c r="B745" t="s">
        <v>621</v>
      </c>
      <c r="C745" t="s">
        <v>665</v>
      </c>
      <c r="D745">
        <v>1</v>
      </c>
      <c r="E745">
        <v>3701</v>
      </c>
      <c r="F745">
        <f t="shared" si="44"/>
        <v>3.446824848651886E-6</v>
      </c>
      <c r="G745">
        <f t="shared" si="45"/>
        <v>3.5295486450195313E-3</v>
      </c>
      <c r="H745">
        <f>_xlfn.XLOOKUP(A745,'Tele2 - data 6.23'!A:A,'Tele2 - data 6.23'!K:K,0,0)</f>
        <v>1.3540748128522176E-2</v>
      </c>
      <c r="I745">
        <f t="shared" si="46"/>
        <v>4.7792729209576199E-5</v>
      </c>
      <c r="J745">
        <f>_xlfn.XLOOKUP(A745,'Tele2 - data 6.23'!R:R,'Tele2 - data 6.23'!U:U,0,0)</f>
        <v>0</v>
      </c>
      <c r="K745">
        <f t="shared" si="47"/>
        <v>0</v>
      </c>
    </row>
    <row r="746" spans="1:11" x14ac:dyDescent="0.25">
      <c r="A746" t="str">
        <f>_xlfn.XLOOKUP(C746,'Usage by partner TELE2 vs Ki'!B:B,'Usage by partner TELE2 vs Ki'!A:A,,0)</f>
        <v>NLDPT</v>
      </c>
      <c r="B746" t="s">
        <v>689</v>
      </c>
      <c r="C746" t="s">
        <v>687</v>
      </c>
      <c r="D746">
        <v>234</v>
      </c>
      <c r="E746">
        <v>337391731</v>
      </c>
      <c r="F746">
        <f t="shared" si="44"/>
        <v>0.31422053556889296</v>
      </c>
      <c r="G746">
        <f t="shared" si="45"/>
        <v>321.76182842254639</v>
      </c>
      <c r="H746">
        <f>_xlfn.XLOOKUP(A746,'Tele2 - data 6.23'!A:A,'Tele2 - data 6.23'!K:K,0,0)</f>
        <v>4.5416334993920587E-3</v>
      </c>
      <c r="I746">
        <f t="shared" si="46"/>
        <v>1.4613242987894766</v>
      </c>
      <c r="J746">
        <f>_xlfn.XLOOKUP(A746,'Tele2 - data 6.23'!R:R,'Tele2 - data 6.23'!U:U,0,0)</f>
        <v>0.11</v>
      </c>
      <c r="K746">
        <f t="shared" si="47"/>
        <v>25.74</v>
      </c>
    </row>
    <row r="747" spans="1:11" x14ac:dyDescent="0.25">
      <c r="A747" t="str">
        <f>_xlfn.XLOOKUP(C747,'Usage by partner TELE2 vs Ki'!B:B,'Usage by partner TELE2 vs Ki'!A:A,,0)</f>
        <v>NLDLT</v>
      </c>
      <c r="B747" t="s">
        <v>689</v>
      </c>
      <c r="C747" t="s">
        <v>699</v>
      </c>
      <c r="D747">
        <v>159</v>
      </c>
      <c r="E747">
        <v>102506276</v>
      </c>
      <c r="F747">
        <f t="shared" si="44"/>
        <v>9.5466408878564835E-2</v>
      </c>
      <c r="G747">
        <f t="shared" si="45"/>
        <v>97.757602691650391</v>
      </c>
      <c r="H747">
        <f>_xlfn.XLOOKUP(A747,'Tele2 - data 6.23'!A:A,'Tele2 - data 6.23'!K:K,0,0)</f>
        <v>1.0014996681596862E-2</v>
      </c>
      <c r="I747">
        <f t="shared" si="46"/>
        <v>0.97904206655774317</v>
      </c>
      <c r="J747">
        <f>_xlfn.XLOOKUP(A747,'Tele2 - data 6.23'!R:R,'Tele2 - data 6.23'!U:U,0,0)</f>
        <v>0</v>
      </c>
      <c r="K747">
        <f t="shared" si="47"/>
        <v>0</v>
      </c>
    </row>
    <row r="748" spans="1:11" x14ac:dyDescent="0.25">
      <c r="A748" t="str">
        <f>_xlfn.XLOOKUP(C748,'Usage by partner TELE2 vs Ki'!B:B,'Usage by partner TELE2 vs Ki'!A:A,,0)</f>
        <v>NORNC</v>
      </c>
      <c r="B748" t="s">
        <v>689</v>
      </c>
      <c r="C748" t="s">
        <v>808</v>
      </c>
      <c r="D748">
        <v>44</v>
      </c>
      <c r="E748">
        <v>43005505</v>
      </c>
      <c r="F748">
        <f t="shared" si="44"/>
        <v>4.0051997639238834E-2</v>
      </c>
      <c r="G748">
        <f t="shared" si="45"/>
        <v>41.013245582580566</v>
      </c>
      <c r="H748">
        <f>_xlfn.XLOOKUP(A748,'Tele2 - data 6.23'!A:A,'Tele2 - data 6.23'!K:K,0,0)</f>
        <v>1.0107195480267749E-2</v>
      </c>
      <c r="I748">
        <f t="shared" si="46"/>
        <v>0.41452889038336949</v>
      </c>
      <c r="J748">
        <f>_xlfn.XLOOKUP(A748,'Tele2 - data 6.23'!R:R,'Tele2 - data 6.23'!U:U,0,0)</f>
        <v>5.5E-2</v>
      </c>
      <c r="K748">
        <f t="shared" si="47"/>
        <v>2.42</v>
      </c>
    </row>
    <row r="749" spans="1:11" x14ac:dyDescent="0.25">
      <c r="A749" t="str">
        <f>_xlfn.XLOOKUP(C749,'Usage by partner TELE2 vs Ki'!B:B,'Usage by partner TELE2 vs Ki'!A:A,,0)</f>
        <v>NORTM</v>
      </c>
      <c r="B749" t="s">
        <v>689</v>
      </c>
      <c r="C749" t="s">
        <v>806</v>
      </c>
      <c r="D749">
        <v>38</v>
      </c>
      <c r="E749">
        <v>33425931</v>
      </c>
      <c r="F749">
        <f t="shared" si="44"/>
        <v>3.1130324117839336E-2</v>
      </c>
      <c r="G749">
        <f t="shared" si="45"/>
        <v>31.87745189666748</v>
      </c>
      <c r="H749">
        <f>_xlfn.XLOOKUP(A749,'Tele2 - data 6.23'!A:A,'Tele2 - data 6.23'!K:K,0,0)</f>
        <v>6.0531621806357737E-3</v>
      </c>
      <c r="I749">
        <f t="shared" si="46"/>
        <v>0.19295938623594369</v>
      </c>
      <c r="J749">
        <f>_xlfn.XLOOKUP(A749,'Tele2 - data 6.23'!R:R,'Tele2 - data 6.23'!U:U,0,0)</f>
        <v>0</v>
      </c>
      <c r="K749">
        <f t="shared" si="47"/>
        <v>0</v>
      </c>
    </row>
    <row r="750" spans="1:11" x14ac:dyDescent="0.25">
      <c r="A750" t="str">
        <f>_xlfn.XLOOKUP(C750,'Usage by partner TELE2 vs Ki'!B:B,'Usage by partner TELE2 vs Ki'!A:A,,0)</f>
        <v>DNKDM</v>
      </c>
      <c r="B750" t="s">
        <v>689</v>
      </c>
      <c r="C750" t="s">
        <v>853</v>
      </c>
      <c r="D750">
        <v>4</v>
      </c>
      <c r="E750">
        <v>3032956</v>
      </c>
      <c r="F750">
        <f t="shared" si="44"/>
        <v>2.8246603906154633E-3</v>
      </c>
      <c r="G750">
        <f t="shared" si="45"/>
        <v>2.8924522399902344</v>
      </c>
      <c r="H750">
        <f>_xlfn.XLOOKUP(A750,'Tele2 - data 6.23'!A:A,'Tele2 - data 6.23'!K:K,0,0)</f>
        <v>6.0990155924409836E-3</v>
      </c>
      <c r="I750">
        <f t="shared" si="46"/>
        <v>1.7641111312091288E-2</v>
      </c>
      <c r="J750">
        <f>_xlfn.XLOOKUP(A750,'Tele2 - data 6.23'!R:R,'Tele2 - data 6.23'!U:U,0,0)</f>
        <v>0</v>
      </c>
      <c r="K750">
        <f t="shared" si="47"/>
        <v>0</v>
      </c>
    </row>
    <row r="751" spans="1:11" x14ac:dyDescent="0.25">
      <c r="A751" t="str">
        <f>_xlfn.XLOOKUP(C751,'Usage by partner TELE2 vs Ki'!B:B,'Usage by partner TELE2 vs Ki'!A:A,,0)</f>
        <v>DNKIA</v>
      </c>
      <c r="B751" t="s">
        <v>689</v>
      </c>
      <c r="C751" t="s">
        <v>856</v>
      </c>
      <c r="D751">
        <v>4</v>
      </c>
      <c r="E751">
        <v>2656437</v>
      </c>
      <c r="F751">
        <f t="shared" si="44"/>
        <v>2.4739997461438179E-3</v>
      </c>
      <c r="G751">
        <f t="shared" si="45"/>
        <v>2.5333757400512695</v>
      </c>
      <c r="H751">
        <f>_xlfn.XLOOKUP(A751,'Tele2 - data 6.23'!A:A,'Tele2 - data 6.23'!K:K,0,0)</f>
        <v>1.001033644562583E-2</v>
      </c>
      <c r="I751">
        <f t="shared" si="46"/>
        <v>2.5359943501099529E-2</v>
      </c>
      <c r="J751">
        <f>_xlfn.XLOOKUP(A751,'Tele2 - data 6.23'!R:R,'Tele2 - data 6.23'!U:U,0,0)</f>
        <v>5.5E-2</v>
      </c>
      <c r="K751">
        <f t="shared" si="47"/>
        <v>0.22</v>
      </c>
    </row>
    <row r="752" spans="1:11" x14ac:dyDescent="0.25">
      <c r="A752" t="str">
        <f>_xlfn.XLOOKUP(C752,'Usage by partner TELE2 vs Ki'!B:B,'Usage by partner TELE2 vs Ki'!A:A,,0)</f>
        <v>DNKTD</v>
      </c>
      <c r="B752" t="s">
        <v>689</v>
      </c>
      <c r="C752" t="s">
        <v>873</v>
      </c>
      <c r="D752">
        <v>2</v>
      </c>
      <c r="E752">
        <v>1027</v>
      </c>
      <c r="F752">
        <f t="shared" si="44"/>
        <v>9.5646828413009644E-7</v>
      </c>
      <c r="G752">
        <f t="shared" si="45"/>
        <v>9.7942352294921875E-4</v>
      </c>
      <c r="H752">
        <f>_xlfn.XLOOKUP(A752,'Tele2 - data 6.23'!A:A,'Tele2 - data 6.23'!K:K,0,0)</f>
        <v>1.0004667040336753E-2</v>
      </c>
      <c r="I752">
        <f t="shared" si="46"/>
        <v>9.7988062385805565E-6</v>
      </c>
      <c r="J752">
        <f>_xlfn.XLOOKUP(A752,'Tele2 - data 6.23'!R:R,'Tele2 - data 6.23'!U:U,0,0)</f>
        <v>0.05</v>
      </c>
      <c r="K752">
        <f t="shared" si="47"/>
        <v>0.1</v>
      </c>
    </row>
    <row r="753" spans="1:11" x14ac:dyDescent="0.25">
      <c r="A753" t="str">
        <f>_xlfn.XLOOKUP(C753,'Usage by partner TELE2 vs Ki'!B:B,'Usage by partner TELE2 vs Ki'!A:A,,0)</f>
        <v>GRCPF</v>
      </c>
      <c r="B753" t="s">
        <v>709</v>
      </c>
      <c r="C753" t="s">
        <v>708</v>
      </c>
      <c r="D753">
        <v>189</v>
      </c>
      <c r="E753">
        <v>1834648188</v>
      </c>
      <c r="F753">
        <f t="shared" si="44"/>
        <v>1.7086492739617825</v>
      </c>
      <c r="G753">
        <f t="shared" si="45"/>
        <v>1749.6568565368652</v>
      </c>
      <c r="H753">
        <f>_xlfn.XLOOKUP(A753,'Tele2 - data 6.23'!A:A,'Tele2 - data 6.23'!K:K,0,0)</f>
        <v>5.0920537561091016E-3</v>
      </c>
      <c r="I753">
        <f t="shared" si="46"/>
        <v>8.9093467682305878</v>
      </c>
      <c r="J753">
        <f>_xlfn.XLOOKUP(A753,'Tele2 - data 6.23'!R:R,'Tele2 - data 6.23'!U:U,0,0)</f>
        <v>0</v>
      </c>
      <c r="K753">
        <f t="shared" si="47"/>
        <v>0</v>
      </c>
    </row>
    <row r="754" spans="1:11" x14ac:dyDescent="0.25">
      <c r="A754" t="str">
        <f>_xlfn.XLOOKUP(C754,'Usage by partner TELE2 vs Ki'!B:B,'Usage by partner TELE2 vs Ki'!A:A,,0)</f>
        <v>GRCSH</v>
      </c>
      <c r="B754" t="s">
        <v>709</v>
      </c>
      <c r="C754" t="s">
        <v>710</v>
      </c>
      <c r="D754">
        <v>168</v>
      </c>
      <c r="E754">
        <v>1853093487</v>
      </c>
      <c r="F754">
        <f t="shared" si="44"/>
        <v>1.7258277973160148</v>
      </c>
      <c r="G754">
        <f t="shared" si="45"/>
        <v>1767.2476644515991</v>
      </c>
      <c r="H754">
        <f>_xlfn.XLOOKUP(A754,'Tele2 - data 6.23'!A:A,'Tele2 - data 6.23'!K:K,0,0)</f>
        <v>5.0781742986989722E-3</v>
      </c>
      <c r="I754">
        <f t="shared" si="46"/>
        <v>8.9743916690538956</v>
      </c>
      <c r="J754">
        <f>_xlfn.XLOOKUP(A754,'Tele2 - data 6.23'!R:R,'Tele2 - data 6.23'!U:U,0,0)</f>
        <v>0</v>
      </c>
      <c r="K754">
        <f t="shared" si="47"/>
        <v>0</v>
      </c>
    </row>
    <row r="755" spans="1:11" x14ac:dyDescent="0.25">
      <c r="A755" t="str">
        <f>_xlfn.XLOOKUP(C755,'Usage by partner TELE2 vs Ki'!B:B,'Usage by partner TELE2 vs Ki'!A:A,,0)</f>
        <v>GUYUM</v>
      </c>
      <c r="B755" t="s">
        <v>768</v>
      </c>
      <c r="C755" t="s">
        <v>767</v>
      </c>
      <c r="D755">
        <v>274</v>
      </c>
      <c r="E755">
        <v>4289261208</v>
      </c>
      <c r="F755">
        <f t="shared" si="44"/>
        <v>3.9946857914328575</v>
      </c>
      <c r="G755">
        <f t="shared" si="45"/>
        <v>4090.5582504272461</v>
      </c>
      <c r="H755">
        <f>_xlfn.XLOOKUP(A755,'Tele2 - data 6.23'!A:A,'Tele2 - data 6.23'!K:K,0,0)</f>
        <v>0</v>
      </c>
      <c r="I755">
        <f t="shared" si="46"/>
        <v>0</v>
      </c>
      <c r="J755">
        <f>_xlfn.XLOOKUP(A755,'Tele2 - data 6.23'!R:R,'Tele2 - data 6.23'!U:U,0,0)</f>
        <v>0.05</v>
      </c>
      <c r="K755">
        <f t="shared" si="47"/>
        <v>13.700000000000001</v>
      </c>
    </row>
    <row r="756" spans="1:11" x14ac:dyDescent="0.25">
      <c r="A756" t="str">
        <f>_xlfn.XLOOKUP(C756,'Usage by partner TELE2 vs Ki'!B:B,'Usage by partner TELE2 vs Ki'!A:A,,0)</f>
        <v>BIHER</v>
      </c>
      <c r="B756" t="s">
        <v>643</v>
      </c>
      <c r="C756" t="s">
        <v>782</v>
      </c>
      <c r="D756">
        <v>256</v>
      </c>
      <c r="E756">
        <v>849828257</v>
      </c>
      <c r="F756">
        <f t="shared" si="44"/>
        <v>0.79146424029022455</v>
      </c>
      <c r="G756">
        <f t="shared" si="45"/>
        <v>810.45938205718994</v>
      </c>
      <c r="H756">
        <f>_xlfn.XLOOKUP(A756,'Tele2 - data 6.23'!A:A,'Tele2 - data 6.23'!K:K,0,0)</f>
        <v>0.10007258653059921</v>
      </c>
      <c r="I756">
        <f t="shared" si="46"/>
        <v>81.104766640454102</v>
      </c>
      <c r="J756">
        <f>_xlfn.XLOOKUP(A756,'Tele2 - data 6.23'!R:R,'Tele2 - data 6.23'!U:U,0,0)</f>
        <v>0</v>
      </c>
      <c r="K756">
        <f t="shared" si="47"/>
        <v>0</v>
      </c>
    </row>
    <row r="757" spans="1:11" x14ac:dyDescent="0.25">
      <c r="A757" t="str">
        <f>_xlfn.XLOOKUP(C757,'Usage by partner TELE2 vs Ki'!B:B,'Usage by partner TELE2 vs Ki'!A:A,,0)</f>
        <v>BIHMS</v>
      </c>
      <c r="B757" t="s">
        <v>643</v>
      </c>
      <c r="C757" t="s">
        <v>784</v>
      </c>
      <c r="D757">
        <v>246</v>
      </c>
      <c r="E757">
        <v>738013714</v>
      </c>
      <c r="F757">
        <f t="shared" si="44"/>
        <v>0.68732883222401142</v>
      </c>
      <c r="G757">
        <f t="shared" si="45"/>
        <v>703.8247241973877</v>
      </c>
      <c r="H757">
        <f>_xlfn.XLOOKUP(A757,'Tele2 - data 6.23'!A:A,'Tele2 - data 6.23'!K:K,0,0)</f>
        <v>0.10005565131943775</v>
      </c>
      <c r="I757">
        <f t="shared" si="46"/>
        <v>70.421641194293258</v>
      </c>
      <c r="J757">
        <f>_xlfn.XLOOKUP(A757,'Tele2 - data 6.23'!R:R,'Tele2 - data 6.23'!U:U,0,0)</f>
        <v>0</v>
      </c>
      <c r="K757">
        <f t="shared" si="47"/>
        <v>0</v>
      </c>
    </row>
    <row r="758" spans="1:11" x14ac:dyDescent="0.25">
      <c r="A758" t="str">
        <f>_xlfn.XLOOKUP(C758,'Usage by partner TELE2 vs Ki'!B:B,'Usage by partner TELE2 vs Ki'!A:A,,0)</f>
        <v>HRVVI</v>
      </c>
      <c r="B758" t="s">
        <v>643</v>
      </c>
      <c r="C758" t="s">
        <v>802</v>
      </c>
      <c r="D758">
        <v>126</v>
      </c>
      <c r="E758">
        <v>73838901</v>
      </c>
      <c r="F758">
        <f t="shared" si="44"/>
        <v>6.8767835386097431E-2</v>
      </c>
      <c r="G758">
        <f t="shared" si="45"/>
        <v>70.41826343536377</v>
      </c>
      <c r="H758">
        <f>_xlfn.XLOOKUP(A758,'Tele2 - data 6.23'!A:A,'Tele2 - data 6.23'!K:K,0,0)</f>
        <v>1.0043566835206913E-2</v>
      </c>
      <c r="I758">
        <f t="shared" si="46"/>
        <v>0.7072505352322831</v>
      </c>
      <c r="J758">
        <f>_xlfn.XLOOKUP(A758,'Tele2 - data 6.23'!R:R,'Tele2 - data 6.23'!U:U,0,0)</f>
        <v>0</v>
      </c>
      <c r="K758">
        <f t="shared" si="47"/>
        <v>0</v>
      </c>
    </row>
    <row r="759" spans="1:11" x14ac:dyDescent="0.25">
      <c r="A759" t="str">
        <f>_xlfn.XLOOKUP(C759,'Usage by partner TELE2 vs Ki'!B:B,'Usage by partner TELE2 vs Ki'!A:A,,0)</f>
        <v>HRVT2</v>
      </c>
      <c r="B759" t="s">
        <v>643</v>
      </c>
      <c r="C759" t="s">
        <v>812</v>
      </c>
      <c r="D759">
        <v>125</v>
      </c>
      <c r="E759">
        <v>40608278</v>
      </c>
      <c r="F759">
        <f t="shared" si="44"/>
        <v>3.7819406017661095E-2</v>
      </c>
      <c r="G759">
        <f t="shared" si="45"/>
        <v>38.727071762084961</v>
      </c>
      <c r="H759">
        <f>_xlfn.XLOOKUP(A759,'Tele2 - data 6.23'!A:A,'Tele2 - data 6.23'!K:K,0,0)</f>
        <v>6.2666494006215967E-3</v>
      </c>
      <c r="I759">
        <f t="shared" si="46"/>
        <v>0.24268898104569928</v>
      </c>
      <c r="J759">
        <f>_xlfn.XLOOKUP(A759,'Tele2 - data 6.23'!R:R,'Tele2 - data 6.23'!U:U,0,0)</f>
        <v>0</v>
      </c>
      <c r="K759">
        <f t="shared" si="47"/>
        <v>0</v>
      </c>
    </row>
    <row r="760" spans="1:11" x14ac:dyDescent="0.25">
      <c r="A760" t="str">
        <f>_xlfn.XLOOKUP(C760,'Usage by partner TELE2 vs Ki'!B:B,'Usage by partner TELE2 vs Ki'!A:A,,0)</f>
        <v>SVNMT</v>
      </c>
      <c r="B760" t="s">
        <v>643</v>
      </c>
      <c r="C760" t="s">
        <v>820</v>
      </c>
      <c r="D760">
        <v>59</v>
      </c>
      <c r="E760">
        <v>19702446</v>
      </c>
      <c r="F760">
        <f t="shared" si="44"/>
        <v>1.8349332734942436E-2</v>
      </c>
      <c r="G760">
        <f t="shared" si="45"/>
        <v>18.789716720581055</v>
      </c>
      <c r="H760">
        <f>_xlfn.XLOOKUP(A760,'Tele2 - data 6.23'!A:A,'Tele2 - data 6.23'!K:K,0,0)</f>
        <v>6.0593174722790404E-3</v>
      </c>
      <c r="I760">
        <f t="shared" si="46"/>
        <v>0.11385285882419041</v>
      </c>
      <c r="J760">
        <f>_xlfn.XLOOKUP(A760,'Tele2 - data 6.23'!R:R,'Tele2 - data 6.23'!U:U,0,0)</f>
        <v>0</v>
      </c>
      <c r="K760">
        <f t="shared" si="47"/>
        <v>0</v>
      </c>
    </row>
    <row r="761" spans="1:11" x14ac:dyDescent="0.25">
      <c r="A761" t="str">
        <f>_xlfn.XLOOKUP(C761,'Usage by partner TELE2 vs Ki'!B:B,'Usage by partner TELE2 vs Ki'!A:A,,0)</f>
        <v>SVNVG</v>
      </c>
      <c r="B761" t="s">
        <v>643</v>
      </c>
      <c r="C761" t="s">
        <v>827</v>
      </c>
      <c r="D761">
        <v>57</v>
      </c>
      <c r="E761">
        <v>12256354</v>
      </c>
      <c r="F761">
        <f t="shared" si="44"/>
        <v>1.1414619162678719E-2</v>
      </c>
      <c r="G761">
        <f t="shared" si="45"/>
        <v>11.688570022583008</v>
      </c>
      <c r="H761">
        <f>_xlfn.XLOOKUP(A761,'Tele2 - data 6.23'!A:A,'Tele2 - data 6.23'!K:K,0,0)</f>
        <v>1.0032711504321759E-2</v>
      </c>
      <c r="I761">
        <f t="shared" si="46"/>
        <v>0.11726805093463899</v>
      </c>
      <c r="J761">
        <f>_xlfn.XLOOKUP(A761,'Tele2 - data 6.23'!R:R,'Tele2 - data 6.23'!U:U,0,0)</f>
        <v>0</v>
      </c>
      <c r="K761">
        <f t="shared" si="47"/>
        <v>0</v>
      </c>
    </row>
    <row r="762" spans="1:11" x14ac:dyDescent="0.25">
      <c r="A762" t="str">
        <f>_xlfn.XLOOKUP(C762,'Usage by partner TELE2 vs Ki'!B:B,'Usage by partner TELE2 vs Ki'!A:A,,0)</f>
        <v>SVNSM</v>
      </c>
      <c r="B762" t="s">
        <v>643</v>
      </c>
      <c r="C762" t="s">
        <v>825</v>
      </c>
      <c r="D762">
        <v>55</v>
      </c>
      <c r="E762">
        <v>10454155</v>
      </c>
      <c r="F762">
        <f t="shared" si="44"/>
        <v>9.7361905500292778E-3</v>
      </c>
      <c r="G762">
        <f t="shared" si="45"/>
        <v>9.9698591232299805</v>
      </c>
      <c r="H762">
        <f>_xlfn.XLOOKUP(A762,'Tele2 - data 6.23'!A:A,'Tele2 - data 6.23'!K:K,0,0)</f>
        <v>1.006442520636199E-2</v>
      </c>
      <c r="I762">
        <f t="shared" si="46"/>
        <v>0.10034090146371387</v>
      </c>
      <c r="J762">
        <f>_xlfn.XLOOKUP(A762,'Tele2 - data 6.23'!R:R,'Tele2 - data 6.23'!U:U,0,0)</f>
        <v>0</v>
      </c>
      <c r="K762">
        <f t="shared" si="47"/>
        <v>0</v>
      </c>
    </row>
    <row r="763" spans="1:11" x14ac:dyDescent="0.25">
      <c r="A763" t="str">
        <f>_xlfn.XLOOKUP(C763,'Usage by partner TELE2 vs Ki'!B:B,'Usage by partner TELE2 vs Ki'!A:A,,0)</f>
        <v>SRBNO</v>
      </c>
      <c r="B763" t="s">
        <v>643</v>
      </c>
      <c r="C763" t="s">
        <v>854</v>
      </c>
      <c r="D763">
        <v>40</v>
      </c>
      <c r="E763">
        <v>18446622</v>
      </c>
      <c r="F763">
        <f t="shared" si="44"/>
        <v>1.7179755493998528E-2</v>
      </c>
      <c r="G763">
        <f t="shared" si="45"/>
        <v>17.592069625854492</v>
      </c>
      <c r="H763">
        <f>_xlfn.XLOOKUP(A763,'Tele2 - data 6.23'!A:A,'Tele2 - data 6.23'!K:K,0,0)</f>
        <v>6.0099135319711408E-2</v>
      </c>
      <c r="I763">
        <f t="shared" si="46"/>
        <v>1.057268172998014</v>
      </c>
      <c r="J763">
        <f>_xlfn.XLOOKUP(A763,'Tele2 - data 6.23'!R:R,'Tele2 - data 6.23'!U:U,0,0)</f>
        <v>0</v>
      </c>
      <c r="K763">
        <f t="shared" si="47"/>
        <v>0</v>
      </c>
    </row>
    <row r="764" spans="1:11" x14ac:dyDescent="0.25">
      <c r="A764" t="str">
        <f>_xlfn.XLOOKUP(C764,'Usage by partner TELE2 vs Ki'!B:B,'Usage by partner TELE2 vs Ki'!A:A,,0)</f>
        <v>AUTPT</v>
      </c>
      <c r="B764" t="s">
        <v>643</v>
      </c>
      <c r="C764" t="s">
        <v>809</v>
      </c>
      <c r="D764">
        <v>40</v>
      </c>
      <c r="E764">
        <v>28785651</v>
      </c>
      <c r="F764">
        <f t="shared" si="44"/>
        <v>2.6808726601302624E-2</v>
      </c>
      <c r="G764">
        <f t="shared" si="45"/>
        <v>27.452136039733887</v>
      </c>
      <c r="H764">
        <f>_xlfn.XLOOKUP(A764,'Tele2 - data 6.23'!A:A,'Tele2 - data 6.23'!K:K,0,0)</f>
        <v>1.0095723953167393E-2</v>
      </c>
      <c r="I764">
        <f t="shared" si="46"/>
        <v>0.27714918738195127</v>
      </c>
      <c r="J764">
        <f>_xlfn.XLOOKUP(A764,'Tele2 - data 6.23'!R:R,'Tele2 - data 6.23'!U:U,0,0)</f>
        <v>0</v>
      </c>
      <c r="K764">
        <f t="shared" si="47"/>
        <v>0</v>
      </c>
    </row>
    <row r="765" spans="1:11" x14ac:dyDescent="0.25">
      <c r="A765" t="str">
        <f>_xlfn.XLOOKUP(C765,'Usage by partner TELE2 vs Ki'!B:B,'Usage by partner TELE2 vs Ki'!A:A,,0)</f>
        <v>YUGMT</v>
      </c>
      <c r="B765" t="s">
        <v>643</v>
      </c>
      <c r="C765" t="s">
        <v>842</v>
      </c>
      <c r="D765">
        <v>39</v>
      </c>
      <c r="E765">
        <v>16109571</v>
      </c>
      <c r="F765">
        <f t="shared" si="44"/>
        <v>1.5003207139670849E-2</v>
      </c>
      <c r="G765">
        <f t="shared" si="45"/>
        <v>15.363284111022949</v>
      </c>
      <c r="H765">
        <f>_xlfn.XLOOKUP(A765,'Tele2 - data 6.23'!A:A,'Tele2 - data 6.23'!K:K,0,0)</f>
        <v>6.1217272260566998E-3</v>
      </c>
      <c r="I765">
        <f t="shared" si="46"/>
        <v>9.4049834624093484E-2</v>
      </c>
      <c r="J765">
        <f>_xlfn.XLOOKUP(A765,'Tele2 - data 6.23'!R:R,'Tele2 - data 6.23'!U:U,0,0)</f>
        <v>0</v>
      </c>
      <c r="K765">
        <f t="shared" si="47"/>
        <v>0</v>
      </c>
    </row>
    <row r="766" spans="1:11" x14ac:dyDescent="0.25">
      <c r="A766" t="str">
        <f>_xlfn.XLOOKUP(C766,'Usage by partner TELE2 vs Ki'!B:B,'Usage by partner TELE2 vs Ki'!A:A,,0)</f>
        <v>AUTCA</v>
      </c>
      <c r="B766" t="s">
        <v>643</v>
      </c>
      <c r="C766" t="s">
        <v>824</v>
      </c>
      <c r="D766">
        <v>34</v>
      </c>
      <c r="E766">
        <v>5412141</v>
      </c>
      <c r="F766">
        <f t="shared" si="44"/>
        <v>5.0404490903019905E-3</v>
      </c>
      <c r="G766">
        <f t="shared" si="45"/>
        <v>5.1614198684692383</v>
      </c>
      <c r="H766">
        <f>_xlfn.XLOOKUP(A766,'Tele2 - data 6.23'!A:A,'Tele2 - data 6.23'!K:K,0,0)</f>
        <v>6.2156129499750332E-3</v>
      </c>
      <c r="I766">
        <f t="shared" si="46"/>
        <v>3.2081388174715827E-2</v>
      </c>
      <c r="J766">
        <f>_xlfn.XLOOKUP(A766,'Tele2 - data 6.23'!R:R,'Tele2 - data 6.23'!U:U,0,0)</f>
        <v>0.17</v>
      </c>
      <c r="K766">
        <f t="shared" si="47"/>
        <v>5.78</v>
      </c>
    </row>
    <row r="767" spans="1:11" x14ac:dyDescent="0.25">
      <c r="A767" t="str">
        <f>_xlfn.XLOOKUP(C767,'Usage by partner TELE2 vs Ki'!B:B,'Usage by partner TELE2 vs Ki'!A:A,,0)</f>
        <v>ITAOM</v>
      </c>
      <c r="B767" t="s">
        <v>643</v>
      </c>
      <c r="C767" t="s">
        <v>752</v>
      </c>
      <c r="D767">
        <v>34</v>
      </c>
      <c r="E767">
        <v>24411502</v>
      </c>
      <c r="F767">
        <f t="shared" si="44"/>
        <v>2.2734982892870903E-2</v>
      </c>
      <c r="G767">
        <f t="shared" si="45"/>
        <v>23.280622482299805</v>
      </c>
      <c r="H767">
        <f>_xlfn.XLOOKUP(A767,'Tele2 - data 6.23'!A:A,'Tele2 - data 6.23'!K:K,0,0)</f>
        <v>1.0030261531489941E-2</v>
      </c>
      <c r="I767">
        <f t="shared" si="46"/>
        <v>0.23351073211335158</v>
      </c>
      <c r="J767">
        <f>_xlfn.XLOOKUP(A767,'Tele2 - data 6.23'!R:R,'Tele2 - data 6.23'!U:U,0,0)</f>
        <v>0</v>
      </c>
      <c r="K767">
        <f t="shared" si="47"/>
        <v>0</v>
      </c>
    </row>
    <row r="768" spans="1:11" x14ac:dyDescent="0.25">
      <c r="A768" t="str">
        <f>_xlfn.XLOOKUP(C768,'Usage by partner TELE2 vs Ki'!B:B,'Usage by partner TELE2 vs Ki'!A:A,,0)</f>
        <v>DEUD2</v>
      </c>
      <c r="B768" t="s">
        <v>643</v>
      </c>
      <c r="C768" t="s">
        <v>740</v>
      </c>
      <c r="D768">
        <v>32</v>
      </c>
      <c r="E768">
        <v>38353215</v>
      </c>
      <c r="F768">
        <f t="shared" si="44"/>
        <v>3.571921493858099E-2</v>
      </c>
      <c r="G768">
        <f t="shared" si="45"/>
        <v>36.576476097106934</v>
      </c>
      <c r="H768">
        <f>_xlfn.XLOOKUP(A768,'Tele2 - data 6.23'!A:A,'Tele2 - data 6.23'!K:K,0,0)</f>
        <v>1.0029951459719478E-2</v>
      </c>
      <c r="I768">
        <f t="shared" si="46"/>
        <v>0.36686027982157227</v>
      </c>
      <c r="J768">
        <f>_xlfn.XLOOKUP(A768,'Tele2 - data 6.23'!R:R,'Tele2 - data 6.23'!U:U,0,0)</f>
        <v>0</v>
      </c>
      <c r="K768">
        <f t="shared" si="47"/>
        <v>0</v>
      </c>
    </row>
    <row r="769" spans="1:11" x14ac:dyDescent="0.25">
      <c r="A769" t="str">
        <f>_xlfn.XLOOKUP(C769,'Usage by partner TELE2 vs Ki'!B:B,'Usage by partner TELE2 vs Ki'!A:A,,0)</f>
        <v>DEUE2</v>
      </c>
      <c r="B769" t="s">
        <v>643</v>
      </c>
      <c r="C769" t="s">
        <v>746</v>
      </c>
      <c r="D769">
        <v>31</v>
      </c>
      <c r="E769">
        <v>25031830</v>
      </c>
      <c r="F769">
        <f t="shared" si="44"/>
        <v>2.3312708362936974E-2</v>
      </c>
      <c r="G769">
        <f t="shared" si="45"/>
        <v>23.872213363647461</v>
      </c>
      <c r="H769">
        <f>_xlfn.XLOOKUP(A769,'Tele2 - data 6.23'!A:A,'Tele2 - data 6.23'!K:K,0,0)</f>
        <v>6.0739991574448775E-3</v>
      </c>
      <c r="I769">
        <f t="shared" si="46"/>
        <v>0.14499980385713904</v>
      </c>
      <c r="J769">
        <f>_xlfn.XLOOKUP(A769,'Tele2 - data 6.23'!R:R,'Tele2 - data 6.23'!U:U,0,0)</f>
        <v>0</v>
      </c>
      <c r="K769">
        <f t="shared" si="47"/>
        <v>0</v>
      </c>
    </row>
    <row r="770" spans="1:11" x14ac:dyDescent="0.25">
      <c r="A770" t="str">
        <f>_xlfn.XLOOKUP(C770,'Usage by partner TELE2 vs Ki'!B:B,'Usage by partner TELE2 vs Ki'!A:A,,0)</f>
        <v>ITAWI</v>
      </c>
      <c r="B770" t="s">
        <v>643</v>
      </c>
      <c r="C770" t="s">
        <v>742</v>
      </c>
      <c r="D770">
        <v>30</v>
      </c>
      <c r="E770">
        <v>20300644</v>
      </c>
      <c r="F770">
        <f t="shared" si="44"/>
        <v>1.8906448036432266E-2</v>
      </c>
      <c r="G770">
        <f t="shared" si="45"/>
        <v>19.360202789306641</v>
      </c>
      <c r="H770">
        <f>_xlfn.XLOOKUP(A770,'Tele2 - data 6.23'!A:A,'Tele2 - data 6.23'!K:K,0,0)</f>
        <v>6.1982702736118438E-3</v>
      </c>
      <c r="I770">
        <f t="shared" si="46"/>
        <v>0.11999976944005646</v>
      </c>
      <c r="J770">
        <f>_xlfn.XLOOKUP(A770,'Tele2 - data 6.23'!R:R,'Tele2 - data 6.23'!U:U,0,0)</f>
        <v>0.17</v>
      </c>
      <c r="K770">
        <f t="shared" si="47"/>
        <v>5.1000000000000005</v>
      </c>
    </row>
    <row r="771" spans="1:11" x14ac:dyDescent="0.25">
      <c r="A771" t="str">
        <f>_xlfn.XLOOKUP(C771,'Usage by partner TELE2 vs Ki'!B:B,'Usage by partner TELE2 vs Ki'!A:A,,0)</f>
        <v>ITASI</v>
      </c>
      <c r="B771" t="s">
        <v>643</v>
      </c>
      <c r="C771" t="s">
        <v>769</v>
      </c>
      <c r="D771">
        <v>28</v>
      </c>
      <c r="E771">
        <v>17137879</v>
      </c>
      <c r="F771">
        <f t="shared" ref="F771:F834" si="48">G771/1024</f>
        <v>1.5960893593728542E-2</v>
      </c>
      <c r="G771">
        <f t="shared" ref="G771:G834" si="49">E771/1024/1024</f>
        <v>16.343955039978027</v>
      </c>
      <c r="H771">
        <f>_xlfn.XLOOKUP(A771,'Tele2 - data 6.23'!A:A,'Tele2 - data 6.23'!K:K,0,0)</f>
        <v>1.003746322999596E-2</v>
      </c>
      <c r="I771">
        <f t="shared" ref="I771:I834" si="50">H771*G771</f>
        <v>0.1640518477464866</v>
      </c>
      <c r="J771">
        <f>_xlfn.XLOOKUP(A771,'Tele2 - data 6.23'!R:R,'Tele2 - data 6.23'!U:U,0,0)</f>
        <v>0.05</v>
      </c>
      <c r="K771">
        <f t="shared" ref="K771:K834" si="51">J771*D771</f>
        <v>1.4000000000000001</v>
      </c>
    </row>
    <row r="772" spans="1:11" x14ac:dyDescent="0.25">
      <c r="A772" t="str">
        <f>_xlfn.XLOOKUP(C772,'Usage by partner TELE2 vs Ki'!B:B,'Usage by partner TELE2 vs Ki'!A:A,,0)</f>
        <v>IRNMI</v>
      </c>
      <c r="B772" t="s">
        <v>643</v>
      </c>
      <c r="C772" t="s">
        <v>951</v>
      </c>
      <c r="D772">
        <v>15</v>
      </c>
      <c r="E772">
        <v>198</v>
      </c>
      <c r="F772">
        <f t="shared" si="48"/>
        <v>1.8440186977386475E-7</v>
      </c>
      <c r="G772">
        <f t="shared" si="49"/>
        <v>1.888275146484375E-4</v>
      </c>
      <c r="H772">
        <f>_xlfn.XLOOKUP(A772,'Tele2 - data 6.23'!A:A,'Tele2 - data 6.23'!K:K,0,0)</f>
        <v>0</v>
      </c>
      <c r="I772">
        <f t="shared" si="50"/>
        <v>0</v>
      </c>
      <c r="J772">
        <f>_xlfn.XLOOKUP(A772,'Tele2 - data 6.23'!R:R,'Tele2 - data 6.23'!U:U,0,0)</f>
        <v>0</v>
      </c>
      <c r="K772">
        <f t="shared" si="51"/>
        <v>0</v>
      </c>
    </row>
    <row r="773" spans="1:11" x14ac:dyDescent="0.25">
      <c r="A773" t="str">
        <f>_xlfn.XLOOKUP(C773,'Usage by partner TELE2 vs Ki'!B:B,'Usage by partner TELE2 vs Ki'!A:A,,0)</f>
        <v>HUNH1</v>
      </c>
      <c r="B773" t="s">
        <v>643</v>
      </c>
      <c r="C773" t="s">
        <v>796</v>
      </c>
      <c r="D773">
        <v>15</v>
      </c>
      <c r="E773">
        <v>4426430</v>
      </c>
      <c r="F773">
        <f t="shared" si="48"/>
        <v>4.1224341839551926E-3</v>
      </c>
      <c r="G773">
        <f t="shared" si="49"/>
        <v>4.2213726043701172</v>
      </c>
      <c r="H773">
        <f>_xlfn.XLOOKUP(A773,'Tele2 - data 6.23'!A:A,'Tele2 - data 6.23'!K:K,0,0)</f>
        <v>6.0843356869945495E-3</v>
      </c>
      <c r="I773">
        <f t="shared" si="50"/>
        <v>2.5684247984870227E-2</v>
      </c>
      <c r="J773">
        <f>_xlfn.XLOOKUP(A773,'Tele2 - data 6.23'!R:R,'Tele2 - data 6.23'!U:U,0,0)</f>
        <v>0</v>
      </c>
      <c r="K773">
        <f t="shared" si="51"/>
        <v>0</v>
      </c>
    </row>
    <row r="774" spans="1:11" x14ac:dyDescent="0.25">
      <c r="A774" t="str">
        <f>_xlfn.XLOOKUP(C774,'Usage by partner TELE2 vs Ki'!B:B,'Usage by partner TELE2 vs Ki'!A:A,,0)</f>
        <v>HUNVR</v>
      </c>
      <c r="B774" t="s">
        <v>643</v>
      </c>
      <c r="C774" t="s">
        <v>816</v>
      </c>
      <c r="D774">
        <v>14</v>
      </c>
      <c r="E774">
        <v>5673459</v>
      </c>
      <c r="F774">
        <f t="shared" si="48"/>
        <v>5.2838204428553581E-3</v>
      </c>
      <c r="G774">
        <f t="shared" si="49"/>
        <v>5.4106321334838867</v>
      </c>
      <c r="H774">
        <f>_xlfn.XLOOKUP(A774,'Tele2 - data 6.23'!A:A,'Tele2 - data 6.23'!K:K,0,0)</f>
        <v>1.0198464733727578E-2</v>
      </c>
      <c r="I774">
        <f t="shared" si="50"/>
        <v>5.5180141000508623E-2</v>
      </c>
      <c r="J774">
        <f>_xlfn.XLOOKUP(A774,'Tele2 - data 6.23'!R:R,'Tele2 - data 6.23'!U:U,0,0)</f>
        <v>0</v>
      </c>
      <c r="K774">
        <f t="shared" si="51"/>
        <v>0</v>
      </c>
    </row>
    <row r="775" spans="1:11" x14ac:dyDescent="0.25">
      <c r="A775" t="str">
        <f>_xlfn.XLOOKUP(C775,'Usage by partner TELE2 vs Ki'!B:B,'Usage by partner TELE2 vs Ki'!A:A,,0)</f>
        <v>FRAF1</v>
      </c>
      <c r="B775" t="s">
        <v>643</v>
      </c>
      <c r="C775" t="s">
        <v>760</v>
      </c>
      <c r="D775">
        <v>11</v>
      </c>
      <c r="E775">
        <v>5364043</v>
      </c>
      <c r="F775">
        <f t="shared" si="48"/>
        <v>4.9956543371081352E-3</v>
      </c>
      <c r="G775">
        <f t="shared" si="49"/>
        <v>5.1155500411987305</v>
      </c>
      <c r="H775">
        <f>_xlfn.XLOOKUP(A775,'Tele2 - data 6.23'!A:A,'Tele2 - data 6.23'!K:K,0,0)</f>
        <v>6.0307905731580812E-3</v>
      </c>
      <c r="I775">
        <f t="shared" si="50"/>
        <v>3.0850810964979738E-2</v>
      </c>
      <c r="J775">
        <f>_xlfn.XLOOKUP(A775,'Tele2 - data 6.23'!R:R,'Tele2 - data 6.23'!U:U,0,0)</f>
        <v>0</v>
      </c>
      <c r="K775">
        <f t="shared" si="51"/>
        <v>0</v>
      </c>
    </row>
    <row r="776" spans="1:11" x14ac:dyDescent="0.25">
      <c r="A776" t="str">
        <f>_xlfn.XLOOKUP(C776,'Usage by partner TELE2 vs Ki'!B:B,'Usage by partner TELE2 vs Ki'!A:A,,0)</f>
        <v>MNEMT</v>
      </c>
      <c r="B776" t="s">
        <v>643</v>
      </c>
      <c r="C776" t="s">
        <v>996</v>
      </c>
      <c r="D776">
        <v>10</v>
      </c>
      <c r="E776">
        <v>3621636</v>
      </c>
      <c r="F776">
        <f t="shared" si="48"/>
        <v>3.3729113638401031E-3</v>
      </c>
      <c r="G776">
        <f t="shared" si="49"/>
        <v>3.4538612365722656</v>
      </c>
      <c r="H776">
        <f>_xlfn.XLOOKUP(A776,'Tele2 - data 6.23'!A:A,'Tele2 - data 6.23'!K:K,0,0)</f>
        <v>2.0059934072520227E-2</v>
      </c>
      <c r="I776">
        <f t="shared" si="50"/>
        <v>6.9284228701272835E-2</v>
      </c>
      <c r="J776">
        <f>_xlfn.XLOOKUP(A776,'Tele2 - data 6.23'!R:R,'Tele2 - data 6.23'!U:U,0,0)</f>
        <v>0</v>
      </c>
      <c r="K776">
        <f t="shared" si="51"/>
        <v>0</v>
      </c>
    </row>
    <row r="777" spans="1:11" x14ac:dyDescent="0.25">
      <c r="A777" t="str">
        <f>_xlfn.XLOOKUP(C777,'Usage by partner TELE2 vs Ki'!B:B,'Usage by partner TELE2 vs Ki'!A:A,,0)</f>
        <v>FRAF2</v>
      </c>
      <c r="B777" t="s">
        <v>643</v>
      </c>
      <c r="C777" t="s">
        <v>771</v>
      </c>
      <c r="D777">
        <v>10</v>
      </c>
      <c r="E777">
        <v>1075877</v>
      </c>
      <c r="F777">
        <f t="shared" si="48"/>
        <v>1.0019885376095772E-3</v>
      </c>
      <c r="G777">
        <f t="shared" si="49"/>
        <v>1.026036262512207</v>
      </c>
      <c r="H777">
        <f>_xlfn.XLOOKUP(A777,'Tele2 - data 6.23'!A:A,'Tele2 - data 6.23'!K:K,0,0)</f>
        <v>1.0044684567575537E-2</v>
      </c>
      <c r="I777">
        <f t="shared" si="50"/>
        <v>1.0306210611829248E-2</v>
      </c>
      <c r="J777">
        <f>_xlfn.XLOOKUP(A777,'Tele2 - data 6.23'!R:R,'Tele2 - data 6.23'!U:U,0,0)</f>
        <v>0</v>
      </c>
      <c r="K777">
        <f t="shared" si="51"/>
        <v>0</v>
      </c>
    </row>
    <row r="778" spans="1:11" x14ac:dyDescent="0.25">
      <c r="A778" t="str">
        <f>_xlfn.XLOOKUP(C778,'Usage by partner TELE2 vs Ki'!B:B,'Usage by partner TELE2 vs Ki'!A:A,,0)</f>
        <v>NLDPT</v>
      </c>
      <c r="B778" t="s">
        <v>643</v>
      </c>
      <c r="C778" t="s">
        <v>687</v>
      </c>
      <c r="D778">
        <v>9</v>
      </c>
      <c r="E778">
        <v>7396772</v>
      </c>
      <c r="F778">
        <f t="shared" si="48"/>
        <v>6.8887807428836823E-3</v>
      </c>
      <c r="G778">
        <f t="shared" si="49"/>
        <v>7.0541114807128906</v>
      </c>
      <c r="H778">
        <f>_xlfn.XLOOKUP(A778,'Tele2 - data 6.23'!A:A,'Tele2 - data 6.23'!K:K,0,0)</f>
        <v>4.5416334993920587E-3</v>
      </c>
      <c r="I778">
        <f t="shared" si="50"/>
        <v>3.2037189009251781E-2</v>
      </c>
      <c r="J778">
        <f>_xlfn.XLOOKUP(A778,'Tele2 - data 6.23'!R:R,'Tele2 - data 6.23'!U:U,0,0)</f>
        <v>0.11</v>
      </c>
      <c r="K778">
        <f t="shared" si="51"/>
        <v>0.99</v>
      </c>
    </row>
    <row r="779" spans="1:11" x14ac:dyDescent="0.25">
      <c r="A779" t="str">
        <f>_xlfn.XLOOKUP(C779,'Usage by partner TELE2 vs Ki'!B:B,'Usage by partner TELE2 vs Ki'!A:A,,0)</f>
        <v>SVKGT</v>
      </c>
      <c r="B779" t="s">
        <v>643</v>
      </c>
      <c r="C779" t="s">
        <v>876</v>
      </c>
      <c r="D779">
        <v>9</v>
      </c>
      <c r="E779">
        <v>1506296</v>
      </c>
      <c r="F779">
        <f t="shared" si="48"/>
        <v>1.4028474688529968E-3</v>
      </c>
      <c r="G779">
        <f t="shared" si="49"/>
        <v>1.4365158081054688</v>
      </c>
      <c r="H779">
        <f>_xlfn.XLOOKUP(A779,'Tele2 - data 6.23'!A:A,'Tele2 - data 6.23'!K:K,0,0)</f>
        <v>6.496868324825278E-3</v>
      </c>
      <c r="I779">
        <f t="shared" si="50"/>
        <v>9.3328540517912065E-3</v>
      </c>
      <c r="J779">
        <f>_xlfn.XLOOKUP(A779,'Tele2 - data 6.23'!R:R,'Tele2 - data 6.23'!U:U,0,0)</f>
        <v>0</v>
      </c>
      <c r="K779">
        <f t="shared" si="51"/>
        <v>0</v>
      </c>
    </row>
    <row r="780" spans="1:11" x14ac:dyDescent="0.25">
      <c r="A780" t="str">
        <f>_xlfn.XLOOKUP(C780,'Usage by partner TELE2 vs Ki'!B:B,'Usage by partner TELE2 vs Ki'!A:A,,0)</f>
        <v>ESPTE</v>
      </c>
      <c r="B780" t="s">
        <v>643</v>
      </c>
      <c r="C780" t="s">
        <v>797</v>
      </c>
      <c r="D780">
        <v>9</v>
      </c>
      <c r="E780">
        <v>7667691</v>
      </c>
      <c r="F780">
        <f t="shared" si="48"/>
        <v>7.1410937234759331E-3</v>
      </c>
      <c r="G780">
        <f t="shared" si="49"/>
        <v>7.3124799728393555</v>
      </c>
      <c r="H780">
        <f>_xlfn.XLOOKUP(A780,'Tele2 - data 6.23'!A:A,'Tele2 - data 6.23'!K:K,0,0)</f>
        <v>1.0091008890803341E-2</v>
      </c>
      <c r="I780">
        <f t="shared" si="50"/>
        <v>7.3790300419743313E-2</v>
      </c>
      <c r="J780">
        <f>_xlfn.XLOOKUP(A780,'Tele2 - data 6.23'!R:R,'Tele2 - data 6.23'!U:U,0,0)</f>
        <v>0</v>
      </c>
      <c r="K780">
        <f t="shared" si="51"/>
        <v>0</v>
      </c>
    </row>
    <row r="781" spans="1:11" x14ac:dyDescent="0.25">
      <c r="A781" t="str">
        <f>_xlfn.XLOOKUP(C781,'Usage by partner TELE2 vs Ki'!B:B,'Usage by partner TELE2 vs Ki'!A:A,,0)</f>
        <v>MNEPM</v>
      </c>
      <c r="B781" t="s">
        <v>643</v>
      </c>
      <c r="C781" t="s">
        <v>958</v>
      </c>
      <c r="D781">
        <v>9</v>
      </c>
      <c r="E781">
        <v>4230671</v>
      </c>
      <c r="F781">
        <f t="shared" si="48"/>
        <v>3.9401194080710411E-3</v>
      </c>
      <c r="G781">
        <f t="shared" si="49"/>
        <v>4.0346822738647461</v>
      </c>
      <c r="H781">
        <f>_xlfn.XLOOKUP(A781,'Tele2 - data 6.23'!A:A,'Tele2 - data 6.23'!K:K,0,0)</f>
        <v>6.0927152317880795E-3</v>
      </c>
      <c r="I781">
        <f t="shared" si="50"/>
        <v>2.4582170145401101E-2</v>
      </c>
      <c r="J781">
        <f>_xlfn.XLOOKUP(A781,'Tele2 - data 6.23'!R:R,'Tele2 - data 6.23'!U:U,0,0)</f>
        <v>0</v>
      </c>
      <c r="K781">
        <f t="shared" si="51"/>
        <v>0</v>
      </c>
    </row>
    <row r="782" spans="1:11" x14ac:dyDescent="0.25">
      <c r="A782" t="str">
        <f>_xlfn.XLOOKUP(C782,'Usage by partner TELE2 vs Ki'!B:B,'Usage by partner TELE2 vs Ki'!A:A,,0)</f>
        <v>FRAF3</v>
      </c>
      <c r="B782" t="s">
        <v>643</v>
      </c>
      <c r="C782" t="s">
        <v>772</v>
      </c>
      <c r="D782">
        <v>8</v>
      </c>
      <c r="E782">
        <v>2691850</v>
      </c>
      <c r="F782">
        <f t="shared" si="48"/>
        <v>2.5069806724786758E-3</v>
      </c>
      <c r="G782">
        <f t="shared" si="49"/>
        <v>2.5671482086181641</v>
      </c>
      <c r="H782">
        <f>_xlfn.XLOOKUP(A782,'Tele2 - data 6.23'!A:A,'Tele2 - data 6.23'!K:K,0,0)</f>
        <v>1.0031703784883949E-2</v>
      </c>
      <c r="I782">
        <f t="shared" si="50"/>
        <v>2.5752870400752886E-2</v>
      </c>
      <c r="J782">
        <f>_xlfn.XLOOKUP(A782,'Tele2 - data 6.23'!R:R,'Tele2 - data 6.23'!U:U,0,0)</f>
        <v>0</v>
      </c>
      <c r="K782">
        <f t="shared" si="51"/>
        <v>0</v>
      </c>
    </row>
    <row r="783" spans="1:11" x14ac:dyDescent="0.25">
      <c r="A783" t="str">
        <f>_xlfn.XLOOKUP(C783,'Usage by partner TELE2 vs Ki'!B:B,'Usage by partner TELE2 vs Ki'!A:A,,0)</f>
        <v>BGRVA</v>
      </c>
      <c r="B783" t="s">
        <v>643</v>
      </c>
      <c r="C783" t="s">
        <v>916</v>
      </c>
      <c r="D783">
        <v>8</v>
      </c>
      <c r="E783">
        <v>3632698</v>
      </c>
      <c r="F783">
        <f t="shared" si="48"/>
        <v>3.3832136541604996E-3</v>
      </c>
      <c r="G783">
        <f t="shared" si="49"/>
        <v>3.4644107818603516</v>
      </c>
      <c r="H783">
        <f>_xlfn.XLOOKUP(A783,'Tele2 - data 6.23'!A:A,'Tele2 - data 6.23'!K:K,0,0)</f>
        <v>1.0047804003585301E-2</v>
      </c>
      <c r="I783">
        <f t="shared" si="50"/>
        <v>3.4809720524040522E-2</v>
      </c>
      <c r="J783">
        <f>_xlfn.XLOOKUP(A783,'Tele2 - data 6.23'!R:R,'Tele2 - data 6.23'!U:U,0,0)</f>
        <v>0</v>
      </c>
      <c r="K783">
        <f t="shared" si="51"/>
        <v>0</v>
      </c>
    </row>
    <row r="784" spans="1:11" x14ac:dyDescent="0.25">
      <c r="A784" t="str">
        <f>_xlfn.XLOOKUP(C784,'Usage by partner TELE2 vs Ki'!B:B,'Usage by partner TELE2 vs Ki'!A:A,,0)</f>
        <v>SVKO2</v>
      </c>
      <c r="B784" t="s">
        <v>643</v>
      </c>
      <c r="C784" t="s">
        <v>937</v>
      </c>
      <c r="D784">
        <v>8</v>
      </c>
      <c r="E784">
        <v>1631041</v>
      </c>
      <c r="F784">
        <f t="shared" si="48"/>
        <v>1.5190253034234047E-3</v>
      </c>
      <c r="G784">
        <f t="shared" si="49"/>
        <v>1.5554819107055664</v>
      </c>
      <c r="H784">
        <f>_xlfn.XLOOKUP(A784,'Tele2 - data 6.23'!A:A,'Tele2 - data 6.23'!K:K,0,0)</f>
        <v>1.0105799373040753E-2</v>
      </c>
      <c r="I784">
        <f t="shared" si="50"/>
        <v>1.5719388117984547E-2</v>
      </c>
      <c r="J784">
        <f>_xlfn.XLOOKUP(A784,'Tele2 - data 6.23'!R:R,'Tele2 - data 6.23'!U:U,0,0)</f>
        <v>0</v>
      </c>
      <c r="K784">
        <f t="shared" si="51"/>
        <v>0</v>
      </c>
    </row>
    <row r="785" spans="1:11" x14ac:dyDescent="0.25">
      <c r="A785" t="str">
        <f>_xlfn.XLOOKUP(C785,'Usage by partner TELE2 vs Ki'!B:B,'Usage by partner TELE2 vs Ki'!A:A,,0)</f>
        <v>CZECM</v>
      </c>
      <c r="B785" t="s">
        <v>643</v>
      </c>
      <c r="C785" t="s">
        <v>896</v>
      </c>
      <c r="D785">
        <v>8</v>
      </c>
      <c r="E785">
        <v>1746199</v>
      </c>
      <c r="F785">
        <f t="shared" si="48"/>
        <v>1.626274548470974E-3</v>
      </c>
      <c r="G785">
        <f t="shared" si="49"/>
        <v>1.6653051376342773</v>
      </c>
      <c r="H785">
        <f>_xlfn.XLOOKUP(A785,'Tele2 - data 6.23'!A:A,'Tele2 - data 6.23'!K:K,0,0)</f>
        <v>1.0098132772783612E-2</v>
      </c>
      <c r="I785">
        <f t="shared" si="50"/>
        <v>1.6816472387029619E-2</v>
      </c>
      <c r="J785">
        <f>_xlfn.XLOOKUP(A785,'Tele2 - data 6.23'!R:R,'Tele2 - data 6.23'!U:U,0,0)</f>
        <v>0</v>
      </c>
      <c r="K785">
        <f t="shared" si="51"/>
        <v>0</v>
      </c>
    </row>
    <row r="786" spans="1:11" x14ac:dyDescent="0.25">
      <c r="A786" t="str">
        <f>_xlfn.XLOOKUP(C786,'Usage by partner TELE2 vs Ki'!B:B,'Usage by partner TELE2 vs Ki'!A:A,,0)</f>
        <v>BGR01</v>
      </c>
      <c r="B786" t="s">
        <v>643</v>
      </c>
      <c r="C786" t="s">
        <v>901</v>
      </c>
      <c r="D786">
        <v>7</v>
      </c>
      <c r="E786">
        <v>2749074</v>
      </c>
      <c r="F786">
        <f t="shared" si="48"/>
        <v>2.560274675488472E-3</v>
      </c>
      <c r="G786">
        <f t="shared" si="49"/>
        <v>2.6217212677001953</v>
      </c>
      <c r="H786">
        <f>_xlfn.XLOOKUP(A786,'Tele2 - data 6.23'!A:A,'Tele2 - data 6.23'!K:K,0,0)</f>
        <v>1.0071644042232278E-2</v>
      </c>
      <c r="I786">
        <f t="shared" si="50"/>
        <v>2.6405043386226328E-2</v>
      </c>
      <c r="J786">
        <f>_xlfn.XLOOKUP(A786,'Tele2 - data 6.23'!R:R,'Tele2 - data 6.23'!U:U,0,0)</f>
        <v>0</v>
      </c>
      <c r="K786">
        <f t="shared" si="51"/>
        <v>0</v>
      </c>
    </row>
    <row r="787" spans="1:11" x14ac:dyDescent="0.25">
      <c r="A787" t="str">
        <f>_xlfn.XLOOKUP(C787,'Usage by partner TELE2 vs Ki'!B:B,'Usage by partner TELE2 vs Ki'!A:A,,0)</f>
        <v>CZEET</v>
      </c>
      <c r="B787" t="s">
        <v>643</v>
      </c>
      <c r="C787" t="s">
        <v>877</v>
      </c>
      <c r="D787">
        <v>7</v>
      </c>
      <c r="E787">
        <v>1465238</v>
      </c>
      <c r="F787">
        <f t="shared" si="48"/>
        <v>1.3646092265844345E-3</v>
      </c>
      <c r="G787">
        <f t="shared" si="49"/>
        <v>1.3973598480224609</v>
      </c>
      <c r="H787">
        <f>_xlfn.XLOOKUP(A787,'Tele2 - data 6.23'!A:A,'Tele2 - data 6.23'!K:K,0,0)</f>
        <v>6.1443942641325588E-3</v>
      </c>
      <c r="I787">
        <f t="shared" si="50"/>
        <v>8.5859298351183538E-3</v>
      </c>
      <c r="J787">
        <f>_xlfn.XLOOKUP(A787,'Tele2 - data 6.23'!R:R,'Tele2 - data 6.23'!U:U,0,0)</f>
        <v>0</v>
      </c>
      <c r="K787">
        <f t="shared" si="51"/>
        <v>0</v>
      </c>
    </row>
    <row r="788" spans="1:11" x14ac:dyDescent="0.25">
      <c r="A788" t="str">
        <f>_xlfn.XLOOKUP(C788,'Usage by partner TELE2 vs Ki'!B:B,'Usage by partner TELE2 vs Ki'!A:A,,0)</f>
        <v>BGRCM</v>
      </c>
      <c r="B788" t="s">
        <v>643</v>
      </c>
      <c r="C788" t="s">
        <v>905</v>
      </c>
      <c r="D788">
        <v>7</v>
      </c>
      <c r="E788">
        <v>1701968</v>
      </c>
      <c r="F788">
        <f t="shared" si="48"/>
        <v>1.5850812196731567E-3</v>
      </c>
      <c r="G788">
        <f t="shared" si="49"/>
        <v>1.6231231689453125</v>
      </c>
      <c r="H788">
        <f>_xlfn.XLOOKUP(A788,'Tele2 - data 6.23'!A:A,'Tele2 - data 6.23'!K:K,0,0)</f>
        <v>6.0696821515892419E-3</v>
      </c>
      <c r="I788">
        <f t="shared" si="50"/>
        <v>9.8518417283783334E-3</v>
      </c>
      <c r="J788">
        <f>_xlfn.XLOOKUP(A788,'Tele2 - data 6.23'!R:R,'Tele2 - data 6.23'!U:U,0,0)</f>
        <v>0</v>
      </c>
      <c r="K788">
        <f t="shared" si="51"/>
        <v>0</v>
      </c>
    </row>
    <row r="789" spans="1:11" x14ac:dyDescent="0.25">
      <c r="A789" t="str">
        <f>_xlfn.XLOOKUP(C789,'Usage by partner TELE2 vs Ki'!B:B,'Usage by partner TELE2 vs Ki'!A:A,,0)</f>
        <v>NLDLT</v>
      </c>
      <c r="B789" t="s">
        <v>643</v>
      </c>
      <c r="C789" t="s">
        <v>699</v>
      </c>
      <c r="D789">
        <v>6</v>
      </c>
      <c r="E789">
        <v>1423966</v>
      </c>
      <c r="F789">
        <f t="shared" si="48"/>
        <v>1.3261716812849045E-3</v>
      </c>
      <c r="G789">
        <f t="shared" si="49"/>
        <v>1.3579998016357422</v>
      </c>
      <c r="H789">
        <f>_xlfn.XLOOKUP(A789,'Tele2 - data 6.23'!A:A,'Tele2 - data 6.23'!K:K,0,0)</f>
        <v>1.0014996681596862E-2</v>
      </c>
      <c r="I789">
        <f t="shared" si="50"/>
        <v>1.3600363506991155E-2</v>
      </c>
      <c r="J789">
        <f>_xlfn.XLOOKUP(A789,'Tele2 - data 6.23'!R:R,'Tele2 - data 6.23'!U:U,0,0)</f>
        <v>0</v>
      </c>
      <c r="K789">
        <f t="shared" si="51"/>
        <v>0</v>
      </c>
    </row>
    <row r="790" spans="1:11" x14ac:dyDescent="0.25">
      <c r="A790" t="str">
        <f>_xlfn.XLOOKUP(C790,'Usage by partner TELE2 vs Ki'!B:B,'Usage by partner TELE2 vs Ki'!A:A,,0)</f>
        <v>TURTS</v>
      </c>
      <c r="B790" t="s">
        <v>643</v>
      </c>
      <c r="C790" t="s">
        <v>870</v>
      </c>
      <c r="D790">
        <v>6</v>
      </c>
      <c r="E790">
        <v>7426672</v>
      </c>
      <c r="F790">
        <f t="shared" si="48"/>
        <v>6.9166272878646851E-3</v>
      </c>
      <c r="G790">
        <f t="shared" si="49"/>
        <v>7.0826263427734375</v>
      </c>
      <c r="H790">
        <f>_xlfn.XLOOKUP(A790,'Tele2 - data 6.23'!A:A,'Tele2 - data 6.23'!K:K,0,0)</f>
        <v>6.0030428697985541E-2</v>
      </c>
      <c r="I790">
        <f t="shared" si="50"/>
        <v>0.42517309566433492</v>
      </c>
      <c r="J790">
        <f>_xlfn.XLOOKUP(A790,'Tele2 - data 6.23'!R:R,'Tele2 - data 6.23'!U:U,0,0)</f>
        <v>0</v>
      </c>
      <c r="K790">
        <f t="shared" si="51"/>
        <v>0</v>
      </c>
    </row>
    <row r="791" spans="1:11" x14ac:dyDescent="0.25">
      <c r="A791" t="str">
        <f>_xlfn.XLOOKUP(C791,'Usage by partner TELE2 vs Ki'!B:B,'Usage by partner TELE2 vs Ki'!A:A,,0)</f>
        <v>ESPAT</v>
      </c>
      <c r="B791" t="s">
        <v>643</v>
      </c>
      <c r="C791" t="s">
        <v>810</v>
      </c>
      <c r="D791">
        <v>6</v>
      </c>
      <c r="E791">
        <v>3855756</v>
      </c>
      <c r="F791">
        <f t="shared" si="48"/>
        <v>3.590952605009079E-3</v>
      </c>
      <c r="G791">
        <f t="shared" si="49"/>
        <v>3.6771354675292969</v>
      </c>
      <c r="H791">
        <f>_xlfn.XLOOKUP(A791,'Tele2 - data 6.23'!A:A,'Tele2 - data 6.23'!K:K,0,0)</f>
        <v>1.0022329100492002E-2</v>
      </c>
      <c r="I791">
        <f t="shared" si="50"/>
        <v>3.6853461802670136E-2</v>
      </c>
      <c r="J791">
        <f>_xlfn.XLOOKUP(A791,'Tele2 - data 6.23'!R:R,'Tele2 - data 6.23'!U:U,0,0)</f>
        <v>0</v>
      </c>
      <c r="K791">
        <f t="shared" si="51"/>
        <v>0</v>
      </c>
    </row>
    <row r="792" spans="1:11" x14ac:dyDescent="0.25">
      <c r="A792" t="str">
        <f>_xlfn.XLOOKUP(C792,'Usage by partner TELE2 vs Ki'!B:B,'Usage by partner TELE2 vs Ki'!A:A,,0)</f>
        <v>TURIS</v>
      </c>
      <c r="B792" t="s">
        <v>643</v>
      </c>
      <c r="C792" t="s">
        <v>883</v>
      </c>
      <c r="D792">
        <v>5</v>
      </c>
      <c r="E792">
        <v>1557317</v>
      </c>
      <c r="F792">
        <f t="shared" si="48"/>
        <v>1.4503644779324532E-3</v>
      </c>
      <c r="G792">
        <f t="shared" si="49"/>
        <v>1.485173225402832</v>
      </c>
      <c r="H792">
        <f>_xlfn.XLOOKUP(A792,'Tele2 - data 6.23'!A:A,'Tele2 - data 6.23'!K:K,0,0)</f>
        <v>6.0019915289893686E-2</v>
      </c>
      <c r="I792">
        <f t="shared" si="50"/>
        <v>8.9139971179496152E-2</v>
      </c>
      <c r="J792">
        <f>_xlfn.XLOOKUP(A792,'Tele2 - data 6.23'!R:R,'Tele2 - data 6.23'!U:U,0,0)</f>
        <v>0</v>
      </c>
      <c r="K792">
        <f t="shared" si="51"/>
        <v>0</v>
      </c>
    </row>
    <row r="793" spans="1:11" x14ac:dyDescent="0.25">
      <c r="A793" t="str">
        <f>_xlfn.XLOOKUP(C793,'Usage by partner TELE2 vs Ki'!B:B,'Usage by partner TELE2 vs Ki'!A:A,,0)</f>
        <v>ESPRT</v>
      </c>
      <c r="B793" t="s">
        <v>643</v>
      </c>
      <c r="C793" t="s">
        <v>822</v>
      </c>
      <c r="D793">
        <v>5</v>
      </c>
      <c r="E793">
        <v>1165333</v>
      </c>
      <c r="F793">
        <f t="shared" si="48"/>
        <v>1.0853009298443794E-3</v>
      </c>
      <c r="G793">
        <f t="shared" si="49"/>
        <v>1.1113481521606445</v>
      </c>
      <c r="H793">
        <f>_xlfn.XLOOKUP(A793,'Tele2 - data 6.23'!A:A,'Tele2 - data 6.23'!K:K,0,0)</f>
        <v>6.2769022311094701E-3</v>
      </c>
      <c r="I793">
        <f t="shared" si="50"/>
        <v>6.9758236958365367E-3</v>
      </c>
      <c r="J793">
        <f>_xlfn.XLOOKUP(A793,'Tele2 - data 6.23'!R:R,'Tele2 - data 6.23'!U:U,0,0)</f>
        <v>0</v>
      </c>
      <c r="K793">
        <f t="shared" si="51"/>
        <v>0</v>
      </c>
    </row>
    <row r="794" spans="1:11" x14ac:dyDescent="0.25">
      <c r="A794" t="str">
        <f>_xlfn.XLOOKUP(C794,'Usage by partner TELE2 vs Ki'!B:B,'Usage by partner TELE2 vs Ki'!A:A,,0)</f>
        <v>TURTC</v>
      </c>
      <c r="B794" t="s">
        <v>643</v>
      </c>
      <c r="C794" t="s">
        <v>900</v>
      </c>
      <c r="D794">
        <v>5</v>
      </c>
      <c r="E794">
        <v>5138376</v>
      </c>
      <c r="F794">
        <f t="shared" si="48"/>
        <v>4.785485565662384E-3</v>
      </c>
      <c r="G794">
        <f t="shared" si="49"/>
        <v>4.9003372192382813</v>
      </c>
      <c r="H794">
        <f>_xlfn.XLOOKUP(A794,'Tele2 - data 6.23'!A:A,'Tele2 - data 6.23'!K:K,0,0)</f>
        <v>6.0001383450359783E-2</v>
      </c>
      <c r="I794">
        <f t="shared" si="50"/>
        <v>0.2940270125275859</v>
      </c>
      <c r="J794">
        <f>_xlfn.XLOOKUP(A794,'Tele2 - data 6.23'!R:R,'Tele2 - data 6.23'!U:U,0,0)</f>
        <v>0</v>
      </c>
      <c r="K794">
        <f t="shared" si="51"/>
        <v>0</v>
      </c>
    </row>
    <row r="795" spans="1:11" x14ac:dyDescent="0.25">
      <c r="A795" t="str">
        <f>_xlfn.XLOOKUP(C795,'Usage by partner TELE2 vs Ki'!B:B,'Usage by partner TELE2 vs Ki'!A:A,,0)</f>
        <v>ROMMR</v>
      </c>
      <c r="B795" t="s">
        <v>643</v>
      </c>
      <c r="C795" t="s">
        <v>910</v>
      </c>
      <c r="D795">
        <v>3</v>
      </c>
      <c r="E795">
        <v>2614074</v>
      </c>
      <c r="F795">
        <f t="shared" si="48"/>
        <v>2.4345461279153824E-3</v>
      </c>
      <c r="G795">
        <f t="shared" si="49"/>
        <v>2.4929752349853516</v>
      </c>
      <c r="H795">
        <f>_xlfn.XLOOKUP(A795,'Tele2 - data 6.23'!A:A,'Tele2 - data 6.23'!K:K,0,0)</f>
        <v>6.4505610535919907E-3</v>
      </c>
      <c r="I795">
        <f t="shared" si="50"/>
        <v>1.6081088958365849E-2</v>
      </c>
      <c r="J795">
        <f>_xlfn.XLOOKUP(A795,'Tele2 - data 6.23'!R:R,'Tele2 - data 6.23'!U:U,0,0)</f>
        <v>0</v>
      </c>
      <c r="K795">
        <f t="shared" si="51"/>
        <v>0</v>
      </c>
    </row>
    <row r="796" spans="1:11" x14ac:dyDescent="0.25">
      <c r="A796" t="str">
        <f>_xlfn.XLOOKUP(C796,'Usage by partner TELE2 vs Ki'!B:B,'Usage by partner TELE2 vs Ki'!A:A,,0)</f>
        <v>POLKM</v>
      </c>
      <c r="B796" t="s">
        <v>643</v>
      </c>
      <c r="C796" t="s">
        <v>785</v>
      </c>
      <c r="D796">
        <v>3</v>
      </c>
      <c r="E796">
        <v>751182</v>
      </c>
      <c r="F796">
        <f t="shared" si="48"/>
        <v>6.9959275424480438E-4</v>
      </c>
      <c r="G796">
        <f t="shared" si="49"/>
        <v>0.71638298034667969</v>
      </c>
      <c r="H796">
        <f>_xlfn.XLOOKUP(A796,'Tele2 - data 6.23'!A:A,'Tele2 - data 6.23'!K:K,0,0)</f>
        <v>6.0612308783940562E-3</v>
      </c>
      <c r="I796">
        <f t="shared" si="50"/>
        <v>4.3421626412332576E-3</v>
      </c>
      <c r="J796">
        <f>_xlfn.XLOOKUP(A796,'Tele2 - data 6.23'!R:R,'Tele2 - data 6.23'!U:U,0,0)</f>
        <v>0</v>
      </c>
      <c r="K796">
        <f t="shared" si="51"/>
        <v>0</v>
      </c>
    </row>
    <row r="797" spans="1:11" x14ac:dyDescent="0.25">
      <c r="A797" t="str">
        <f>_xlfn.XLOOKUP(C797,'Usage by partner TELE2 vs Ki'!B:B,'Usage by partner TELE2 vs Ki'!A:A,,0)</f>
        <v>GRCSH</v>
      </c>
      <c r="B797" t="s">
        <v>643</v>
      </c>
      <c r="C797" t="s">
        <v>710</v>
      </c>
      <c r="D797">
        <v>3</v>
      </c>
      <c r="E797">
        <v>8267</v>
      </c>
      <c r="F797">
        <f t="shared" si="48"/>
        <v>7.6992437243461609E-6</v>
      </c>
      <c r="G797">
        <f t="shared" si="49"/>
        <v>7.8840255737304688E-3</v>
      </c>
      <c r="H797">
        <f>_xlfn.XLOOKUP(A797,'Tele2 - data 6.23'!A:A,'Tele2 - data 6.23'!K:K,0,0)</f>
        <v>5.0781742986989722E-3</v>
      </c>
      <c r="I797">
        <f t="shared" si="50"/>
        <v>4.0036456038803482E-5</v>
      </c>
      <c r="J797">
        <f>_xlfn.XLOOKUP(A797,'Tele2 - data 6.23'!R:R,'Tele2 - data 6.23'!U:U,0,0)</f>
        <v>0</v>
      </c>
      <c r="K797">
        <f t="shared" si="51"/>
        <v>0</v>
      </c>
    </row>
    <row r="798" spans="1:11" x14ac:dyDescent="0.25">
      <c r="A798" t="str">
        <f>_xlfn.XLOOKUP(C798,'Usage by partner TELE2 vs Ki'!B:B,'Usage by partner TELE2 vs Ki'!A:A,,0)</f>
        <v>MKDMM</v>
      </c>
      <c r="B798" t="s">
        <v>643</v>
      </c>
      <c r="C798" t="s">
        <v>993</v>
      </c>
      <c r="D798">
        <v>2</v>
      </c>
      <c r="E798">
        <v>354184</v>
      </c>
      <c r="F798">
        <f t="shared" si="48"/>
        <v>3.2985955476760864E-4</v>
      </c>
      <c r="G798">
        <f t="shared" si="49"/>
        <v>0.33777618408203125</v>
      </c>
      <c r="H798">
        <f>_xlfn.XLOOKUP(A798,'Tele2 - data 6.23'!A:A,'Tele2 - data 6.23'!K:K,0,0)</f>
        <v>6.0171075330649568E-2</v>
      </c>
      <c r="I798">
        <f t="shared" si="50"/>
        <v>2.0324356217299257E-2</v>
      </c>
      <c r="J798">
        <f>_xlfn.XLOOKUP(A798,'Tele2 - data 6.23'!R:R,'Tele2 - data 6.23'!U:U,0,0)</f>
        <v>0</v>
      </c>
      <c r="K798">
        <f t="shared" si="51"/>
        <v>0</v>
      </c>
    </row>
    <row r="799" spans="1:11" x14ac:dyDescent="0.25">
      <c r="A799" t="str">
        <f>_xlfn.XLOOKUP(C799,'Usage by partner TELE2 vs Ki'!B:B,'Usage by partner TELE2 vs Ki'!A:A,,0)</f>
        <v>POL03</v>
      </c>
      <c r="B799" t="s">
        <v>643</v>
      </c>
      <c r="C799" t="s">
        <v>780</v>
      </c>
      <c r="D799">
        <v>2</v>
      </c>
      <c r="E799">
        <v>1792127</v>
      </c>
      <c r="F799">
        <f t="shared" si="48"/>
        <v>1.6690483316779137E-3</v>
      </c>
      <c r="G799">
        <f t="shared" si="49"/>
        <v>1.7091054916381836</v>
      </c>
      <c r="H799">
        <f>_xlfn.XLOOKUP(A799,'Tele2 - data 6.23'!A:A,'Tele2 - data 6.23'!K:K,0,0)</f>
        <v>1.0005654488975016E-2</v>
      </c>
      <c r="I799">
        <f t="shared" si="50"/>
        <v>1.7100719034541443E-2</v>
      </c>
      <c r="J799">
        <f>_xlfn.XLOOKUP(A799,'Tele2 - data 6.23'!R:R,'Tele2 - data 6.23'!U:U,0,0)</f>
        <v>0</v>
      </c>
      <c r="K799">
        <f t="shared" si="51"/>
        <v>0</v>
      </c>
    </row>
    <row r="800" spans="1:11" x14ac:dyDescent="0.25">
      <c r="A800" t="str">
        <f>_xlfn.XLOOKUP(C800,'Usage by partner TELE2 vs Ki'!B:B,'Usage by partner TELE2 vs Ki'!A:A,,0)</f>
        <v>CHEOR</v>
      </c>
      <c r="B800" t="s">
        <v>643</v>
      </c>
      <c r="C800" t="s">
        <v>938</v>
      </c>
      <c r="D800">
        <v>2</v>
      </c>
      <c r="E800">
        <v>9</v>
      </c>
      <c r="F800">
        <f t="shared" si="48"/>
        <v>8.3819031715393066E-9</v>
      </c>
      <c r="G800">
        <f t="shared" si="49"/>
        <v>8.58306884765625E-6</v>
      </c>
      <c r="H800">
        <f>_xlfn.XLOOKUP(A800,'Tele2 - data 6.23'!A:A,'Tele2 - data 6.23'!K:K,0,0)</f>
        <v>0</v>
      </c>
      <c r="I800">
        <f t="shared" si="50"/>
        <v>0</v>
      </c>
      <c r="J800">
        <f>_xlfn.XLOOKUP(A800,'Tele2 - data 6.23'!R:R,'Tele2 - data 6.23'!U:U,0,0)</f>
        <v>0</v>
      </c>
      <c r="K800">
        <f t="shared" si="51"/>
        <v>0</v>
      </c>
    </row>
    <row r="801" spans="1:11" x14ac:dyDescent="0.25">
      <c r="A801" t="str">
        <f>_xlfn.XLOOKUP(C801,'Usage by partner TELE2 vs Ki'!B:B,'Usage by partner TELE2 vs Ki'!A:A,,0)</f>
        <v>ALBAM</v>
      </c>
      <c r="B801" t="s">
        <v>643</v>
      </c>
      <c r="C801" t="s">
        <v>1275</v>
      </c>
      <c r="D801">
        <v>2</v>
      </c>
      <c r="E801">
        <v>1123027</v>
      </c>
      <c r="F801">
        <f t="shared" si="48"/>
        <v>1.045900397002697E-3</v>
      </c>
      <c r="G801">
        <f t="shared" si="49"/>
        <v>1.0710020065307617</v>
      </c>
      <c r="H801">
        <f>_xlfn.XLOOKUP(A801,'Tele2 - data 6.23'!A:A,'Tele2 - data 6.23'!K:K,0,0)</f>
        <v>6.0171017101710175E-2</v>
      </c>
      <c r="I801">
        <f t="shared" si="50"/>
        <v>6.4443280050928378E-2</v>
      </c>
      <c r="J801">
        <f>_xlfn.XLOOKUP(A801,'Tele2 - data 6.23'!R:R,'Tele2 - data 6.23'!U:U,0,0)</f>
        <v>0</v>
      </c>
      <c r="K801">
        <f t="shared" si="51"/>
        <v>0</v>
      </c>
    </row>
    <row r="802" spans="1:11" x14ac:dyDescent="0.25">
      <c r="A802" t="str">
        <f>_xlfn.XLOOKUP(C802,'Usage by partner TELE2 vs Ki'!B:B,'Usage by partner TELE2 vs Ki'!A:A,,0)</f>
        <v>ALBVF</v>
      </c>
      <c r="B802" t="s">
        <v>643</v>
      </c>
      <c r="C802" t="s">
        <v>1014</v>
      </c>
      <c r="D802">
        <v>2</v>
      </c>
      <c r="E802">
        <v>185490</v>
      </c>
      <c r="F802">
        <f t="shared" si="48"/>
        <v>1.7275102436542511E-4</v>
      </c>
      <c r="G802">
        <f t="shared" si="49"/>
        <v>0.17689704895019531</v>
      </c>
      <c r="H802">
        <f>_xlfn.XLOOKUP(A802,'Tele2 - data 6.23'!A:A,'Tele2 - data 6.23'!K:K,0,0)</f>
        <v>6.1081081081081076E-3</v>
      </c>
      <c r="I802">
        <f t="shared" si="50"/>
        <v>1.0805062989930848E-3</v>
      </c>
      <c r="J802">
        <f>_xlfn.XLOOKUP(A802,'Tele2 - data 6.23'!R:R,'Tele2 - data 6.23'!U:U,0,0)</f>
        <v>0</v>
      </c>
      <c r="K802">
        <f t="shared" si="51"/>
        <v>0</v>
      </c>
    </row>
    <row r="803" spans="1:11" x14ac:dyDescent="0.25">
      <c r="A803" t="str">
        <f>_xlfn.XLOOKUP(C803,'Usage by partner TELE2 vs Ki'!B:B,'Usage by partner TELE2 vs Ki'!A:A,,0)</f>
        <v>GRCPF</v>
      </c>
      <c r="B803" t="s">
        <v>643</v>
      </c>
      <c r="C803" t="s">
        <v>708</v>
      </c>
      <c r="D803">
        <v>2</v>
      </c>
      <c r="E803">
        <v>6248</v>
      </c>
      <c r="F803">
        <f t="shared" si="48"/>
        <v>5.8189034461975098E-6</v>
      </c>
      <c r="G803">
        <f t="shared" si="49"/>
        <v>5.95855712890625E-3</v>
      </c>
      <c r="H803">
        <f>_xlfn.XLOOKUP(A803,'Tele2 - data 6.23'!A:A,'Tele2 - data 6.23'!K:K,0,0)</f>
        <v>5.0920537561091016E-3</v>
      </c>
      <c r="I803">
        <f t="shared" si="50"/>
        <v>3.0341293209237736E-5</v>
      </c>
      <c r="J803">
        <f>_xlfn.XLOOKUP(A803,'Tele2 - data 6.23'!R:R,'Tele2 - data 6.23'!U:U,0,0)</f>
        <v>0</v>
      </c>
      <c r="K803">
        <f t="shared" si="51"/>
        <v>0</v>
      </c>
    </row>
    <row r="804" spans="1:11" x14ac:dyDescent="0.25">
      <c r="A804" t="str">
        <f>_xlfn.XLOOKUP(C804,'Usage by partner TELE2 vs Ki'!B:B,'Usage by partner TELE2 vs Ki'!A:A,,0)</f>
        <v>K0001</v>
      </c>
      <c r="B804" t="s">
        <v>643</v>
      </c>
      <c r="C804" t="s">
        <v>1193</v>
      </c>
      <c r="D804">
        <v>1</v>
      </c>
      <c r="E804">
        <v>298634</v>
      </c>
      <c r="F804">
        <f t="shared" si="48"/>
        <v>2.7812458574771881E-4</v>
      </c>
      <c r="G804">
        <f t="shared" si="49"/>
        <v>0.28479957580566406</v>
      </c>
      <c r="H804">
        <f>_xlfn.XLOOKUP(A804,'Tele2 - data 6.23'!A:A,'Tele2 - data 6.23'!K:K,0,0)</f>
        <v>5.0069686411149832E-2</v>
      </c>
      <c r="I804">
        <f t="shared" si="50"/>
        <v>1.4259825450618093E-2</v>
      </c>
      <c r="J804">
        <f>_xlfn.XLOOKUP(A804,'Tele2 - data 6.23'!R:R,'Tele2 - data 6.23'!U:U,0,0)</f>
        <v>0</v>
      </c>
      <c r="K804">
        <f t="shared" si="51"/>
        <v>0</v>
      </c>
    </row>
    <row r="805" spans="1:11" x14ac:dyDescent="0.25">
      <c r="A805" t="str">
        <f>_xlfn.XLOOKUP(C805,'Usage by partner TELE2 vs Ki'!B:B,'Usage by partner TELE2 vs Ki'!A:A,,0)</f>
        <v>BELMO</v>
      </c>
      <c r="B805" t="s">
        <v>643</v>
      </c>
      <c r="C805" t="s">
        <v>755</v>
      </c>
      <c r="D805">
        <v>1</v>
      </c>
      <c r="E805">
        <v>73836</v>
      </c>
      <c r="F805">
        <f t="shared" si="48"/>
        <v>6.8765133619308472E-5</v>
      </c>
      <c r="G805">
        <f t="shared" si="49"/>
        <v>7.0415496826171875E-2</v>
      </c>
      <c r="H805">
        <f>_xlfn.XLOOKUP(A805,'Tele2 - data 6.23'!A:A,'Tele2 - data 6.23'!K:K,0,0)</f>
        <v>6.7712003911286935E-3</v>
      </c>
      <c r="I805">
        <f t="shared" si="50"/>
        <v>4.7679743965089625E-4</v>
      </c>
      <c r="J805">
        <f>_xlfn.XLOOKUP(A805,'Tele2 - data 6.23'!R:R,'Tele2 - data 6.23'!U:U,0,0)</f>
        <v>0</v>
      </c>
      <c r="K805">
        <f t="shared" si="51"/>
        <v>0</v>
      </c>
    </row>
    <row r="806" spans="1:11" x14ac:dyDescent="0.25">
      <c r="A806" t="str">
        <f>_xlfn.XLOOKUP(C806,'Usage by partner TELE2 vs Ki'!B:B,'Usage by partner TELE2 vs Ki'!A:A,,0)</f>
        <v>POLP4</v>
      </c>
      <c r="B806" t="s">
        <v>643</v>
      </c>
      <c r="C806" t="s">
        <v>791</v>
      </c>
      <c r="D806">
        <v>1</v>
      </c>
      <c r="E806">
        <v>8145</v>
      </c>
      <c r="F806">
        <f t="shared" si="48"/>
        <v>7.5856223702430725E-6</v>
      </c>
      <c r="G806">
        <f t="shared" si="49"/>
        <v>7.7676773071289063E-3</v>
      </c>
      <c r="H806">
        <f>_xlfn.XLOOKUP(A806,'Tele2 - data 6.23'!A:A,'Tele2 - data 6.23'!K:K,0,0)</f>
        <v>1.0010121162733351E-2</v>
      </c>
      <c r="I806">
        <f t="shared" si="50"/>
        <v>7.7755390997374672E-5</v>
      </c>
      <c r="J806">
        <f>_xlfn.XLOOKUP(A806,'Tele2 - data 6.23'!R:R,'Tele2 - data 6.23'!U:U,0,0)</f>
        <v>0</v>
      </c>
      <c r="K806">
        <f t="shared" si="51"/>
        <v>0</v>
      </c>
    </row>
    <row r="807" spans="1:11" x14ac:dyDescent="0.25">
      <c r="A807" t="str">
        <f>_xlfn.XLOOKUP(C807,'Usage by partner TELE2 vs Ki'!B:B,'Usage by partner TELE2 vs Ki'!A:A,,0)</f>
        <v>ISRPL</v>
      </c>
      <c r="B807" t="s">
        <v>643</v>
      </c>
      <c r="C807" t="s">
        <v>644</v>
      </c>
      <c r="D807">
        <v>1</v>
      </c>
      <c r="E807">
        <v>5353333</v>
      </c>
      <c r="F807">
        <f t="shared" si="48"/>
        <v>4.9856798723340034E-3</v>
      </c>
      <c r="G807">
        <f t="shared" si="49"/>
        <v>5.1053361892700195</v>
      </c>
      <c r="H807">
        <f>_xlfn.XLOOKUP(A807,'Tele2 - data 6.23'!A:A,'Tele2 - data 6.23'!K:K,0,0)</f>
        <v>1.8158632160141627E-2</v>
      </c>
      <c r="I807">
        <f t="shared" si="50"/>
        <v>9.2705921914813472E-2</v>
      </c>
      <c r="J807">
        <f>_xlfn.XLOOKUP(A807,'Tele2 - data 6.23'!R:R,'Tele2 - data 6.23'!U:U,0,0)</f>
        <v>0.1</v>
      </c>
      <c r="K807">
        <f t="shared" si="51"/>
        <v>0.1</v>
      </c>
    </row>
    <row r="808" spans="1:11" x14ac:dyDescent="0.25">
      <c r="A808" t="str">
        <f>_xlfn.XLOOKUP(C808,'Usage by partner TELE2 vs Ki'!B:B,'Usage by partner TELE2 vs Ki'!A:A,,0)</f>
        <v>ROMMF</v>
      </c>
      <c r="B808" t="s">
        <v>643</v>
      </c>
      <c r="C808" t="s">
        <v>904</v>
      </c>
      <c r="D808">
        <v>1</v>
      </c>
      <c r="E808">
        <v>731540</v>
      </c>
      <c r="F808">
        <f t="shared" si="48"/>
        <v>6.8129971623420715E-4</v>
      </c>
      <c r="G808">
        <f t="shared" si="49"/>
        <v>0.69765090942382813</v>
      </c>
      <c r="H808">
        <f>_xlfn.XLOOKUP(A808,'Tele2 - data 6.23'!A:A,'Tele2 - data 6.23'!K:K,0,0)</f>
        <v>1.0153806994675104E-2</v>
      </c>
      <c r="I808">
        <f t="shared" si="50"/>
        <v>7.0838126839491136E-3</v>
      </c>
      <c r="J808">
        <f>_xlfn.XLOOKUP(A808,'Tele2 - data 6.23'!R:R,'Tele2 - data 6.23'!U:U,0,0)</f>
        <v>0</v>
      </c>
      <c r="K808">
        <f t="shared" si="51"/>
        <v>0</v>
      </c>
    </row>
    <row r="809" spans="1:11" x14ac:dyDescent="0.25">
      <c r="A809" t="str">
        <f>_xlfn.XLOOKUP(C809,'Usage by partner TELE2 vs Ki'!B:B,'Usage by partner TELE2 vs Ki'!A:A,,0)</f>
        <v>CHEDX</v>
      </c>
      <c r="B809" t="s">
        <v>643</v>
      </c>
      <c r="C809" t="s">
        <v>864</v>
      </c>
      <c r="D809">
        <v>1</v>
      </c>
      <c r="E809">
        <v>9</v>
      </c>
      <c r="F809">
        <f t="shared" si="48"/>
        <v>8.3819031715393066E-9</v>
      </c>
      <c r="G809">
        <f t="shared" si="49"/>
        <v>8.58306884765625E-6</v>
      </c>
      <c r="H809">
        <f>_xlfn.XLOOKUP(A809,'Tele2 - data 6.23'!A:A,'Tele2 - data 6.23'!K:K,0,0)</f>
        <v>2.0453300663015171E-2</v>
      </c>
      <c r="I809">
        <f t="shared" si="50"/>
        <v>1.7555208775247245E-7</v>
      </c>
      <c r="J809">
        <f>_xlfn.XLOOKUP(A809,'Tele2 - data 6.23'!R:R,'Tele2 - data 6.23'!U:U,0,0)</f>
        <v>0</v>
      </c>
      <c r="K809">
        <f t="shared" si="51"/>
        <v>0</v>
      </c>
    </row>
    <row r="810" spans="1:11" x14ac:dyDescent="0.25">
      <c r="A810" t="str">
        <f>_xlfn.XLOOKUP(C810,'Usage by partner TELE2 vs Ki'!B:B,'Usage by partner TELE2 vs Ki'!A:A,,0)</f>
        <v>DNKTD</v>
      </c>
      <c r="B810" t="s">
        <v>643</v>
      </c>
      <c r="C810" t="s">
        <v>873</v>
      </c>
      <c r="D810">
        <v>1</v>
      </c>
      <c r="E810">
        <v>111112</v>
      </c>
      <c r="F810">
        <f t="shared" si="48"/>
        <v>1.0348111391067505E-4</v>
      </c>
      <c r="G810">
        <f t="shared" si="49"/>
        <v>0.10596466064453125</v>
      </c>
      <c r="H810">
        <f>_xlfn.XLOOKUP(A810,'Tele2 - data 6.23'!A:A,'Tele2 - data 6.23'!K:K,0,0)</f>
        <v>1.0004667040336753E-2</v>
      </c>
      <c r="I810">
        <f t="shared" si="50"/>
        <v>1.060141147790811E-3</v>
      </c>
      <c r="J810">
        <f>_xlfn.XLOOKUP(A810,'Tele2 - data 6.23'!R:R,'Tele2 - data 6.23'!U:U,0,0)</f>
        <v>0.05</v>
      </c>
      <c r="K810">
        <f t="shared" si="51"/>
        <v>0.05</v>
      </c>
    </row>
    <row r="811" spans="1:11" x14ac:dyDescent="0.25">
      <c r="A811" t="str">
        <f>_xlfn.XLOOKUP(C811,'Usage by partner TELE2 vs Ki'!B:B,'Usage by partner TELE2 vs Ki'!A:A,,0)</f>
        <v>LIEMK</v>
      </c>
      <c r="B811" t="s">
        <v>643</v>
      </c>
      <c r="C811" t="s">
        <v>1351</v>
      </c>
      <c r="D811">
        <v>1</v>
      </c>
      <c r="E811">
        <v>47287</v>
      </c>
      <c r="F811">
        <f t="shared" si="48"/>
        <v>4.4039450585842133E-5</v>
      </c>
      <c r="G811">
        <f t="shared" si="49"/>
        <v>4.5096397399902344E-2</v>
      </c>
      <c r="H811">
        <f>_xlfn.XLOOKUP(A811,'Tele2 - data 6.23'!A:A,'Tele2 - data 6.23'!K:K,0,0)</f>
        <v>0.01</v>
      </c>
      <c r="I811">
        <f t="shared" si="50"/>
        <v>4.5096397399902344E-4</v>
      </c>
      <c r="J811">
        <f>_xlfn.XLOOKUP(A811,'Tele2 - data 6.23'!R:R,'Tele2 - data 6.23'!U:U,0,0)</f>
        <v>0</v>
      </c>
      <c r="K811">
        <f t="shared" si="51"/>
        <v>0</v>
      </c>
    </row>
    <row r="812" spans="1:11" x14ac:dyDescent="0.25">
      <c r="A812" t="str">
        <f>_xlfn.XLOOKUP(C812,'Usage by partner TELE2 vs Ki'!B:B,'Usage by partner TELE2 vs Ki'!A:A,,0)</f>
        <v>GBRCN</v>
      </c>
      <c r="B812" t="s">
        <v>671</v>
      </c>
      <c r="C812" t="s">
        <v>679</v>
      </c>
      <c r="D812">
        <v>183</v>
      </c>
      <c r="E812">
        <v>1928431784</v>
      </c>
      <c r="F812">
        <f t="shared" si="48"/>
        <v>1.7959920540452003</v>
      </c>
      <c r="G812">
        <f t="shared" si="49"/>
        <v>1839.0958633422852</v>
      </c>
      <c r="H812">
        <f>_xlfn.XLOOKUP(A812,'Tele2 - data 6.23'!A:A,'Tele2 - data 6.23'!K:K,0,0)</f>
        <v>1.0089910828816955E-2</v>
      </c>
      <c r="I812">
        <f t="shared" si="50"/>
        <v>18.556313266769788</v>
      </c>
      <c r="J812">
        <f>_xlfn.XLOOKUP(A812,'Tele2 - data 6.23'!R:R,'Tele2 - data 6.23'!U:U,0,0)</f>
        <v>0</v>
      </c>
      <c r="K812">
        <f t="shared" si="51"/>
        <v>0</v>
      </c>
    </row>
    <row r="813" spans="1:11" x14ac:dyDescent="0.25">
      <c r="A813" t="str">
        <f>_xlfn.XLOOKUP(C813,'Usage by partner TELE2 vs Ki'!B:B,'Usage by partner TELE2 vs Ki'!A:A,,0)</f>
        <v>GBRVF</v>
      </c>
      <c r="B813" t="s">
        <v>671</v>
      </c>
      <c r="C813" t="s">
        <v>670</v>
      </c>
      <c r="D813">
        <v>174</v>
      </c>
      <c r="E813">
        <v>2823683923</v>
      </c>
      <c r="F813">
        <f t="shared" si="48"/>
        <v>2.6297605810686946</v>
      </c>
      <c r="G813">
        <f t="shared" si="49"/>
        <v>2692.8748350143433</v>
      </c>
      <c r="H813">
        <f>_xlfn.XLOOKUP(A813,'Tele2 - data 6.23'!A:A,'Tele2 - data 6.23'!K:K,0,0)</f>
        <v>1.0101909042959573E-2</v>
      </c>
      <c r="I813">
        <f t="shared" si="50"/>
        <v>27.203176647389661</v>
      </c>
      <c r="J813">
        <f>_xlfn.XLOOKUP(A813,'Tele2 - data 6.23'!R:R,'Tele2 - data 6.23'!U:U,0,0)</f>
        <v>0</v>
      </c>
      <c r="K813">
        <f t="shared" si="51"/>
        <v>0</v>
      </c>
    </row>
    <row r="814" spans="1:11" x14ac:dyDescent="0.25">
      <c r="A814" t="str">
        <f>_xlfn.XLOOKUP(C814,'Usage by partner TELE2 vs Ki'!B:B,'Usage by partner TELE2 vs Ki'!A:A,,0)</f>
        <v>MKDMM</v>
      </c>
      <c r="B814" t="s">
        <v>1369</v>
      </c>
      <c r="C814" t="s">
        <v>993</v>
      </c>
      <c r="D814">
        <v>117</v>
      </c>
      <c r="E814">
        <v>29455246</v>
      </c>
      <c r="F814">
        <f t="shared" si="48"/>
        <v>2.7432335540652275E-2</v>
      </c>
      <c r="G814">
        <f t="shared" si="49"/>
        <v>28.09071159362793</v>
      </c>
      <c r="H814">
        <f>_xlfn.XLOOKUP(A814,'Tele2 - data 6.23'!A:A,'Tele2 - data 6.23'!K:K,0,0)</f>
        <v>6.0171075330649568E-2</v>
      </c>
      <c r="I814">
        <f t="shared" si="50"/>
        <v>1.6902483233917374</v>
      </c>
      <c r="J814">
        <f>_xlfn.XLOOKUP(A814,'Tele2 - data 6.23'!R:R,'Tele2 - data 6.23'!U:U,0,0)</f>
        <v>0</v>
      </c>
      <c r="K814">
        <f t="shared" si="51"/>
        <v>0</v>
      </c>
    </row>
    <row r="815" spans="1:11" x14ac:dyDescent="0.25">
      <c r="A815" t="str">
        <f>_xlfn.XLOOKUP(C815,'Usage by partner TELE2 vs Ki'!B:B,'Usage by partner TELE2 vs Ki'!A:A,,0)</f>
        <v>MKDNO</v>
      </c>
      <c r="B815" t="s">
        <v>1369</v>
      </c>
      <c r="C815" t="s">
        <v>1268</v>
      </c>
      <c r="D815">
        <v>78</v>
      </c>
      <c r="E815">
        <v>29837263</v>
      </c>
      <c r="F815">
        <f t="shared" si="48"/>
        <v>2.7788116596639156E-2</v>
      </c>
      <c r="G815">
        <f t="shared" si="49"/>
        <v>28.455031394958496</v>
      </c>
      <c r="H815">
        <f>_xlfn.XLOOKUP(A815,'Tele2 - data 6.23'!A:A,'Tele2 - data 6.23'!K:K,0,0)</f>
        <v>6.0190556209040499E-2</v>
      </c>
      <c r="I815">
        <f t="shared" si="50"/>
        <v>1.7127241666082615</v>
      </c>
      <c r="J815">
        <f>_xlfn.XLOOKUP(A815,'Tele2 - data 6.23'!R:R,'Tele2 - data 6.23'!U:U,0,0)</f>
        <v>0</v>
      </c>
      <c r="K815">
        <f t="shared" si="51"/>
        <v>0</v>
      </c>
    </row>
    <row r="816" spans="1:11" x14ac:dyDescent="0.25">
      <c r="A816" t="str">
        <f>_xlfn.XLOOKUP(C816,'Usage by partner TELE2 vs Ki'!B:B,'Usage by partner TELE2 vs Ki'!A:A,,0)</f>
        <v>MKDCC</v>
      </c>
      <c r="B816" t="s">
        <v>1369</v>
      </c>
      <c r="C816" t="s">
        <v>1279</v>
      </c>
      <c r="D816">
        <v>29</v>
      </c>
      <c r="E816">
        <v>32</v>
      </c>
      <c r="F816">
        <f t="shared" si="48"/>
        <v>2.9802322387695313E-8</v>
      </c>
      <c r="G816">
        <f t="shared" si="49"/>
        <v>3.0517578125E-5</v>
      </c>
      <c r="H816">
        <f>_xlfn.XLOOKUP(A816,'Tele2 - data 6.23'!A:A,'Tele2 - data 6.23'!K:K,0,0)</f>
        <v>0</v>
      </c>
      <c r="I816">
        <f t="shared" si="50"/>
        <v>0</v>
      </c>
      <c r="J816">
        <f>_xlfn.XLOOKUP(A816,'Tele2 - data 6.23'!R:R,'Tele2 - data 6.23'!U:U,0,0)</f>
        <v>0</v>
      </c>
      <c r="K816">
        <f t="shared" si="51"/>
        <v>0</v>
      </c>
    </row>
    <row r="817" spans="1:11" x14ac:dyDescent="0.25">
      <c r="A817" t="str">
        <f>_xlfn.XLOOKUP(C817,'Usage by partner TELE2 vs Ki'!B:B,'Usage by partner TELE2 vs Ki'!A:A,,0)</f>
        <v>ISR01</v>
      </c>
      <c r="B817" t="s">
        <v>1369</v>
      </c>
      <c r="C817" t="s">
        <v>586</v>
      </c>
      <c r="D817">
        <v>2</v>
      </c>
      <c r="E817">
        <v>2</v>
      </c>
      <c r="F817">
        <f t="shared" si="48"/>
        <v>1.862645149230957E-9</v>
      </c>
      <c r="G817">
        <f t="shared" si="49"/>
        <v>1.9073486328125E-6</v>
      </c>
      <c r="H817">
        <f>_xlfn.XLOOKUP(A817,'Tele2 - data 6.23'!A:A,'Tele2 - data 6.23'!K:K,0,0)</f>
        <v>1.3512929896353961E-2</v>
      </c>
      <c r="I817">
        <f t="shared" si="50"/>
        <v>2.5773868363101886E-8</v>
      </c>
      <c r="J817">
        <f>_xlfn.XLOOKUP(A817,'Tele2 - data 6.23'!R:R,'Tele2 - data 6.23'!U:U,0,0)</f>
        <v>0</v>
      </c>
      <c r="K817">
        <f t="shared" si="51"/>
        <v>0</v>
      </c>
    </row>
    <row r="818" spans="1:11" x14ac:dyDescent="0.25">
      <c r="A818" t="str">
        <f>_xlfn.XLOOKUP(C818,'Usage by partner TELE2 vs Ki'!B:B,'Usage by partner TELE2 vs Ki'!A:A,,0)</f>
        <v>SRBNO</v>
      </c>
      <c r="B818" t="s">
        <v>1369</v>
      </c>
      <c r="C818" t="s">
        <v>854</v>
      </c>
      <c r="D818">
        <v>1</v>
      </c>
      <c r="E818">
        <v>198133</v>
      </c>
      <c r="F818">
        <f t="shared" si="48"/>
        <v>1.845257356762886E-4</v>
      </c>
      <c r="G818">
        <f t="shared" si="49"/>
        <v>0.18895435333251953</v>
      </c>
      <c r="H818">
        <f>_xlfn.XLOOKUP(A818,'Tele2 - data 6.23'!A:A,'Tele2 - data 6.23'!K:K,0,0)</f>
        <v>6.0099135319711408E-2</v>
      </c>
      <c r="I818">
        <f t="shared" si="50"/>
        <v>1.1355993250179653E-2</v>
      </c>
      <c r="J818">
        <f>_xlfn.XLOOKUP(A818,'Tele2 - data 6.23'!R:R,'Tele2 - data 6.23'!U:U,0,0)</f>
        <v>0</v>
      </c>
      <c r="K818">
        <f t="shared" si="51"/>
        <v>0</v>
      </c>
    </row>
    <row r="819" spans="1:11" x14ac:dyDescent="0.25">
      <c r="A819" t="str">
        <f>_xlfn.XLOOKUP(C819,'Usage by partner TELE2 vs Ki'!B:B,'Usage by partner TELE2 vs Ki'!A:A,,0)</f>
        <v>USAW6</v>
      </c>
      <c r="B819" t="s">
        <v>1369</v>
      </c>
      <c r="C819" t="s">
        <v>646</v>
      </c>
      <c r="D819">
        <v>1</v>
      </c>
      <c r="E819">
        <v>13512</v>
      </c>
      <c r="F819">
        <f t="shared" si="48"/>
        <v>1.2584030628204346E-5</v>
      </c>
      <c r="G819">
        <f t="shared" si="49"/>
        <v>1.288604736328125E-2</v>
      </c>
      <c r="H819">
        <f>_xlfn.XLOOKUP(A819,'Tele2 - data 6.23'!A:A,'Tele2 - data 6.23'!K:K,0,0)</f>
        <v>5.0788502726430767E-3</v>
      </c>
      <c r="I819">
        <f t="shared" si="50"/>
        <v>6.5446305164292581E-5</v>
      </c>
      <c r="J819">
        <f>_xlfn.XLOOKUP(A819,'Tele2 - data 6.23'!R:R,'Tele2 - data 6.23'!U:U,0,0)</f>
        <v>0.12</v>
      </c>
      <c r="K819">
        <f t="shared" si="51"/>
        <v>0.12</v>
      </c>
    </row>
    <row r="820" spans="1:11" x14ac:dyDescent="0.25">
      <c r="A820" t="str">
        <f>_xlfn.XLOOKUP(C820,'Usage by partner TELE2 vs Ki'!B:B,'Usage by partner TELE2 vs Ki'!A:A,,0)</f>
        <v>YUGMT</v>
      </c>
      <c r="B820" t="s">
        <v>1369</v>
      </c>
      <c r="C820" t="s">
        <v>842</v>
      </c>
      <c r="D820">
        <v>1</v>
      </c>
      <c r="E820">
        <v>1521067</v>
      </c>
      <c r="F820">
        <f t="shared" si="48"/>
        <v>1.4166040346026421E-3</v>
      </c>
      <c r="G820">
        <f t="shared" si="49"/>
        <v>1.4506025314331055</v>
      </c>
      <c r="H820">
        <f>_xlfn.XLOOKUP(A820,'Tele2 - data 6.23'!A:A,'Tele2 - data 6.23'!K:K,0,0)</f>
        <v>6.1217272260566998E-3</v>
      </c>
      <c r="I820">
        <f t="shared" si="50"/>
        <v>8.880193010860812E-3</v>
      </c>
      <c r="J820">
        <f>_xlfn.XLOOKUP(A820,'Tele2 - data 6.23'!R:R,'Tele2 - data 6.23'!U:U,0,0)</f>
        <v>0</v>
      </c>
      <c r="K820">
        <f t="shared" si="51"/>
        <v>0</v>
      </c>
    </row>
    <row r="821" spans="1:11" x14ac:dyDescent="0.25">
      <c r="A821" t="str">
        <f>_xlfn.XLOOKUP(C821,'Usage by partner TELE2 vs Ki'!B:B,'Usage by partner TELE2 vs Ki'!A:A,,0)</f>
        <v>ISR01</v>
      </c>
      <c r="B821" t="s">
        <v>597</v>
      </c>
      <c r="C821" t="s">
        <v>586</v>
      </c>
      <c r="D821">
        <v>129</v>
      </c>
      <c r="E821">
        <v>562685622</v>
      </c>
      <c r="F821">
        <f t="shared" si="48"/>
        <v>0.52404182218015194</v>
      </c>
      <c r="G821">
        <f t="shared" si="49"/>
        <v>536.61882591247559</v>
      </c>
      <c r="H821">
        <f>_xlfn.XLOOKUP(A821,'Tele2 - data 6.23'!A:A,'Tele2 - data 6.23'!K:K,0,0)</f>
        <v>1.3512929896353961E-2</v>
      </c>
      <c r="I821">
        <f t="shared" si="50"/>
        <v>7.2512925756190532</v>
      </c>
      <c r="J821">
        <f>_xlfn.XLOOKUP(A821,'Tele2 - data 6.23'!R:R,'Tele2 - data 6.23'!U:U,0,0)</f>
        <v>0</v>
      </c>
      <c r="K821">
        <f t="shared" si="51"/>
        <v>0</v>
      </c>
    </row>
    <row r="822" spans="1:11" x14ac:dyDescent="0.25">
      <c r="A822" t="str">
        <f>_xlfn.XLOOKUP(C822,'Usage by partner TELE2 vs Ki'!B:B,'Usage by partner TELE2 vs Ki'!A:A,,0)</f>
        <v>ISRMS</v>
      </c>
      <c r="B822" t="s">
        <v>597</v>
      </c>
      <c r="C822" t="s">
        <v>645</v>
      </c>
      <c r="D822">
        <v>82</v>
      </c>
      <c r="E822">
        <v>54980374</v>
      </c>
      <c r="F822">
        <f t="shared" si="48"/>
        <v>5.1204463467001915E-2</v>
      </c>
      <c r="G822">
        <f t="shared" si="49"/>
        <v>52.433370590209961</v>
      </c>
      <c r="H822">
        <f>_xlfn.XLOOKUP(A822,'Tele2 - data 6.23'!A:A,'Tele2 - data 6.23'!K:K,0,0)</f>
        <v>1.3603237372528902E-2</v>
      </c>
      <c r="I822">
        <f t="shared" si="50"/>
        <v>0.71326358638040199</v>
      </c>
      <c r="J822">
        <f>_xlfn.XLOOKUP(A822,'Tele2 - data 6.23'!R:R,'Tele2 - data 6.23'!U:U,0,0)</f>
        <v>0</v>
      </c>
      <c r="K822">
        <f t="shared" si="51"/>
        <v>0</v>
      </c>
    </row>
    <row r="823" spans="1:11" x14ac:dyDescent="0.25">
      <c r="A823" t="str">
        <f>_xlfn.XLOOKUP(C823,'Usage by partner TELE2 vs Ki'!B:B,'Usage by partner TELE2 vs Ki'!A:A,,0)</f>
        <v>ISRPL</v>
      </c>
      <c r="B823" t="s">
        <v>597</v>
      </c>
      <c r="C823" t="s">
        <v>644</v>
      </c>
      <c r="D823">
        <v>38</v>
      </c>
      <c r="E823">
        <v>7008684</v>
      </c>
      <c r="F823">
        <f t="shared" si="48"/>
        <v>6.5273456275463104E-3</v>
      </c>
      <c r="G823">
        <f t="shared" si="49"/>
        <v>6.6840019226074219</v>
      </c>
      <c r="H823">
        <f>_xlfn.XLOOKUP(A823,'Tele2 - data 6.23'!A:A,'Tele2 - data 6.23'!K:K,0,0)</f>
        <v>1.8158632160141627E-2</v>
      </c>
      <c r="I823">
        <f t="shared" si="50"/>
        <v>0.1213723322703076</v>
      </c>
      <c r="J823">
        <f>_xlfn.XLOOKUP(A823,'Tele2 - data 6.23'!R:R,'Tele2 - data 6.23'!U:U,0,0)</f>
        <v>0.1</v>
      </c>
      <c r="K823">
        <f t="shared" si="51"/>
        <v>3.8000000000000003</v>
      </c>
    </row>
    <row r="824" spans="1:11" x14ac:dyDescent="0.25">
      <c r="A824" t="str">
        <f>_xlfn.XLOOKUP(C824,'Usage by partner TELE2 vs Ki'!B:B,'Usage by partner TELE2 vs Ki'!A:A,,0)</f>
        <v>MARM1</v>
      </c>
      <c r="B824" t="s">
        <v>757</v>
      </c>
      <c r="C824" t="s">
        <v>758</v>
      </c>
      <c r="D824">
        <v>174</v>
      </c>
      <c r="E824">
        <v>59640226</v>
      </c>
      <c r="F824">
        <f t="shared" si="48"/>
        <v>5.5544288828969002E-2</v>
      </c>
      <c r="G824">
        <f t="shared" si="49"/>
        <v>56.877351760864258</v>
      </c>
      <c r="H824">
        <f>_xlfn.XLOOKUP(A824,'Tele2 - data 6.23'!A:A,'Tele2 - data 6.23'!K:K,0,0)</f>
        <v>5.0143022236990534E-2</v>
      </c>
      <c r="I824">
        <f t="shared" si="50"/>
        <v>2.8520023141261492</v>
      </c>
      <c r="J824">
        <f>_xlfn.XLOOKUP(A824,'Tele2 - data 6.23'!R:R,'Tele2 - data 6.23'!U:U,0,0)</f>
        <v>0</v>
      </c>
      <c r="K824">
        <f t="shared" si="51"/>
        <v>0</v>
      </c>
    </row>
    <row r="825" spans="1:11" x14ac:dyDescent="0.25">
      <c r="A825" t="str">
        <f>_xlfn.XLOOKUP(C825,'Usage by partner TELE2 vs Ki'!B:B,'Usage by partner TELE2 vs Ki'!A:A,,0)</f>
        <v>MARMT</v>
      </c>
      <c r="B825" t="s">
        <v>757</v>
      </c>
      <c r="C825" t="s">
        <v>756</v>
      </c>
      <c r="D825">
        <v>113</v>
      </c>
      <c r="E825">
        <v>44248595</v>
      </c>
      <c r="F825">
        <f t="shared" si="48"/>
        <v>4.120971541851759E-2</v>
      </c>
      <c r="G825">
        <f t="shared" si="49"/>
        <v>42.198748588562012</v>
      </c>
      <c r="H825">
        <f>_xlfn.XLOOKUP(A825,'Tele2 - data 6.23'!A:A,'Tele2 - data 6.23'!K:K,0,0)</f>
        <v>5.0148133449851848E-2</v>
      </c>
      <c r="I825">
        <f t="shared" si="50"/>
        <v>2.1161884756359552</v>
      </c>
      <c r="J825">
        <f>_xlfn.XLOOKUP(A825,'Tele2 - data 6.23'!R:R,'Tele2 - data 6.23'!U:U,0,0)</f>
        <v>0</v>
      </c>
      <c r="K825">
        <f t="shared" si="51"/>
        <v>0</v>
      </c>
    </row>
    <row r="826" spans="1:11" x14ac:dyDescent="0.25">
      <c r="A826" t="str">
        <f>_xlfn.XLOOKUP(C826,'Usage by partner TELE2 vs Ki'!B:B,'Usage by partner TELE2 vs Ki'!A:A,,0)</f>
        <v>DZAOT</v>
      </c>
      <c r="B826" t="s">
        <v>757</v>
      </c>
      <c r="C826" t="s">
        <v>984</v>
      </c>
      <c r="D826">
        <v>2</v>
      </c>
      <c r="E826">
        <v>326513</v>
      </c>
      <c r="F826">
        <f t="shared" si="48"/>
        <v>3.0408892780542374E-4</v>
      </c>
      <c r="G826">
        <f t="shared" si="49"/>
        <v>0.31138706207275391</v>
      </c>
      <c r="H826">
        <f>_xlfn.XLOOKUP(A826,'Tele2 - data 6.23'!A:A,'Tele2 - data 6.23'!K:K,0,0)</f>
        <v>0.20058659217877123</v>
      </c>
      <c r="I826">
        <f t="shared" si="50"/>
        <v>6.246006962973321E-2</v>
      </c>
      <c r="J826">
        <f>_xlfn.XLOOKUP(A826,'Tele2 - data 6.23'!R:R,'Tele2 - data 6.23'!U:U,0,0)</f>
        <v>0</v>
      </c>
      <c r="K826">
        <f t="shared" si="51"/>
        <v>0</v>
      </c>
    </row>
    <row r="827" spans="1:11" x14ac:dyDescent="0.25">
      <c r="A827" t="str">
        <f>_xlfn.XLOOKUP(C827,'Usage by partner TELE2 vs Ki'!B:B,'Usage by partner TELE2 vs Ki'!A:A,,0)</f>
        <v>DZAA1</v>
      </c>
      <c r="B827" t="s">
        <v>757</v>
      </c>
      <c r="C827" t="s">
        <v>1000</v>
      </c>
      <c r="D827">
        <v>1</v>
      </c>
      <c r="E827">
        <v>2426</v>
      </c>
      <c r="F827">
        <f t="shared" si="48"/>
        <v>2.2593885660171509E-6</v>
      </c>
      <c r="G827">
        <f t="shared" si="49"/>
        <v>2.3136138916015625E-3</v>
      </c>
      <c r="H827">
        <f>_xlfn.XLOOKUP(A827,'Tele2 - data 6.23'!A:A,'Tele2 - data 6.23'!K:K,0,0)</f>
        <v>4.9999999999999996E-2</v>
      </c>
      <c r="I827">
        <f t="shared" si="50"/>
        <v>1.1568069458007811E-4</v>
      </c>
      <c r="J827">
        <f>_xlfn.XLOOKUP(A827,'Tele2 - data 6.23'!R:R,'Tele2 - data 6.23'!U:U,0,0)</f>
        <v>0</v>
      </c>
      <c r="K827">
        <f t="shared" si="51"/>
        <v>0</v>
      </c>
    </row>
    <row r="828" spans="1:11" x14ac:dyDescent="0.25">
      <c r="A828" t="str">
        <f>_xlfn.XLOOKUP(C828,'Usage by partner TELE2 vs Ki'!B:B,'Usage by partner TELE2 vs Ki'!A:A,,0)</f>
        <v>ZMB02</v>
      </c>
      <c r="B828" t="s">
        <v>684</v>
      </c>
      <c r="C828" t="s">
        <v>682</v>
      </c>
      <c r="D828">
        <v>150</v>
      </c>
      <c r="E828">
        <v>90922089</v>
      </c>
      <c r="F828">
        <f t="shared" si="48"/>
        <v>8.4677794016897678E-2</v>
      </c>
      <c r="G828">
        <f t="shared" si="49"/>
        <v>86.710061073303223</v>
      </c>
      <c r="H828">
        <f>_xlfn.XLOOKUP(A828,'Tele2 - data 6.23'!A:A,'Tele2 - data 6.23'!K:K,0,0)</f>
        <v>2.0281576074329653E-2</v>
      </c>
      <c r="I828">
        <f t="shared" si="50"/>
        <v>1.7586167000679696</v>
      </c>
      <c r="J828">
        <f>_xlfn.XLOOKUP(A828,'Tele2 - data 6.23'!R:R,'Tele2 - data 6.23'!U:U,0,0)</f>
        <v>0</v>
      </c>
      <c r="K828">
        <f t="shared" si="51"/>
        <v>0</v>
      </c>
    </row>
    <row r="829" spans="1:11" x14ac:dyDescent="0.25">
      <c r="A829" t="str">
        <f>_xlfn.XLOOKUP(C829,'Usage by partner TELE2 vs Ki'!B:B,'Usage by partner TELE2 vs Ki'!A:A,,0)</f>
        <v>TZAMB</v>
      </c>
      <c r="B829" t="s">
        <v>684</v>
      </c>
      <c r="C829" t="s">
        <v>547</v>
      </c>
      <c r="D829">
        <v>129</v>
      </c>
      <c r="E829">
        <v>14893700</v>
      </c>
      <c r="F829">
        <f t="shared" si="48"/>
        <v>1.3870839029550552E-2</v>
      </c>
      <c r="G829">
        <f t="shared" si="49"/>
        <v>14.203739166259766</v>
      </c>
      <c r="H829">
        <f>_xlfn.XLOOKUP(A829,'Tele2 - data 6.23'!A:A,'Tele2 - data 6.23'!K:K,0,0)</f>
        <v>9.0763298944062459E-2</v>
      </c>
      <c r="I829">
        <f t="shared" si="50"/>
        <v>1.2891782240707237</v>
      </c>
      <c r="J829">
        <f>_xlfn.XLOOKUP(A829,'Tele2 - data 6.23'!R:R,'Tele2 - data 6.23'!U:U,0,0)</f>
        <v>0</v>
      </c>
      <c r="K829">
        <f t="shared" si="51"/>
        <v>0</v>
      </c>
    </row>
    <row r="830" spans="1:11" x14ac:dyDescent="0.25">
      <c r="A830" t="str">
        <f>_xlfn.XLOOKUP(C830,'Usage by partner TELE2 vs Ki'!B:B,'Usage by partner TELE2 vs Ki'!A:A,,0)</f>
        <v>TZACT</v>
      </c>
      <c r="B830" t="s">
        <v>684</v>
      </c>
      <c r="C830" t="s">
        <v>723</v>
      </c>
      <c r="D830">
        <v>128</v>
      </c>
      <c r="E830">
        <v>45563430</v>
      </c>
      <c r="F830">
        <f t="shared" si="48"/>
        <v>4.2434250935912132E-2</v>
      </c>
      <c r="G830">
        <f t="shared" si="49"/>
        <v>43.452672958374023</v>
      </c>
      <c r="H830">
        <f>_xlfn.XLOOKUP(A830,'Tele2 - data 6.23'!A:A,'Tele2 - data 6.23'!K:K,0,0)</f>
        <v>0.45026172430036754</v>
      </c>
      <c r="I830">
        <f t="shared" si="50"/>
        <v>19.565075451697439</v>
      </c>
      <c r="J830">
        <f>_xlfn.XLOOKUP(A830,'Tele2 - data 6.23'!R:R,'Tele2 - data 6.23'!U:U,0,0)</f>
        <v>0</v>
      </c>
      <c r="K830">
        <f t="shared" si="51"/>
        <v>0</v>
      </c>
    </row>
    <row r="831" spans="1:11" x14ac:dyDescent="0.25">
      <c r="A831" t="str">
        <f>_xlfn.XLOOKUP(C831,'Usage by partner TELE2 vs Ki'!B:B,'Usage by partner TELE2 vs Ki'!A:A,,0)</f>
        <v>AUSTA</v>
      </c>
      <c r="B831" t="s">
        <v>684</v>
      </c>
      <c r="C831" t="s">
        <v>841</v>
      </c>
      <c r="D831">
        <v>27</v>
      </c>
      <c r="E831">
        <v>92865885</v>
      </c>
      <c r="F831">
        <f t="shared" si="48"/>
        <v>8.6488095112144947E-2</v>
      </c>
      <c r="G831">
        <f t="shared" si="49"/>
        <v>88.563809394836426</v>
      </c>
      <c r="H831">
        <f>_xlfn.XLOOKUP(A831,'Tele2 - data 6.23'!A:A,'Tele2 - data 6.23'!K:K,0,0)</f>
        <v>5.1030373719502713E-3</v>
      </c>
      <c r="I831">
        <f t="shared" si="50"/>
        <v>0.4519444291441308</v>
      </c>
      <c r="J831">
        <f>_xlfn.XLOOKUP(A831,'Tele2 - data 6.23'!R:R,'Tele2 - data 6.23'!U:U,0,0)</f>
        <v>0.5</v>
      </c>
      <c r="K831">
        <f t="shared" si="51"/>
        <v>13.5</v>
      </c>
    </row>
    <row r="832" spans="1:11" x14ac:dyDescent="0.25">
      <c r="A832" t="str">
        <f>_xlfn.XLOOKUP(C832,'Usage by partner TELE2 vs Ki'!B:B,'Usage by partner TELE2 vs Ki'!A:A,,0)</f>
        <v>AUSVF</v>
      </c>
      <c r="B832" t="s">
        <v>684</v>
      </c>
      <c r="C832" t="s">
        <v>878</v>
      </c>
      <c r="D832">
        <v>26</v>
      </c>
      <c r="E832">
        <v>22559665</v>
      </c>
      <c r="F832">
        <f t="shared" si="48"/>
        <v>2.1010325290262699E-2</v>
      </c>
      <c r="G832">
        <f t="shared" si="49"/>
        <v>21.514573097229004</v>
      </c>
      <c r="H832">
        <f>_xlfn.XLOOKUP(A832,'Tele2 - data 6.23'!A:A,'Tele2 - data 6.23'!K:K,0,0)</f>
        <v>8.0497930622520794E-2</v>
      </c>
      <c r="I832">
        <f t="shared" si="50"/>
        <v>1.7318786125538927</v>
      </c>
      <c r="J832">
        <f>_xlfn.XLOOKUP(A832,'Tele2 - data 6.23'!R:R,'Tele2 - data 6.23'!U:U,0,0)</f>
        <v>0</v>
      </c>
      <c r="K832">
        <f t="shared" si="51"/>
        <v>0</v>
      </c>
    </row>
    <row r="833" spans="1:11" x14ac:dyDescent="0.25">
      <c r="A833" t="str">
        <f>_xlfn.XLOOKUP(C833,'Usage by partner TELE2 vs Ki'!B:B,'Usage by partner TELE2 vs Ki'!A:A,,0)</f>
        <v>ZMBCZ</v>
      </c>
      <c r="B833" t="s">
        <v>684</v>
      </c>
      <c r="C833" t="s">
        <v>730</v>
      </c>
      <c r="D833">
        <v>3</v>
      </c>
      <c r="E833">
        <v>32035</v>
      </c>
      <c r="F833">
        <f t="shared" si="48"/>
        <v>2.9834918677806854E-5</v>
      </c>
      <c r="G833">
        <f t="shared" si="49"/>
        <v>3.0550956726074219E-2</v>
      </c>
      <c r="H833">
        <f>_xlfn.XLOOKUP(A833,'Tele2 - data 6.23'!A:A,'Tele2 - data 6.23'!K:K,0,0)</f>
        <v>1.0000351703054393</v>
      </c>
      <c r="I833">
        <f t="shared" si="50"/>
        <v>3.0552031212553739E-2</v>
      </c>
      <c r="J833">
        <f>_xlfn.XLOOKUP(A833,'Tele2 - data 6.23'!R:R,'Tele2 - data 6.23'!U:U,0,0)</f>
        <v>0</v>
      </c>
      <c r="K833">
        <f t="shared" si="51"/>
        <v>0</v>
      </c>
    </row>
    <row r="834" spans="1:11" x14ac:dyDescent="0.25">
      <c r="A834" t="str">
        <f>_xlfn.XLOOKUP(C834,'Usage by partner TELE2 vs Ki'!B:B,'Usage by partner TELE2 vs Ki'!A:A,,0)</f>
        <v>CODCT</v>
      </c>
      <c r="B834" t="s">
        <v>684</v>
      </c>
      <c r="C834" t="s">
        <v>716</v>
      </c>
      <c r="D834">
        <v>1</v>
      </c>
      <c r="E834">
        <v>1</v>
      </c>
      <c r="F834">
        <f t="shared" si="48"/>
        <v>9.3132257461547852E-10</v>
      </c>
      <c r="G834">
        <f t="shared" si="49"/>
        <v>9.5367431640625E-7</v>
      </c>
      <c r="H834">
        <f>_xlfn.XLOOKUP(A834,'Tele2 - data 6.23'!A:A,'Tele2 - data 6.23'!K:K,0,0)</f>
        <v>0.40039331086194663</v>
      </c>
      <c r="I834">
        <f t="shared" si="50"/>
        <v>3.818448170299021E-7</v>
      </c>
      <c r="J834">
        <f>_xlfn.XLOOKUP(A834,'Tele2 - data 6.23'!R:R,'Tele2 - data 6.23'!U:U,0,0)</f>
        <v>0</v>
      </c>
      <c r="K834">
        <f t="shared" si="51"/>
        <v>0</v>
      </c>
    </row>
    <row r="835" spans="1:11" x14ac:dyDescent="0.25">
      <c r="A835" t="str">
        <f>_xlfn.XLOOKUP(C835,'Usage by partner TELE2 vs Ki'!B:B,'Usage by partner TELE2 vs Ki'!A:A,,0)</f>
        <v>USACG</v>
      </c>
      <c r="B835" t="s">
        <v>595</v>
      </c>
      <c r="C835" t="s">
        <v>665</v>
      </c>
      <c r="D835">
        <v>92</v>
      </c>
      <c r="E835">
        <v>509431517</v>
      </c>
      <c r="F835">
        <f t="shared" ref="F835:F898" si="52">G835/1024</f>
        <v>0.47444507200270891</v>
      </c>
      <c r="G835">
        <f t="shared" ref="G835:G898" si="53">E835/1024/1024</f>
        <v>485.83175373077393</v>
      </c>
      <c r="H835">
        <f>_xlfn.XLOOKUP(A835,'Tele2 - data 6.23'!A:A,'Tele2 - data 6.23'!K:K,0,0)</f>
        <v>1.3540748128522176E-2</v>
      </c>
      <c r="I835">
        <f t="shared" ref="I835:I898" si="54">H835*G835</f>
        <v>6.5785254101066233</v>
      </c>
      <c r="J835">
        <f>_xlfn.XLOOKUP(A835,'Tele2 - data 6.23'!R:R,'Tele2 - data 6.23'!U:U,0,0)</f>
        <v>0</v>
      </c>
      <c r="K835">
        <f t="shared" ref="K835:K898" si="55">J835*D835</f>
        <v>0</v>
      </c>
    </row>
    <row r="836" spans="1:11" x14ac:dyDescent="0.25">
      <c r="A836" t="str">
        <f>_xlfn.XLOOKUP(C836,'Usage by partner TELE2 vs Ki'!B:B,'Usage by partner TELE2 vs Ki'!A:A,,0)</f>
        <v>USAW6</v>
      </c>
      <c r="B836" t="s">
        <v>595</v>
      </c>
      <c r="C836" t="s">
        <v>646</v>
      </c>
      <c r="D836">
        <v>77</v>
      </c>
      <c r="E836">
        <v>221730646</v>
      </c>
      <c r="F836">
        <f t="shared" si="52"/>
        <v>0.20650275610387325</v>
      </c>
      <c r="G836">
        <f t="shared" si="53"/>
        <v>211.45882225036621</v>
      </c>
      <c r="H836">
        <f>_xlfn.XLOOKUP(A836,'Tele2 - data 6.23'!A:A,'Tele2 - data 6.23'!K:K,0,0)</f>
        <v>5.0788502726430767E-3</v>
      </c>
      <c r="I836">
        <f t="shared" si="54"/>
        <v>1.0739676970390564</v>
      </c>
      <c r="J836">
        <f>_xlfn.XLOOKUP(A836,'Tele2 - data 6.23'!R:R,'Tele2 - data 6.23'!U:U,0,0)</f>
        <v>0.12</v>
      </c>
      <c r="K836">
        <f t="shared" si="55"/>
        <v>9.24</v>
      </c>
    </row>
    <row r="837" spans="1:11" x14ac:dyDescent="0.25">
      <c r="A837" t="str">
        <f>_xlfn.XLOOKUP(C837,'Usage by partner TELE2 vs Ki'!B:B,'Usage by partner TELE2 vs Ki'!A:A,,0)</f>
        <v>ISR01</v>
      </c>
      <c r="B837" t="s">
        <v>595</v>
      </c>
      <c r="C837" t="s">
        <v>586</v>
      </c>
      <c r="D837">
        <v>47</v>
      </c>
      <c r="E837">
        <v>214421652</v>
      </c>
      <c r="F837">
        <f t="shared" si="52"/>
        <v>0.19969572499394417</v>
      </c>
      <c r="G837">
        <f t="shared" si="53"/>
        <v>204.48842239379883</v>
      </c>
      <c r="H837">
        <f>_xlfn.XLOOKUP(A837,'Tele2 - data 6.23'!A:A,'Tele2 - data 6.23'!K:K,0,0)</f>
        <v>1.3512929896353961E-2</v>
      </c>
      <c r="I837">
        <f t="shared" si="54"/>
        <v>2.7632377164234212</v>
      </c>
      <c r="J837">
        <f>_xlfn.XLOOKUP(A837,'Tele2 - data 6.23'!R:R,'Tele2 - data 6.23'!U:U,0,0)</f>
        <v>0</v>
      </c>
      <c r="K837">
        <f t="shared" si="55"/>
        <v>0</v>
      </c>
    </row>
    <row r="838" spans="1:11" x14ac:dyDescent="0.25">
      <c r="A838" t="str">
        <f>_xlfn.XLOOKUP(C838,'Usage by partner TELE2 vs Ki'!B:B,'Usage by partner TELE2 vs Ki'!A:A,,0)</f>
        <v>ISRPL</v>
      </c>
      <c r="B838" t="s">
        <v>595</v>
      </c>
      <c r="C838" t="s">
        <v>644</v>
      </c>
      <c r="D838">
        <v>36</v>
      </c>
      <c r="E838">
        <v>74917966</v>
      </c>
      <c r="F838">
        <f t="shared" si="52"/>
        <v>6.9772792980074883E-2</v>
      </c>
      <c r="G838">
        <f t="shared" si="53"/>
        <v>71.44734001159668</v>
      </c>
      <c r="H838">
        <f>_xlfn.XLOOKUP(A838,'Tele2 - data 6.23'!A:A,'Tele2 - data 6.23'!K:K,0,0)</f>
        <v>1.8158632160141627E-2</v>
      </c>
      <c r="I838">
        <f t="shared" si="54"/>
        <v>1.2973859660911531</v>
      </c>
      <c r="J838">
        <f>_xlfn.XLOOKUP(A838,'Tele2 - data 6.23'!R:R,'Tele2 - data 6.23'!U:U,0,0)</f>
        <v>0.1</v>
      </c>
      <c r="K838">
        <f t="shared" si="55"/>
        <v>3.6</v>
      </c>
    </row>
    <row r="839" spans="1:11" x14ac:dyDescent="0.25">
      <c r="A839" t="str">
        <f>_xlfn.XLOOKUP(C839,'Usage by partner TELE2 vs Ki'!B:B,'Usage by partner TELE2 vs Ki'!A:A,,0)</f>
        <v>ISRMS</v>
      </c>
      <c r="B839" t="s">
        <v>595</v>
      </c>
      <c r="C839" t="s">
        <v>645</v>
      </c>
      <c r="D839">
        <v>26</v>
      </c>
      <c r="E839">
        <v>53654932</v>
      </c>
      <c r="F839">
        <f t="shared" si="52"/>
        <v>4.9970049411058426E-2</v>
      </c>
      <c r="G839">
        <f t="shared" si="53"/>
        <v>51.169330596923828</v>
      </c>
      <c r="H839">
        <f>_xlfn.XLOOKUP(A839,'Tele2 - data 6.23'!A:A,'Tele2 - data 6.23'!K:K,0,0)</f>
        <v>1.3603237372528902E-2</v>
      </c>
      <c r="I839">
        <f t="shared" si="54"/>
        <v>0.6960685503033609</v>
      </c>
      <c r="J839">
        <f>_xlfn.XLOOKUP(A839,'Tele2 - data 6.23'!R:R,'Tele2 - data 6.23'!U:U,0,0)</f>
        <v>0</v>
      </c>
      <c r="K839">
        <f t="shared" si="55"/>
        <v>0</v>
      </c>
    </row>
    <row r="840" spans="1:11" x14ac:dyDescent="0.25">
      <c r="A840" t="str">
        <f>_xlfn.XLOOKUP(C840,'Usage by partner TELE2 vs Ki'!B:B,'Usage by partner TELE2 vs Ki'!A:A,,0)</f>
        <v>ESPRT</v>
      </c>
      <c r="B840" t="s">
        <v>595</v>
      </c>
      <c r="C840" t="s">
        <v>822</v>
      </c>
      <c r="D840">
        <v>6</v>
      </c>
      <c r="E840">
        <v>11216799</v>
      </c>
      <c r="F840">
        <f t="shared" si="52"/>
        <v>1.0446458123624325E-2</v>
      </c>
      <c r="G840">
        <f t="shared" si="53"/>
        <v>10.697173118591309</v>
      </c>
      <c r="H840">
        <f>_xlfn.XLOOKUP(A840,'Tele2 - data 6.23'!A:A,'Tele2 - data 6.23'!K:K,0,0)</f>
        <v>6.2769022311094701E-3</v>
      </c>
      <c r="I840">
        <f t="shared" si="54"/>
        <v>6.7145109814650036E-2</v>
      </c>
      <c r="J840">
        <f>_xlfn.XLOOKUP(A840,'Tele2 - data 6.23'!R:R,'Tele2 - data 6.23'!U:U,0,0)</f>
        <v>0</v>
      </c>
      <c r="K840">
        <f t="shared" si="55"/>
        <v>0</v>
      </c>
    </row>
    <row r="841" spans="1:11" x14ac:dyDescent="0.25">
      <c r="A841" t="str">
        <f>_xlfn.XLOOKUP(C841,'Usage by partner TELE2 vs Ki'!B:B,'Usage by partner TELE2 vs Ki'!A:A,,0)</f>
        <v>ESPTE</v>
      </c>
      <c r="B841" t="s">
        <v>595</v>
      </c>
      <c r="C841" t="s">
        <v>797</v>
      </c>
      <c r="D841">
        <v>6</v>
      </c>
      <c r="E841">
        <v>19729086</v>
      </c>
      <c r="F841">
        <f t="shared" si="52"/>
        <v>1.8374143168330193E-2</v>
      </c>
      <c r="G841">
        <f t="shared" si="53"/>
        <v>18.815122604370117</v>
      </c>
      <c r="H841">
        <f>_xlfn.XLOOKUP(A841,'Tele2 - data 6.23'!A:A,'Tele2 - data 6.23'!K:K,0,0)</f>
        <v>1.0091008890803341E-2</v>
      </c>
      <c r="I841">
        <f t="shared" si="54"/>
        <v>0.18986356948225377</v>
      </c>
      <c r="J841">
        <f>_xlfn.XLOOKUP(A841,'Tele2 - data 6.23'!R:R,'Tele2 - data 6.23'!U:U,0,0)</f>
        <v>0</v>
      </c>
      <c r="K841">
        <f t="shared" si="55"/>
        <v>0</v>
      </c>
    </row>
    <row r="842" spans="1:11" x14ac:dyDescent="0.25">
      <c r="A842" t="str">
        <f>_xlfn.XLOOKUP(C842,'Usage by partner TELE2 vs Ki'!B:B,'Usage by partner TELE2 vs Ki'!A:A,,0)</f>
        <v>ESPAT</v>
      </c>
      <c r="B842" t="s">
        <v>595</v>
      </c>
      <c r="C842" t="s">
        <v>810</v>
      </c>
      <c r="D842">
        <v>6</v>
      </c>
      <c r="E842">
        <v>20959479</v>
      </c>
      <c r="F842">
        <f t="shared" si="52"/>
        <v>1.9520035944879055E-2</v>
      </c>
      <c r="G842">
        <f t="shared" si="53"/>
        <v>19.988516807556152</v>
      </c>
      <c r="H842">
        <f>_xlfn.XLOOKUP(A842,'Tele2 - data 6.23'!A:A,'Tele2 - data 6.23'!K:K,0,0)</f>
        <v>1.0022329100492002E-2</v>
      </c>
      <c r="I842">
        <f t="shared" si="54"/>
        <v>0.20033149367604353</v>
      </c>
      <c r="J842">
        <f>_xlfn.XLOOKUP(A842,'Tele2 - data 6.23'!R:R,'Tele2 - data 6.23'!U:U,0,0)</f>
        <v>0</v>
      </c>
      <c r="K842">
        <f t="shared" si="55"/>
        <v>0</v>
      </c>
    </row>
    <row r="843" spans="1:11" x14ac:dyDescent="0.25">
      <c r="A843" t="str">
        <f>_xlfn.XLOOKUP(C843,'Usage by partner TELE2 vs Ki'!B:B,'Usage by partner TELE2 vs Ki'!A:A,,0)</f>
        <v>ITAOM</v>
      </c>
      <c r="B843" t="s">
        <v>595</v>
      </c>
      <c r="C843" t="s">
        <v>752</v>
      </c>
      <c r="D843">
        <v>3</v>
      </c>
      <c r="E843">
        <v>16423097</v>
      </c>
      <c r="F843">
        <f t="shared" si="52"/>
        <v>1.5295200981199741E-2</v>
      </c>
      <c r="G843">
        <f t="shared" si="53"/>
        <v>15.662285804748535</v>
      </c>
      <c r="H843">
        <f>_xlfn.XLOOKUP(A843,'Tele2 - data 6.23'!A:A,'Tele2 - data 6.23'!K:K,0,0)</f>
        <v>1.0030261531489941E-2</v>
      </c>
      <c r="I843">
        <f t="shared" si="54"/>
        <v>0.1570968228025702</v>
      </c>
      <c r="J843">
        <f>_xlfn.XLOOKUP(A843,'Tele2 - data 6.23'!R:R,'Tele2 - data 6.23'!U:U,0,0)</f>
        <v>0</v>
      </c>
      <c r="K843">
        <f t="shared" si="55"/>
        <v>0</v>
      </c>
    </row>
    <row r="844" spans="1:11" x14ac:dyDescent="0.25">
      <c r="A844" t="str">
        <f>_xlfn.XLOOKUP(C844,'Usage by partner TELE2 vs Ki'!B:B,'Usage by partner TELE2 vs Ki'!A:A,,0)</f>
        <v>JAMDC</v>
      </c>
      <c r="B844" t="s">
        <v>607</v>
      </c>
      <c r="C844" t="s">
        <v>829</v>
      </c>
      <c r="D844">
        <v>64</v>
      </c>
      <c r="E844">
        <v>163944045</v>
      </c>
      <c r="F844">
        <f t="shared" si="52"/>
        <v>0.15268479008227587</v>
      </c>
      <c r="G844">
        <f t="shared" si="53"/>
        <v>156.34922504425049</v>
      </c>
      <c r="H844">
        <f>_xlfn.XLOOKUP(A844,'Tele2 - data 6.23'!A:A,'Tele2 - data 6.23'!K:K,0,0)</f>
        <v>0.10062992125984252</v>
      </c>
      <c r="I844">
        <f t="shared" si="54"/>
        <v>15.733410205240325</v>
      </c>
      <c r="J844">
        <f>_xlfn.XLOOKUP(A844,'Tele2 - data 6.23'!R:R,'Tele2 - data 6.23'!U:U,0,0)</f>
        <v>0.05</v>
      </c>
      <c r="K844">
        <f t="shared" si="55"/>
        <v>3.2</v>
      </c>
    </row>
    <row r="845" spans="1:11" x14ac:dyDescent="0.25">
      <c r="A845" t="str">
        <f>_xlfn.XLOOKUP(C845,'Usage by partner TELE2 vs Ki'!B:B,'Usage by partner TELE2 vs Ki'!A:A,,0)</f>
        <v>GUYUM</v>
      </c>
      <c r="B845" t="s">
        <v>607</v>
      </c>
      <c r="C845" t="s">
        <v>767</v>
      </c>
      <c r="D845">
        <v>63</v>
      </c>
      <c r="E845">
        <v>3992</v>
      </c>
      <c r="F845">
        <f t="shared" si="52"/>
        <v>3.7178397178649902E-6</v>
      </c>
      <c r="G845">
        <f t="shared" si="53"/>
        <v>3.80706787109375E-3</v>
      </c>
      <c r="H845">
        <f>_xlfn.XLOOKUP(A845,'Tele2 - data 6.23'!A:A,'Tele2 - data 6.23'!K:K,0,0)</f>
        <v>0</v>
      </c>
      <c r="I845">
        <f t="shared" si="54"/>
        <v>0</v>
      </c>
      <c r="J845">
        <f>_xlfn.XLOOKUP(A845,'Tele2 - data 6.23'!R:R,'Tele2 - data 6.23'!U:U,0,0)</f>
        <v>0.05</v>
      </c>
      <c r="K845">
        <f t="shared" si="55"/>
        <v>3.1500000000000004</v>
      </c>
    </row>
    <row r="846" spans="1:11" x14ac:dyDescent="0.25">
      <c r="A846" t="str">
        <f>_xlfn.XLOOKUP(C846,'Usage by partner TELE2 vs Ki'!B:B,'Usage by partner TELE2 vs Ki'!A:A,,0)</f>
        <v>USAW6</v>
      </c>
      <c r="B846" t="s">
        <v>607</v>
      </c>
      <c r="C846" t="s">
        <v>646</v>
      </c>
      <c r="D846">
        <v>35</v>
      </c>
      <c r="E846">
        <v>30172279</v>
      </c>
      <c r="F846">
        <f t="shared" si="52"/>
        <v>2.8100124560296535E-2</v>
      </c>
      <c r="G846">
        <f t="shared" si="53"/>
        <v>28.774527549743652</v>
      </c>
      <c r="H846">
        <f>_xlfn.XLOOKUP(A846,'Tele2 - data 6.23'!A:A,'Tele2 - data 6.23'!K:K,0,0)</f>
        <v>5.0788502726430767E-3</v>
      </c>
      <c r="I846">
        <f t="shared" si="54"/>
        <v>0.14614151709119128</v>
      </c>
      <c r="J846">
        <f>_xlfn.XLOOKUP(A846,'Tele2 - data 6.23'!R:R,'Tele2 - data 6.23'!U:U,0,0)</f>
        <v>0.12</v>
      </c>
      <c r="K846">
        <f t="shared" si="55"/>
        <v>4.2</v>
      </c>
    </row>
    <row r="847" spans="1:11" x14ac:dyDescent="0.25">
      <c r="A847" t="str">
        <f>_xlfn.XLOOKUP(C847,'Usage by partner TELE2 vs Ki'!B:B,'Usage by partner TELE2 vs Ki'!A:A,,0)</f>
        <v>USACG</v>
      </c>
      <c r="B847" t="s">
        <v>607</v>
      </c>
      <c r="C847" t="s">
        <v>665</v>
      </c>
      <c r="D847">
        <v>33</v>
      </c>
      <c r="E847">
        <v>21722822</v>
      </c>
      <c r="F847">
        <f t="shared" si="52"/>
        <v>2.0230954512953758E-2</v>
      </c>
      <c r="G847">
        <f t="shared" si="53"/>
        <v>20.716497421264648</v>
      </c>
      <c r="H847">
        <f>_xlfn.XLOOKUP(A847,'Tele2 - data 6.23'!A:A,'Tele2 - data 6.23'!K:K,0,0)</f>
        <v>1.3540748128522176E-2</v>
      </c>
      <c r="I847">
        <f t="shared" si="54"/>
        <v>0.28051687368652378</v>
      </c>
      <c r="J847">
        <f>_xlfn.XLOOKUP(A847,'Tele2 - data 6.23'!R:R,'Tele2 - data 6.23'!U:U,0,0)</f>
        <v>0</v>
      </c>
      <c r="K847">
        <f t="shared" si="55"/>
        <v>0</v>
      </c>
    </row>
    <row r="848" spans="1:11" x14ac:dyDescent="0.25">
      <c r="A848" t="str">
        <f>_xlfn.XLOOKUP(C848,'Usage by partner TELE2 vs Ki'!B:B,'Usage by partner TELE2 vs Ki'!A:A,,0)</f>
        <v>SENSG</v>
      </c>
      <c r="B848" t="s">
        <v>607</v>
      </c>
      <c r="C848" t="s">
        <v>759</v>
      </c>
      <c r="D848">
        <v>15</v>
      </c>
      <c r="E848">
        <v>54604974</v>
      </c>
      <c r="F848">
        <f t="shared" si="52"/>
        <v>5.0854844972491264E-2</v>
      </c>
      <c r="G848">
        <f t="shared" si="53"/>
        <v>52.075361251831055</v>
      </c>
      <c r="H848">
        <f>_xlfn.XLOOKUP(A848,'Tele2 - data 6.23'!A:A,'Tele2 - data 6.23'!K:K,0,0)</f>
        <v>0.10066550944592742</v>
      </c>
      <c r="I848">
        <f t="shared" si="54"/>
        <v>5.242192769996282</v>
      </c>
      <c r="J848">
        <f>_xlfn.XLOOKUP(A848,'Tele2 - data 6.23'!R:R,'Tele2 - data 6.23'!U:U,0,0)</f>
        <v>0</v>
      </c>
      <c r="K848">
        <f t="shared" si="55"/>
        <v>0</v>
      </c>
    </row>
    <row r="849" spans="1:11" x14ac:dyDescent="0.25">
      <c r="A849" t="str">
        <f>_xlfn.XLOOKUP(C849,'Usage by partner TELE2 vs Ki'!B:B,'Usage by partner TELE2 vs Ki'!A:A,,0)</f>
        <v>CMRMT</v>
      </c>
      <c r="B849" t="s">
        <v>607</v>
      </c>
      <c r="C849" t="s">
        <v>727</v>
      </c>
      <c r="D849">
        <v>13</v>
      </c>
      <c r="E849">
        <v>35778756</v>
      </c>
      <c r="F849">
        <f t="shared" si="52"/>
        <v>3.3321563154459E-2</v>
      </c>
      <c r="G849">
        <f t="shared" si="53"/>
        <v>34.121280670166016</v>
      </c>
      <c r="H849">
        <f>_xlfn.XLOOKUP(A849,'Tele2 - data 6.23'!A:A,'Tele2 - data 6.23'!K:K,0,0)</f>
        <v>2.0117577073508693E-2</v>
      </c>
      <c r="I849">
        <f t="shared" si="54"/>
        <v>0.68643749372888718</v>
      </c>
      <c r="J849">
        <f>_xlfn.XLOOKUP(A849,'Tele2 - data 6.23'!R:R,'Tele2 - data 6.23'!U:U,0,0)</f>
        <v>0</v>
      </c>
      <c r="K849">
        <f t="shared" si="55"/>
        <v>0</v>
      </c>
    </row>
    <row r="850" spans="1:11" x14ac:dyDescent="0.25">
      <c r="A850" t="str">
        <f>_xlfn.XLOOKUP(C850,'Usage by partner TELE2 vs Ki'!B:B,'Usage by partner TELE2 vs Ki'!A:A,,0)</f>
        <v>ISRMS</v>
      </c>
      <c r="B850" t="s">
        <v>607</v>
      </c>
      <c r="C850" t="s">
        <v>645</v>
      </c>
      <c r="D850">
        <v>10</v>
      </c>
      <c r="E850">
        <v>941350</v>
      </c>
      <c r="F850">
        <f t="shared" si="52"/>
        <v>8.767005056142807E-4</v>
      </c>
      <c r="G850">
        <f t="shared" si="53"/>
        <v>0.89774131774902344</v>
      </c>
      <c r="H850">
        <f>_xlfn.XLOOKUP(A850,'Tele2 - data 6.23'!A:A,'Tele2 - data 6.23'!K:K,0,0)</f>
        <v>1.3603237372528902E-2</v>
      </c>
      <c r="I850">
        <f t="shared" si="54"/>
        <v>1.2212188244466861E-2</v>
      </c>
      <c r="J850">
        <f>_xlfn.XLOOKUP(A850,'Tele2 - data 6.23'!R:R,'Tele2 - data 6.23'!U:U,0,0)</f>
        <v>0</v>
      </c>
      <c r="K850">
        <f t="shared" si="55"/>
        <v>0</v>
      </c>
    </row>
    <row r="851" spans="1:11" x14ac:dyDescent="0.25">
      <c r="A851" t="str">
        <f>_xlfn.XLOOKUP(C851,'Usage by partner TELE2 vs Ki'!B:B,'Usage by partner TELE2 vs Ki'!A:A,,0)</f>
        <v>ISR01</v>
      </c>
      <c r="B851" t="s">
        <v>607</v>
      </c>
      <c r="C851" t="s">
        <v>586</v>
      </c>
      <c r="D851">
        <v>10</v>
      </c>
      <c r="E851">
        <v>14821531</v>
      </c>
      <c r="F851">
        <f t="shared" si="52"/>
        <v>1.3803626410663128E-2</v>
      </c>
      <c r="G851">
        <f t="shared" si="53"/>
        <v>14.134913444519043</v>
      </c>
      <c r="H851">
        <f>_xlfn.XLOOKUP(A851,'Tele2 - data 6.23'!A:A,'Tele2 - data 6.23'!K:K,0,0)</f>
        <v>1.3512929896353961E-2</v>
      </c>
      <c r="I851">
        <f t="shared" si="54"/>
        <v>0.19100409446681693</v>
      </c>
      <c r="J851">
        <f>_xlfn.XLOOKUP(A851,'Tele2 - data 6.23'!R:R,'Tele2 - data 6.23'!U:U,0,0)</f>
        <v>0</v>
      </c>
      <c r="K851">
        <f t="shared" si="55"/>
        <v>0</v>
      </c>
    </row>
    <row r="852" spans="1:11" x14ac:dyDescent="0.25">
      <c r="A852" t="str">
        <f>_xlfn.XLOOKUP(C852,'Usage by partner TELE2 vs Ki'!B:B,'Usage by partner TELE2 vs Ki'!A:A,,0)</f>
        <v>PSEJE</v>
      </c>
      <c r="B852" t="s">
        <v>607</v>
      </c>
      <c r="C852" t="s">
        <v>669</v>
      </c>
      <c r="D852">
        <v>8</v>
      </c>
      <c r="E852">
        <v>1286156</v>
      </c>
      <c r="F852">
        <f t="shared" si="52"/>
        <v>1.1978261172771454E-3</v>
      </c>
      <c r="G852">
        <f t="shared" si="53"/>
        <v>1.2265739440917969</v>
      </c>
      <c r="H852">
        <f>_xlfn.XLOOKUP(A852,'Tele2 - data 6.23'!A:A,'Tele2 - data 6.23'!K:K,0,0)</f>
        <v>5.4180568666750653E-2</v>
      </c>
      <c r="I852">
        <f t="shared" si="54"/>
        <v>6.6456473802712773E-2</v>
      </c>
      <c r="J852">
        <f>_xlfn.XLOOKUP(A852,'Tele2 - data 6.23'!R:R,'Tele2 - data 6.23'!U:U,0,0)</f>
        <v>0</v>
      </c>
      <c r="K852">
        <f t="shared" si="55"/>
        <v>0</v>
      </c>
    </row>
    <row r="853" spans="1:11" x14ac:dyDescent="0.25">
      <c r="A853" t="str">
        <f>_xlfn.XLOOKUP(C853,'Usage by partner TELE2 vs Ki'!B:B,'Usage by partner TELE2 vs Ki'!A:A,,0)</f>
        <v>PSEWM</v>
      </c>
      <c r="B853" t="s">
        <v>607</v>
      </c>
      <c r="C853" t="s">
        <v>668</v>
      </c>
      <c r="D853">
        <v>8</v>
      </c>
      <c r="E853">
        <v>1817186</v>
      </c>
      <c r="F853">
        <f t="shared" si="52"/>
        <v>1.6923863440752029E-3</v>
      </c>
      <c r="G853">
        <f t="shared" si="53"/>
        <v>1.7330036163330078</v>
      </c>
      <c r="H853">
        <f>_xlfn.XLOOKUP(A853,'Tele2 - data 6.23'!A:A,'Tele2 - data 6.23'!K:K,0,0)</f>
        <v>9.0085845390414532E-2</v>
      </c>
      <c r="I853">
        <f t="shared" si="54"/>
        <v>0.15611909584200462</v>
      </c>
      <c r="J853">
        <f>_xlfn.XLOOKUP(A853,'Tele2 - data 6.23'!R:R,'Tele2 - data 6.23'!U:U,0,0)</f>
        <v>0</v>
      </c>
      <c r="K853">
        <f t="shared" si="55"/>
        <v>0</v>
      </c>
    </row>
    <row r="854" spans="1:11" x14ac:dyDescent="0.25">
      <c r="A854" t="str">
        <f>_xlfn.XLOOKUP(C854,'Usage by partner TELE2 vs Ki'!B:B,'Usage by partner TELE2 vs Ki'!A:A,,0)</f>
        <v>CODOR</v>
      </c>
      <c r="B854" t="s">
        <v>607</v>
      </c>
      <c r="C854" t="s">
        <v>713</v>
      </c>
      <c r="D854">
        <v>6</v>
      </c>
      <c r="E854">
        <v>4960550</v>
      </c>
      <c r="F854">
        <f t="shared" si="52"/>
        <v>4.619872197508812E-3</v>
      </c>
      <c r="G854">
        <f t="shared" si="53"/>
        <v>4.7307491302490234</v>
      </c>
      <c r="H854">
        <f>_xlfn.XLOOKUP(A854,'Tele2 - data 6.23'!A:A,'Tele2 - data 6.23'!K:K,0,0)</f>
        <v>1.0004764562415673</v>
      </c>
      <c r="I854">
        <f t="shared" si="54"/>
        <v>4.7330031251994198</v>
      </c>
      <c r="J854">
        <f>_xlfn.XLOOKUP(A854,'Tele2 - data 6.23'!R:R,'Tele2 - data 6.23'!U:U,0,0)</f>
        <v>0</v>
      </c>
      <c r="K854">
        <f t="shared" si="55"/>
        <v>0</v>
      </c>
    </row>
    <row r="855" spans="1:11" x14ac:dyDescent="0.25">
      <c r="A855" t="str">
        <f>_xlfn.XLOOKUP(C855,'Usage by partner TELE2 vs Ki'!B:B,'Usage by partner TELE2 vs Ki'!A:A,,0)</f>
        <v>CODOR</v>
      </c>
      <c r="B855" t="s">
        <v>607</v>
      </c>
      <c r="C855" t="s">
        <v>828</v>
      </c>
      <c r="D855">
        <v>5</v>
      </c>
      <c r="E855">
        <v>1441613</v>
      </c>
      <c r="F855">
        <f t="shared" si="52"/>
        <v>1.3426067307591438E-3</v>
      </c>
      <c r="G855">
        <f t="shared" si="53"/>
        <v>1.3748292922973633</v>
      </c>
      <c r="H855">
        <f>_xlfn.XLOOKUP(A855,'Tele2 - data 6.23'!A:A,'Tele2 - data 6.23'!K:K,0,0)</f>
        <v>1.0004764562415673</v>
      </c>
      <c r="I855">
        <f t="shared" si="54"/>
        <v>1.3754843382947679</v>
      </c>
      <c r="J855">
        <f>_xlfn.XLOOKUP(A855,'Tele2 - data 6.23'!R:R,'Tele2 - data 6.23'!U:U,0,0)</f>
        <v>0</v>
      </c>
      <c r="K855">
        <f t="shared" si="55"/>
        <v>0</v>
      </c>
    </row>
    <row r="856" spans="1:11" x14ac:dyDescent="0.25">
      <c r="A856" t="str">
        <f>_xlfn.XLOOKUP(C856,'Usage by partner TELE2 vs Ki'!B:B,'Usage by partner TELE2 vs Ki'!A:A,,0)</f>
        <v>NGAET</v>
      </c>
      <c r="B856" t="s">
        <v>607</v>
      </c>
      <c r="C856" t="s">
        <v>838</v>
      </c>
      <c r="D856">
        <v>4</v>
      </c>
      <c r="E856">
        <v>4507770</v>
      </c>
      <c r="F856">
        <f t="shared" si="52"/>
        <v>4.1981879621744156E-3</v>
      </c>
      <c r="G856">
        <f t="shared" si="53"/>
        <v>4.2989444732666016</v>
      </c>
      <c r="H856">
        <f>_xlfn.XLOOKUP(A856,'Tele2 - data 6.23'!A:A,'Tele2 - data 6.23'!K:K,0,0)</f>
        <v>0.400638272215802</v>
      </c>
      <c r="I856">
        <f t="shared" si="54"/>
        <v>1.7223216861212023</v>
      </c>
      <c r="J856">
        <f>_xlfn.XLOOKUP(A856,'Tele2 - data 6.23'!R:R,'Tele2 - data 6.23'!U:U,0,0)</f>
        <v>0</v>
      </c>
      <c r="K856">
        <f t="shared" si="55"/>
        <v>0</v>
      </c>
    </row>
    <row r="857" spans="1:11" x14ac:dyDescent="0.25">
      <c r="A857" t="str">
        <f>_xlfn.XLOOKUP(C857,'Usage by partner TELE2 vs Ki'!B:B,'Usage by partner TELE2 vs Ki'!A:A,,0)</f>
        <v>NGAMN</v>
      </c>
      <c r="B857" t="s">
        <v>607</v>
      </c>
      <c r="C857" t="s">
        <v>848</v>
      </c>
      <c r="D857">
        <v>4</v>
      </c>
      <c r="E857">
        <v>2928223</v>
      </c>
      <c r="F857">
        <f t="shared" si="52"/>
        <v>2.7271201834082603E-3</v>
      </c>
      <c r="G857">
        <f t="shared" si="53"/>
        <v>2.7925710678100586</v>
      </c>
      <c r="H857">
        <f>_xlfn.XLOOKUP(A857,'Tele2 - data 6.23'!A:A,'Tele2 - data 6.23'!K:K,0,0)</f>
        <v>5.0112111015218543E-2</v>
      </c>
      <c r="I857">
        <f t="shared" si="54"/>
        <v>0.13994163136798504</v>
      </c>
      <c r="J857">
        <f>_xlfn.XLOOKUP(A857,'Tele2 - data 6.23'!R:R,'Tele2 - data 6.23'!U:U,0,0)</f>
        <v>0</v>
      </c>
      <c r="K857">
        <f t="shared" si="55"/>
        <v>0</v>
      </c>
    </row>
    <row r="858" spans="1:11" x14ac:dyDescent="0.25">
      <c r="A858" t="str">
        <f>_xlfn.XLOOKUP(C858,'Usage by partner TELE2 vs Ki'!B:B,'Usage by partner TELE2 vs Ki'!A:A,,0)</f>
        <v>ISRPL</v>
      </c>
      <c r="B858" t="s">
        <v>607</v>
      </c>
      <c r="C858" t="s">
        <v>644</v>
      </c>
      <c r="D858">
        <v>4</v>
      </c>
      <c r="E858">
        <v>1190571</v>
      </c>
      <c r="F858">
        <f t="shared" si="52"/>
        <v>1.1088056489825249E-3</v>
      </c>
      <c r="G858">
        <f t="shared" si="53"/>
        <v>1.1354169845581055</v>
      </c>
      <c r="H858">
        <f>_xlfn.XLOOKUP(A858,'Tele2 - data 6.23'!A:A,'Tele2 - data 6.23'!K:K,0,0)</f>
        <v>1.8158632160141627E-2</v>
      </c>
      <c r="I858">
        <f t="shared" si="54"/>
        <v>2.0617619370967843E-2</v>
      </c>
      <c r="J858">
        <f>_xlfn.XLOOKUP(A858,'Tele2 - data 6.23'!R:R,'Tele2 - data 6.23'!U:U,0,0)</f>
        <v>0.1</v>
      </c>
      <c r="K858">
        <f t="shared" si="55"/>
        <v>0.4</v>
      </c>
    </row>
    <row r="859" spans="1:11" x14ac:dyDescent="0.25">
      <c r="A859" t="str">
        <f>_xlfn.XLOOKUP(C859,'Usage by partner TELE2 vs Ki'!B:B,'Usage by partner TELE2 vs Ki'!A:A,,0)</f>
        <v>JORFL</v>
      </c>
      <c r="B859" t="s">
        <v>607</v>
      </c>
      <c r="C859" t="s">
        <v>815</v>
      </c>
      <c r="D859">
        <v>4</v>
      </c>
      <c r="E859">
        <v>2199</v>
      </c>
      <c r="F859">
        <f t="shared" si="52"/>
        <v>2.0479783415794373E-6</v>
      </c>
      <c r="G859">
        <f t="shared" si="53"/>
        <v>2.0971298217773438E-3</v>
      </c>
      <c r="H859">
        <f>_xlfn.XLOOKUP(A859,'Tele2 - data 6.23'!A:A,'Tele2 - data 6.23'!K:K,0,0)</f>
        <v>4.0103884554751203E-2</v>
      </c>
      <c r="I859">
        <f t="shared" si="54"/>
        <v>8.4103052268884565E-5</v>
      </c>
      <c r="J859">
        <f>_xlfn.XLOOKUP(A859,'Tele2 - data 6.23'!R:R,'Tele2 - data 6.23'!U:U,0,0)</f>
        <v>0</v>
      </c>
      <c r="K859">
        <f t="shared" si="55"/>
        <v>0</v>
      </c>
    </row>
    <row r="860" spans="1:11" x14ac:dyDescent="0.25">
      <c r="A860" t="str">
        <f>_xlfn.XLOOKUP(C860,'Usage by partner TELE2 vs Ki'!B:B,'Usage by partner TELE2 vs Ki'!A:A,,0)</f>
        <v>CODCT</v>
      </c>
      <c r="B860" t="s">
        <v>607</v>
      </c>
      <c r="C860" t="s">
        <v>716</v>
      </c>
      <c r="D860">
        <v>1</v>
      </c>
      <c r="E860">
        <v>3</v>
      </c>
      <c r="F860">
        <f t="shared" si="52"/>
        <v>2.7939677238464355E-9</v>
      </c>
      <c r="G860">
        <f t="shared" si="53"/>
        <v>2.86102294921875E-6</v>
      </c>
      <c r="H860">
        <f>_xlfn.XLOOKUP(A860,'Tele2 - data 6.23'!A:A,'Tele2 - data 6.23'!K:K,0,0)</f>
        <v>0.40039331086194663</v>
      </c>
      <c r="I860">
        <f t="shared" si="54"/>
        <v>1.1455344510897063E-6</v>
      </c>
      <c r="J860">
        <f>_xlfn.XLOOKUP(A860,'Tele2 - data 6.23'!R:R,'Tele2 - data 6.23'!U:U,0,0)</f>
        <v>0</v>
      </c>
      <c r="K860">
        <f t="shared" si="55"/>
        <v>0</v>
      </c>
    </row>
    <row r="861" spans="1:11" x14ac:dyDescent="0.25">
      <c r="A861" t="str">
        <f>_xlfn.XLOOKUP(C861,'Usage by partner TELE2 vs Ki'!B:B,'Usage by partner TELE2 vs Ki'!A:A,,0)</f>
        <v>MRTCH</v>
      </c>
      <c r="B861" t="s">
        <v>607</v>
      </c>
      <c r="C861" t="s">
        <v>879</v>
      </c>
      <c r="D861">
        <v>1</v>
      </c>
      <c r="E861">
        <v>1103659</v>
      </c>
      <c r="F861">
        <f t="shared" si="52"/>
        <v>1.0278625413775444E-3</v>
      </c>
      <c r="G861">
        <f t="shared" si="53"/>
        <v>1.0525312423706055</v>
      </c>
      <c r="H861">
        <f>_xlfn.XLOOKUP(A861,'Tele2 - data 6.23'!A:A,'Tele2 - data 6.23'!K:K,0,0)</f>
        <v>0.4998272552783109</v>
      </c>
      <c r="I861">
        <f t="shared" si="54"/>
        <v>0.52608380196877036</v>
      </c>
      <c r="J861">
        <f>_xlfn.XLOOKUP(A861,'Tele2 - data 6.23'!R:R,'Tele2 - data 6.23'!U:U,0,0)</f>
        <v>0</v>
      </c>
      <c r="K861">
        <f t="shared" si="55"/>
        <v>0</v>
      </c>
    </row>
    <row r="862" spans="1:11" x14ac:dyDescent="0.25">
      <c r="A862" t="str">
        <f>_xlfn.XLOOKUP(C862,'Usage by partner TELE2 vs Ki'!B:B,'Usage by partner TELE2 vs Ki'!A:A,,0)</f>
        <v>NGAEM</v>
      </c>
      <c r="B862" t="s">
        <v>607</v>
      </c>
      <c r="C862" t="s">
        <v>855</v>
      </c>
      <c r="D862">
        <v>1</v>
      </c>
      <c r="E862">
        <v>1</v>
      </c>
      <c r="F862">
        <f t="shared" si="52"/>
        <v>9.3132257461547852E-10</v>
      </c>
      <c r="G862">
        <f t="shared" si="53"/>
        <v>9.5367431640625E-7</v>
      </c>
      <c r="H862">
        <f>_xlfn.XLOOKUP(A862,'Tele2 - data 6.23'!A:A,'Tele2 - data 6.23'!K:K,0,0)</f>
        <v>0.10036871008674515</v>
      </c>
      <c r="I862">
        <f t="shared" si="54"/>
        <v>9.5719060980553773E-8</v>
      </c>
      <c r="J862">
        <f>_xlfn.XLOOKUP(A862,'Tele2 - data 6.23'!R:R,'Tele2 - data 6.23'!U:U,0,0)</f>
        <v>0</v>
      </c>
      <c r="K862">
        <f t="shared" si="55"/>
        <v>0</v>
      </c>
    </row>
    <row r="863" spans="1:11" x14ac:dyDescent="0.25">
      <c r="A863" t="str">
        <f>_xlfn.XLOOKUP(C863,'Usage by partner TELE2 vs Ki'!B:B,'Usage by partner TELE2 vs Ki'!A:A,,0)</f>
        <v>MRTMM</v>
      </c>
      <c r="B863" t="s">
        <v>607</v>
      </c>
      <c r="C863" t="s">
        <v>385</v>
      </c>
      <c r="D863">
        <v>1</v>
      </c>
      <c r="E863">
        <v>1</v>
      </c>
      <c r="F863">
        <f t="shared" si="52"/>
        <v>9.3132257461547852E-10</v>
      </c>
      <c r="G863">
        <f t="shared" si="53"/>
        <v>9.5367431640625E-7</v>
      </c>
      <c r="H863">
        <f>_xlfn.XLOOKUP(A863,'Tele2 - data 6.23'!A:A,'Tele2 - data 6.23'!K:K,0,0)</f>
        <v>0.50021193092621663</v>
      </c>
      <c r="I863">
        <f t="shared" si="54"/>
        <v>4.7703927128430999E-7</v>
      </c>
      <c r="J863">
        <f>_xlfn.XLOOKUP(A863,'Tele2 - data 6.23'!R:R,'Tele2 - data 6.23'!U:U,0,0)</f>
        <v>0</v>
      </c>
      <c r="K863">
        <f t="shared" si="55"/>
        <v>0</v>
      </c>
    </row>
    <row r="864" spans="1:11" x14ac:dyDescent="0.25">
      <c r="A864" t="str">
        <f>_xlfn.XLOOKUP(C864,'Usage by partner TELE2 vs Ki'!B:B,'Usage by partner TELE2 vs Ki'!A:A,,0)</f>
        <v>MRTMT</v>
      </c>
      <c r="B864" t="s">
        <v>607</v>
      </c>
      <c r="C864" t="s">
        <v>849</v>
      </c>
      <c r="D864">
        <v>1</v>
      </c>
      <c r="E864">
        <v>984419</v>
      </c>
      <c r="F864">
        <f t="shared" si="52"/>
        <v>9.1681163758039474E-4</v>
      </c>
      <c r="G864">
        <f t="shared" si="53"/>
        <v>0.93881511688232422</v>
      </c>
      <c r="H864">
        <f>_xlfn.XLOOKUP(A864,'Tele2 - data 6.23'!A:A,'Tele2 - data 6.23'!K:K,0,0)</f>
        <v>0.50023485784919808</v>
      </c>
      <c r="I864">
        <f t="shared" si="54"/>
        <v>0.46962804654030771</v>
      </c>
      <c r="J864">
        <f>_xlfn.XLOOKUP(A864,'Tele2 - data 6.23'!R:R,'Tele2 - data 6.23'!U:U,0,0)</f>
        <v>0</v>
      </c>
      <c r="K864">
        <f t="shared" si="55"/>
        <v>0</v>
      </c>
    </row>
    <row r="865" spans="1:11" x14ac:dyDescent="0.25">
      <c r="A865" t="str">
        <f>_xlfn.XLOOKUP(C865,'Usage by partner TELE2 vs Ki'!B:B,'Usage by partner TELE2 vs Ki'!A:A,,0)</f>
        <v>ITAWI</v>
      </c>
      <c r="B865" t="s">
        <v>607</v>
      </c>
      <c r="C865" t="s">
        <v>742</v>
      </c>
      <c r="D865">
        <v>1</v>
      </c>
      <c r="E865">
        <v>1</v>
      </c>
      <c r="F865">
        <f t="shared" si="52"/>
        <v>9.3132257461547852E-10</v>
      </c>
      <c r="G865">
        <f t="shared" si="53"/>
        <v>9.5367431640625E-7</v>
      </c>
      <c r="H865">
        <f>_xlfn.XLOOKUP(A865,'Tele2 - data 6.23'!A:A,'Tele2 - data 6.23'!K:K,0,0)</f>
        <v>6.1982702736118438E-3</v>
      </c>
      <c r="I865">
        <f t="shared" si="54"/>
        <v>5.9111311660879553E-9</v>
      </c>
      <c r="J865">
        <f>_xlfn.XLOOKUP(A865,'Tele2 - data 6.23'!R:R,'Tele2 - data 6.23'!U:U,0,0)</f>
        <v>0.17</v>
      </c>
      <c r="K865">
        <f t="shared" si="55"/>
        <v>0.17</v>
      </c>
    </row>
    <row r="866" spans="1:11" x14ac:dyDescent="0.25">
      <c r="A866" t="str">
        <f>_xlfn.XLOOKUP(C866,'Usage by partner TELE2 vs Ki'!B:B,'Usage by partner TELE2 vs Ki'!A:A,,0)</f>
        <v>USACG</v>
      </c>
      <c r="B866" t="s">
        <v>624</v>
      </c>
      <c r="C866" t="s">
        <v>665</v>
      </c>
      <c r="D866">
        <v>129</v>
      </c>
      <c r="E866">
        <v>156322389939</v>
      </c>
      <c r="F866">
        <f t="shared" si="52"/>
        <v>145.58657066803426</v>
      </c>
      <c r="G866">
        <f t="shared" si="53"/>
        <v>149080.64836406708</v>
      </c>
      <c r="H866">
        <f>_xlfn.XLOOKUP(A866,'Tele2 - data 6.23'!A:A,'Tele2 - data 6.23'!K:K,0,0)</f>
        <v>1.3540748128522176E-2</v>
      </c>
      <c r="I866">
        <f t="shared" si="54"/>
        <v>2018.6635103346139</v>
      </c>
      <c r="J866">
        <f>_xlfn.XLOOKUP(A866,'Tele2 - data 6.23'!R:R,'Tele2 - data 6.23'!U:U,0,0)</f>
        <v>0</v>
      </c>
      <c r="K866">
        <f t="shared" si="55"/>
        <v>0</v>
      </c>
    </row>
    <row r="867" spans="1:11" x14ac:dyDescent="0.25">
      <c r="A867" t="str">
        <f>_xlfn.XLOOKUP(C867,'Usage by partner TELE2 vs Ki'!B:B,'Usage by partner TELE2 vs Ki'!A:A,,0)</f>
        <v>USAW6</v>
      </c>
      <c r="B867" t="s">
        <v>624</v>
      </c>
      <c r="C867" t="s">
        <v>646</v>
      </c>
      <c r="D867">
        <v>113</v>
      </c>
      <c r="E867">
        <v>57593754095</v>
      </c>
      <c r="F867">
        <f t="shared" si="52"/>
        <v>53.638363345526159</v>
      </c>
      <c r="G867">
        <f t="shared" si="53"/>
        <v>54925.684065818787</v>
      </c>
      <c r="H867">
        <f>_xlfn.XLOOKUP(A867,'Tele2 - data 6.23'!A:A,'Tele2 - data 6.23'!K:K,0,0)</f>
        <v>5.0788502726430767E-3</v>
      </c>
      <c r="I867">
        <f t="shared" si="54"/>
        <v>278.95932549279127</v>
      </c>
      <c r="J867">
        <f>_xlfn.XLOOKUP(A867,'Tele2 - data 6.23'!R:R,'Tele2 - data 6.23'!U:U,0,0)</f>
        <v>0.12</v>
      </c>
      <c r="K867">
        <f t="shared" si="55"/>
        <v>13.559999999999999</v>
      </c>
    </row>
    <row r="868" spans="1:11" x14ac:dyDescent="0.25">
      <c r="A868" t="str">
        <f>_xlfn.XLOOKUP(C868,'Usage by partner TELE2 vs Ki'!B:B,'Usage by partner TELE2 vs Ki'!A:A,,0)</f>
        <v>DOM01</v>
      </c>
      <c r="B868" t="s">
        <v>656</v>
      </c>
      <c r="C868" t="s">
        <v>794</v>
      </c>
      <c r="D868">
        <v>138</v>
      </c>
      <c r="E868">
        <v>284682416</v>
      </c>
      <c r="F868">
        <f t="shared" si="52"/>
        <v>0.26513116061687469</v>
      </c>
      <c r="G868">
        <f t="shared" si="53"/>
        <v>271.49430847167969</v>
      </c>
      <c r="H868">
        <f>_xlfn.XLOOKUP(A868,'Tele2 - data 6.23'!A:A,'Tele2 - data 6.23'!K:K,0,0)</f>
        <v>6.020261328067629E-2</v>
      </c>
      <c r="I868">
        <f t="shared" si="54"/>
        <v>16.344666860825168</v>
      </c>
      <c r="J868">
        <f>_xlfn.XLOOKUP(A868,'Tele2 - data 6.23'!R:R,'Tele2 - data 6.23'!U:U,0,0)</f>
        <v>0</v>
      </c>
      <c r="K868">
        <f t="shared" si="55"/>
        <v>0</v>
      </c>
    </row>
    <row r="869" spans="1:11" x14ac:dyDescent="0.25">
      <c r="A869" t="str">
        <f>_xlfn.XLOOKUP(C869,'Usage by partner TELE2 vs Ki'!B:B,'Usage by partner TELE2 vs Ki'!A:A,,0)</f>
        <v>DOMCL</v>
      </c>
      <c r="B869" t="s">
        <v>656</v>
      </c>
      <c r="C869" t="s">
        <v>805</v>
      </c>
      <c r="D869">
        <v>114</v>
      </c>
      <c r="E869">
        <v>111455535</v>
      </c>
      <c r="F869">
        <f t="shared" si="52"/>
        <v>0.10380105581134558</v>
      </c>
      <c r="G869">
        <f t="shared" si="53"/>
        <v>106.29228115081787</v>
      </c>
      <c r="H869">
        <f>_xlfn.XLOOKUP(A869,'Tele2 - data 6.23'!A:A,'Tele2 - data 6.23'!K:K,0,0)</f>
        <v>6.0953820306478584E-2</v>
      </c>
      <c r="I869">
        <f t="shared" si="54"/>
        <v>6.4789206052326529</v>
      </c>
      <c r="J869">
        <f>_xlfn.XLOOKUP(A869,'Tele2 - data 6.23'!R:R,'Tele2 - data 6.23'!U:U,0,0)</f>
        <v>0</v>
      </c>
      <c r="K869">
        <f t="shared" si="55"/>
        <v>0</v>
      </c>
    </row>
    <row r="870" spans="1:11" x14ac:dyDescent="0.25">
      <c r="A870" t="str">
        <f>_xlfn.XLOOKUP(C870,'Usage by partner TELE2 vs Ki'!B:B,'Usage by partner TELE2 vs Ki'!A:A,,0)</f>
        <v>DOMAC</v>
      </c>
      <c r="B870" t="s">
        <v>656</v>
      </c>
      <c r="C870" t="s">
        <v>173</v>
      </c>
      <c r="D870">
        <v>70</v>
      </c>
      <c r="E870">
        <v>50912499</v>
      </c>
      <c r="F870">
        <f t="shared" si="52"/>
        <v>4.7415959648787975E-2</v>
      </c>
      <c r="G870">
        <f t="shared" si="53"/>
        <v>48.553942680358887</v>
      </c>
      <c r="H870">
        <f>_xlfn.XLOOKUP(A870,'Tele2 - data 6.23'!A:A,'Tele2 - data 6.23'!K:K,0,0)</f>
        <v>0.20022246630055116</v>
      </c>
      <c r="I870">
        <f t="shared" si="54"/>
        <v>9.7215901520770505</v>
      </c>
      <c r="J870">
        <f>_xlfn.XLOOKUP(A870,'Tele2 - data 6.23'!R:R,'Tele2 - data 6.23'!U:U,0,0)</f>
        <v>0</v>
      </c>
      <c r="K870">
        <f t="shared" si="55"/>
        <v>0</v>
      </c>
    </row>
    <row r="871" spans="1:11" x14ac:dyDescent="0.25">
      <c r="A871" t="str">
        <f>_xlfn.XLOOKUP(C871,'Usage by partner TELE2 vs Ki'!B:B,'Usage by partner TELE2 vs Ki'!A:A,,0)</f>
        <v>USAW6</v>
      </c>
      <c r="B871" t="s">
        <v>656</v>
      </c>
      <c r="C871" t="s">
        <v>646</v>
      </c>
      <c r="D871">
        <v>3</v>
      </c>
      <c r="E871">
        <v>21401898</v>
      </c>
      <c r="F871">
        <f t="shared" si="52"/>
        <v>1.993207074701786E-2</v>
      </c>
      <c r="G871">
        <f t="shared" si="53"/>
        <v>20.410440444946289</v>
      </c>
      <c r="H871">
        <f>_xlfn.XLOOKUP(A871,'Tele2 - data 6.23'!A:A,'Tele2 - data 6.23'!K:K,0,0)</f>
        <v>5.0788502726430767E-3</v>
      </c>
      <c r="I871">
        <f t="shared" si="54"/>
        <v>0.10366157101858074</v>
      </c>
      <c r="J871">
        <f>_xlfn.XLOOKUP(A871,'Tele2 - data 6.23'!R:R,'Tele2 - data 6.23'!U:U,0,0)</f>
        <v>0.12</v>
      </c>
      <c r="K871">
        <f t="shared" si="55"/>
        <v>0.36</v>
      </c>
    </row>
    <row r="872" spans="1:11" x14ac:dyDescent="0.25">
      <c r="A872" t="str">
        <f>_xlfn.XLOOKUP(C872,'Usage by partner TELE2 vs Ki'!B:B,'Usage by partner TELE2 vs Ki'!A:A,,0)</f>
        <v>USAW6</v>
      </c>
      <c r="B872" t="s">
        <v>652</v>
      </c>
      <c r="C872" t="s">
        <v>646</v>
      </c>
      <c r="D872">
        <v>131</v>
      </c>
      <c r="E872">
        <v>11272523301</v>
      </c>
      <c r="F872">
        <f t="shared" si="52"/>
        <v>10.498355423100293</v>
      </c>
      <c r="G872">
        <f t="shared" si="53"/>
        <v>10750.3159532547</v>
      </c>
      <c r="H872">
        <f>_xlfn.XLOOKUP(A872,'Tele2 - data 6.23'!A:A,'Tele2 - data 6.23'!K:K,0,0)</f>
        <v>5.0788502726430767E-3</v>
      </c>
      <c r="I872">
        <f t="shared" si="54"/>
        <v>54.59924511018685</v>
      </c>
      <c r="J872">
        <f>_xlfn.XLOOKUP(A872,'Tele2 - data 6.23'!R:R,'Tele2 - data 6.23'!U:U,0,0)</f>
        <v>0.12</v>
      </c>
      <c r="K872">
        <f t="shared" si="55"/>
        <v>15.719999999999999</v>
      </c>
    </row>
    <row r="873" spans="1:11" x14ac:dyDescent="0.25">
      <c r="A873" t="str">
        <f>_xlfn.XLOOKUP(C873,'Usage by partner TELE2 vs Ki'!B:B,'Usage by partner TELE2 vs Ki'!A:A,,0)</f>
        <v>USACG</v>
      </c>
      <c r="B873" t="s">
        <v>652</v>
      </c>
      <c r="C873" t="s">
        <v>665</v>
      </c>
      <c r="D873">
        <v>99</v>
      </c>
      <c r="E873">
        <v>5216641982</v>
      </c>
      <c r="F873">
        <f t="shared" si="52"/>
        <v>4.8583764415234327</v>
      </c>
      <c r="G873">
        <f t="shared" si="53"/>
        <v>4974.9774761199951</v>
      </c>
      <c r="H873">
        <f>_xlfn.XLOOKUP(A873,'Tele2 - data 6.23'!A:A,'Tele2 - data 6.23'!K:K,0,0)</f>
        <v>1.3540748128522176E-2</v>
      </c>
      <c r="I873">
        <f t="shared" si="54"/>
        <v>67.364916949211803</v>
      </c>
      <c r="J873">
        <f>_xlfn.XLOOKUP(A873,'Tele2 - data 6.23'!R:R,'Tele2 - data 6.23'!U:U,0,0)</f>
        <v>0</v>
      </c>
      <c r="K873">
        <f t="shared" si="55"/>
        <v>0</v>
      </c>
    </row>
    <row r="874" spans="1:11" x14ac:dyDescent="0.25">
      <c r="A874" t="str">
        <f>_xlfn.XLOOKUP(C874,'Usage by partner TELE2 vs Ki'!B:B,'Usage by partner TELE2 vs Ki'!A:A,,0)</f>
        <v>KORSK</v>
      </c>
      <c r="B874" t="s">
        <v>652</v>
      </c>
      <c r="C874" t="s">
        <v>834</v>
      </c>
      <c r="D874">
        <v>2</v>
      </c>
      <c r="E874">
        <v>180001959</v>
      </c>
      <c r="F874">
        <f t="shared" si="52"/>
        <v>0.1676398878917098</v>
      </c>
      <c r="G874">
        <f t="shared" si="53"/>
        <v>171.66324520111084</v>
      </c>
      <c r="H874">
        <f>_xlfn.XLOOKUP(A874,'Tele2 - data 6.23'!A:A,'Tele2 - data 6.23'!K:K,0,0)</f>
        <v>6.0346556206539281E-2</v>
      </c>
      <c r="I874">
        <f t="shared" si="54"/>
        <v>10.35928567512577</v>
      </c>
      <c r="J874">
        <f>_xlfn.XLOOKUP(A874,'Tele2 - data 6.23'!R:R,'Tele2 - data 6.23'!U:U,0,0)</f>
        <v>0</v>
      </c>
      <c r="K874">
        <f t="shared" si="55"/>
        <v>0</v>
      </c>
    </row>
    <row r="875" spans="1:11" x14ac:dyDescent="0.25">
      <c r="A875" t="str">
        <f>_xlfn.XLOOKUP(C875,'Usage by partner TELE2 vs Ki'!B:B,'Usage by partner TELE2 vs Ki'!A:A,,0)</f>
        <v>LTUMT</v>
      </c>
      <c r="B875" t="s">
        <v>652</v>
      </c>
      <c r="C875" t="s">
        <v>933</v>
      </c>
      <c r="D875">
        <v>1</v>
      </c>
      <c r="E875">
        <v>12662882</v>
      </c>
      <c r="F875">
        <f t="shared" si="52"/>
        <v>1.1793227866292E-2</v>
      </c>
      <c r="G875">
        <f t="shared" si="53"/>
        <v>12.076265335083008</v>
      </c>
      <c r="H875">
        <f>_xlfn.XLOOKUP(A875,'Tele2 - data 6.23'!A:A,'Tele2 - data 6.23'!K:K,0,0)</f>
        <v>1.0001134172621072E-2</v>
      </c>
      <c r="I875">
        <f t="shared" si="54"/>
        <v>0.12077634992033794</v>
      </c>
      <c r="J875">
        <f>_xlfn.XLOOKUP(A875,'Tele2 - data 6.23'!R:R,'Tele2 - data 6.23'!U:U,0,0)</f>
        <v>0</v>
      </c>
      <c r="K875">
        <f t="shared" si="55"/>
        <v>0</v>
      </c>
    </row>
    <row r="876" spans="1:11" x14ac:dyDescent="0.25">
      <c r="A876" t="str">
        <f>_xlfn.XLOOKUP(C876,'Usage by partner TELE2 vs Ki'!B:B,'Usage by partner TELE2 vs Ki'!A:A,,0)</f>
        <v>COLTM</v>
      </c>
      <c r="B876" t="s">
        <v>652</v>
      </c>
      <c r="C876" t="s">
        <v>717</v>
      </c>
      <c r="D876">
        <v>1</v>
      </c>
      <c r="E876">
        <v>13816658</v>
      </c>
      <c r="F876">
        <f t="shared" si="52"/>
        <v>1.2867765501141548E-2</v>
      </c>
      <c r="G876">
        <f t="shared" si="53"/>
        <v>13.176591873168945</v>
      </c>
      <c r="H876">
        <f>_xlfn.XLOOKUP(A876,'Tele2 - data 6.23'!A:A,'Tele2 - data 6.23'!K:K,0,0)</f>
        <v>5.4235110858471727E-2</v>
      </c>
      <c r="I876">
        <f t="shared" si="54"/>
        <v>0.71463392097815537</v>
      </c>
      <c r="J876">
        <f>_xlfn.XLOOKUP(A876,'Tele2 - data 6.23'!R:R,'Tele2 - data 6.23'!U:U,0,0)</f>
        <v>0</v>
      </c>
      <c r="K876">
        <f t="shared" si="55"/>
        <v>0</v>
      </c>
    </row>
    <row r="877" spans="1:11" x14ac:dyDescent="0.25">
      <c r="A877" t="str">
        <f>_xlfn.XLOOKUP(C877,'Usage by partner TELE2 vs Ki'!B:B,'Usage by partner TELE2 vs Ki'!A:A,,0)</f>
        <v>KORKF</v>
      </c>
      <c r="B877" t="s">
        <v>652</v>
      </c>
      <c r="C877" t="s">
        <v>832</v>
      </c>
      <c r="D877">
        <v>1</v>
      </c>
      <c r="E877">
        <v>19936697</v>
      </c>
      <c r="F877">
        <f t="shared" si="52"/>
        <v>1.8567495979368687E-2</v>
      </c>
      <c r="G877">
        <f t="shared" si="53"/>
        <v>19.013115882873535</v>
      </c>
      <c r="H877">
        <f>_xlfn.XLOOKUP(A877,'Tele2 - data 6.23'!A:A,'Tele2 - data 6.23'!K:K,0,0)</f>
        <v>6.0134627312195446E-2</v>
      </c>
      <c r="I877">
        <f t="shared" si="54"/>
        <v>1.143346637660184</v>
      </c>
      <c r="J877">
        <f>_xlfn.XLOOKUP(A877,'Tele2 - data 6.23'!R:R,'Tele2 - data 6.23'!U:U,0,0)</f>
        <v>0</v>
      </c>
      <c r="K877">
        <f t="shared" si="55"/>
        <v>0</v>
      </c>
    </row>
    <row r="878" spans="1:11" x14ac:dyDescent="0.25">
      <c r="A878" t="str">
        <f>_xlfn.XLOOKUP(C878,'Usage by partner TELE2 vs Ki'!B:B,'Usage by partner TELE2 vs Ki'!A:A,,0)</f>
        <v>COLCM</v>
      </c>
      <c r="B878" t="s">
        <v>721</v>
      </c>
      <c r="C878" t="s">
        <v>725</v>
      </c>
      <c r="D878">
        <v>95</v>
      </c>
      <c r="E878">
        <v>36426919</v>
      </c>
      <c r="F878">
        <f t="shared" si="52"/>
        <v>3.3925211988389492E-2</v>
      </c>
      <c r="G878">
        <f t="shared" si="53"/>
        <v>34.73941707611084</v>
      </c>
      <c r="H878">
        <f>_xlfn.XLOOKUP(A878,'Tele2 - data 6.23'!A:A,'Tele2 - data 6.23'!K:K,0,0)</f>
        <v>6.0805942810576268E-2</v>
      </c>
      <c r="I878">
        <f t="shared" si="54"/>
        <v>2.1123630080027525</v>
      </c>
      <c r="J878">
        <f>_xlfn.XLOOKUP(A878,'Tele2 - data 6.23'!R:R,'Tele2 - data 6.23'!U:U,0,0)</f>
        <v>0</v>
      </c>
      <c r="K878">
        <f t="shared" si="55"/>
        <v>0</v>
      </c>
    </row>
    <row r="879" spans="1:11" x14ac:dyDescent="0.25">
      <c r="A879" t="str">
        <f>_xlfn.XLOOKUP(C879,'Usage by partner TELE2 vs Ki'!B:B,'Usage by partner TELE2 vs Ki'!A:A,,0)</f>
        <v>COLTM</v>
      </c>
      <c r="B879" t="s">
        <v>721</v>
      </c>
      <c r="C879" t="s">
        <v>717</v>
      </c>
      <c r="D879">
        <v>61</v>
      </c>
      <c r="E879">
        <v>13870288</v>
      </c>
      <c r="F879">
        <f t="shared" si="52"/>
        <v>1.2917712330818176E-2</v>
      </c>
      <c r="G879">
        <f t="shared" si="53"/>
        <v>13.227737426757813</v>
      </c>
      <c r="H879">
        <f>_xlfn.XLOOKUP(A879,'Tele2 - data 6.23'!A:A,'Tele2 - data 6.23'!K:K,0,0)</f>
        <v>5.4235110858471727E-2</v>
      </c>
      <c r="I879">
        <f t="shared" si="54"/>
        <v>0.7174078057469655</v>
      </c>
      <c r="J879">
        <f>_xlfn.XLOOKUP(A879,'Tele2 - data 6.23'!R:R,'Tele2 - data 6.23'!U:U,0,0)</f>
        <v>0</v>
      </c>
      <c r="K879">
        <f t="shared" si="55"/>
        <v>0</v>
      </c>
    </row>
    <row r="880" spans="1:11" x14ac:dyDescent="0.25">
      <c r="A880" t="str">
        <f>_xlfn.XLOOKUP(C880,'Usage by partner TELE2 vs Ki'!B:B,'Usage by partner TELE2 vs Ki'!A:A,,0)</f>
        <v>COLCO</v>
      </c>
      <c r="B880" t="s">
        <v>721</v>
      </c>
      <c r="C880" t="s">
        <v>790</v>
      </c>
      <c r="D880">
        <v>20</v>
      </c>
      <c r="E880">
        <v>11798195</v>
      </c>
      <c r="F880">
        <f t="shared" si="52"/>
        <v>1.0987925343215466E-2</v>
      </c>
      <c r="G880">
        <f t="shared" si="53"/>
        <v>11.251635551452637</v>
      </c>
      <c r="H880">
        <f>_xlfn.XLOOKUP(A880,'Tele2 - data 6.23'!A:A,'Tele2 - data 6.23'!K:K,0,0)</f>
        <v>1.2912434021787919E-2</v>
      </c>
      <c r="I880">
        <f t="shared" si="54"/>
        <v>0.14528600169533551</v>
      </c>
      <c r="J880">
        <f>_xlfn.XLOOKUP(A880,'Tele2 - data 6.23'!R:R,'Tele2 - data 6.23'!U:U,0,0)</f>
        <v>0.06</v>
      </c>
      <c r="K880">
        <f t="shared" si="55"/>
        <v>1.2</v>
      </c>
    </row>
    <row r="881" spans="1:11" x14ac:dyDescent="0.25">
      <c r="A881" t="str">
        <f>_xlfn.XLOOKUP(C881,'Usage by partner TELE2 vs Ki'!B:B,'Usage by partner TELE2 vs Ki'!A:A,,0)</f>
        <v>ISRPL</v>
      </c>
      <c r="B881" t="s">
        <v>721</v>
      </c>
      <c r="C881" t="s">
        <v>644</v>
      </c>
      <c r="D881">
        <v>1</v>
      </c>
      <c r="E881">
        <v>1</v>
      </c>
      <c r="F881">
        <f t="shared" si="52"/>
        <v>9.3132257461547852E-10</v>
      </c>
      <c r="G881">
        <f t="shared" si="53"/>
        <v>9.5367431640625E-7</v>
      </c>
      <c r="H881">
        <f>_xlfn.XLOOKUP(A881,'Tele2 - data 6.23'!A:A,'Tele2 - data 6.23'!K:K,0,0)</f>
        <v>1.8158632160141627E-2</v>
      </c>
      <c r="I881">
        <f t="shared" si="54"/>
        <v>1.7317421112195613E-8</v>
      </c>
      <c r="J881">
        <f>_xlfn.XLOOKUP(A881,'Tele2 - data 6.23'!R:R,'Tele2 - data 6.23'!U:U,0,0)</f>
        <v>0.1</v>
      </c>
      <c r="K881">
        <f t="shared" si="55"/>
        <v>0.1</v>
      </c>
    </row>
    <row r="882" spans="1:11" x14ac:dyDescent="0.25">
      <c r="A882" t="str">
        <f>_xlfn.XLOOKUP(C882,'Usage by partner TELE2 vs Ki'!B:B,'Usage by partner TELE2 vs Ki'!A:A,,0)</f>
        <v>ISRMS</v>
      </c>
      <c r="B882" t="s">
        <v>1386</v>
      </c>
      <c r="C882" t="s">
        <v>645</v>
      </c>
      <c r="D882">
        <v>130</v>
      </c>
      <c r="E882">
        <v>4001280217</v>
      </c>
      <c r="F882">
        <f t="shared" si="52"/>
        <v>3.7264825934544206</v>
      </c>
      <c r="G882">
        <f t="shared" si="53"/>
        <v>3815.9181756973267</v>
      </c>
      <c r="H882">
        <f>_xlfn.XLOOKUP(A882,'Tele2 - data 6.23'!A:A,'Tele2 - data 6.23'!K:K,0,0)</f>
        <v>1.3603237372528902E-2</v>
      </c>
      <c r="I882">
        <f t="shared" si="54"/>
        <v>51.908840738158183</v>
      </c>
      <c r="J882">
        <f>_xlfn.XLOOKUP(A882,'Tele2 - data 6.23'!R:R,'Tele2 - data 6.23'!U:U,0,0)</f>
        <v>0</v>
      </c>
      <c r="K882">
        <f t="shared" si="55"/>
        <v>0</v>
      </c>
    </row>
    <row r="883" spans="1:11" x14ac:dyDescent="0.25">
      <c r="A883" t="str">
        <f>_xlfn.XLOOKUP(C883,'Usage by partner TELE2 vs Ki'!B:B,'Usage by partner TELE2 vs Ki'!A:A,,0)</f>
        <v>ISR01</v>
      </c>
      <c r="B883" t="s">
        <v>1386</v>
      </c>
      <c r="C883" t="s">
        <v>586</v>
      </c>
      <c r="D883">
        <v>107</v>
      </c>
      <c r="E883">
        <v>5326439885</v>
      </c>
      <c r="F883">
        <f t="shared" si="52"/>
        <v>4.9606337072327733</v>
      </c>
      <c r="G883">
        <f t="shared" si="53"/>
        <v>5079.6889162063599</v>
      </c>
      <c r="H883">
        <f>_xlfn.XLOOKUP(A883,'Tele2 - data 6.23'!A:A,'Tele2 - data 6.23'!K:K,0,0)</f>
        <v>1.3512929896353961E-2</v>
      </c>
      <c r="I883">
        <f t="shared" si="54"/>
        <v>68.641480219982768</v>
      </c>
      <c r="J883">
        <f>_xlfn.XLOOKUP(A883,'Tele2 - data 6.23'!R:R,'Tele2 - data 6.23'!U:U,0,0)</f>
        <v>0</v>
      </c>
      <c r="K883">
        <f t="shared" si="55"/>
        <v>0</v>
      </c>
    </row>
    <row r="884" spans="1:11" x14ac:dyDescent="0.25">
      <c r="A884" t="str">
        <f>_xlfn.XLOOKUP(C884,'Usage by partner TELE2 vs Ki'!B:B,'Usage by partner TELE2 vs Ki'!A:A,,0)</f>
        <v>ISRPL</v>
      </c>
      <c r="B884" t="s">
        <v>1386</v>
      </c>
      <c r="C884" t="s">
        <v>644</v>
      </c>
      <c r="D884">
        <v>88</v>
      </c>
      <c r="E884">
        <v>1651697138</v>
      </c>
      <c r="F884">
        <f t="shared" si="52"/>
        <v>1.5382628310471773</v>
      </c>
      <c r="G884">
        <f t="shared" si="53"/>
        <v>1575.1811389923096</v>
      </c>
      <c r="H884">
        <f>_xlfn.XLOOKUP(A884,'Tele2 - data 6.23'!A:A,'Tele2 - data 6.23'!K:K,0,0)</f>
        <v>1.8158632160141627E-2</v>
      </c>
      <c r="I884">
        <f t="shared" si="54"/>
        <v>28.603134888554269</v>
      </c>
      <c r="J884">
        <f>_xlfn.XLOOKUP(A884,'Tele2 - data 6.23'!R:R,'Tele2 - data 6.23'!U:U,0,0)</f>
        <v>0.1</v>
      </c>
      <c r="K884">
        <f t="shared" si="55"/>
        <v>8.8000000000000007</v>
      </c>
    </row>
    <row r="885" spans="1:11" x14ac:dyDescent="0.25">
      <c r="A885" t="str">
        <f>_xlfn.XLOOKUP(C885,'Usage by partner TELE2 vs Ki'!B:B,'Usage by partner TELE2 vs Ki'!A:A,,0)</f>
        <v>LTE99</v>
      </c>
      <c r="B885" t="s">
        <v>1386</v>
      </c>
      <c r="C885" t="s">
        <v>973</v>
      </c>
      <c r="D885">
        <v>1</v>
      </c>
      <c r="E885">
        <v>188</v>
      </c>
      <c r="F885">
        <f t="shared" si="52"/>
        <v>1.7508864402770996E-7</v>
      </c>
      <c r="G885">
        <f t="shared" si="53"/>
        <v>1.79290771484375E-4</v>
      </c>
      <c r="H885">
        <f>_xlfn.XLOOKUP(A885,'Tele2 - data 6.23'!A:A,'Tele2 - data 6.23'!K:K,0,0)</f>
        <v>0</v>
      </c>
      <c r="I885">
        <f t="shared" si="54"/>
        <v>0</v>
      </c>
      <c r="J885">
        <f>_xlfn.XLOOKUP(A885,'Tele2 - data 6.23'!R:R,'Tele2 - data 6.23'!U:U,0,0)</f>
        <v>0</v>
      </c>
      <c r="K885">
        <f t="shared" si="55"/>
        <v>0</v>
      </c>
    </row>
    <row r="886" spans="1:11" x14ac:dyDescent="0.25">
      <c r="A886" t="str">
        <f>_xlfn.XLOOKUP(C886,'Usage by partner TELE2 vs Ki'!B:B,'Usage by partner TELE2 vs Ki'!A:A,,0)</f>
        <v>ARETC</v>
      </c>
      <c r="B886" t="s">
        <v>789</v>
      </c>
      <c r="C886" t="s">
        <v>788</v>
      </c>
      <c r="D886">
        <v>115</v>
      </c>
      <c r="E886">
        <v>1472611173</v>
      </c>
      <c r="F886">
        <f t="shared" si="52"/>
        <v>1.3714760290458798</v>
      </c>
      <c r="G886">
        <f t="shared" si="53"/>
        <v>1404.391453742981</v>
      </c>
      <c r="H886">
        <f>_xlfn.XLOOKUP(A886,'Tele2 - data 6.23'!A:A,'Tele2 - data 6.23'!K:K,0,0)</f>
        <v>5.012103937134417E-2</v>
      </c>
      <c r="I886">
        <f t="shared" si="54"/>
        <v>70.389559345831216</v>
      </c>
      <c r="J886">
        <f>_xlfn.XLOOKUP(A886,'Tele2 - data 6.23'!R:R,'Tele2 - data 6.23'!U:U,0,0)</f>
        <v>0</v>
      </c>
      <c r="K886">
        <f t="shared" si="55"/>
        <v>0</v>
      </c>
    </row>
    <row r="887" spans="1:11" x14ac:dyDescent="0.25">
      <c r="A887" t="str">
        <f>_xlfn.XLOOKUP(C887,'Usage by partner TELE2 vs Ki'!B:B,'Usage by partner TELE2 vs Ki'!A:A,,0)</f>
        <v>PHLGT</v>
      </c>
      <c r="B887" t="s">
        <v>789</v>
      </c>
      <c r="C887" t="s">
        <v>890</v>
      </c>
      <c r="D887">
        <v>1</v>
      </c>
      <c r="E887">
        <v>1405455</v>
      </c>
      <c r="F887">
        <f t="shared" si="52"/>
        <v>1.3089319691061974E-3</v>
      </c>
      <c r="G887">
        <f t="shared" si="53"/>
        <v>1.3403463363647461</v>
      </c>
      <c r="H887">
        <f>_xlfn.XLOOKUP(A887,'Tele2 - data 6.23'!A:A,'Tele2 - data 6.23'!K:K,0,0)</f>
        <v>0.10001860738419351</v>
      </c>
      <c r="I887">
        <f t="shared" si="54"/>
        <v>0.1340595739757077</v>
      </c>
      <c r="J887">
        <f>_xlfn.XLOOKUP(A887,'Tele2 - data 6.23'!R:R,'Tele2 - data 6.23'!U:U,0,0)</f>
        <v>0</v>
      </c>
      <c r="K887">
        <f t="shared" si="55"/>
        <v>0</v>
      </c>
    </row>
    <row r="888" spans="1:11" x14ac:dyDescent="0.25">
      <c r="A888" t="str">
        <f>_xlfn.XLOOKUP(C888,'Usage by partner TELE2 vs Ki'!B:B,'Usage by partner TELE2 vs Ki'!A:A,,0)</f>
        <v>PHLSR</v>
      </c>
      <c r="B888" t="s">
        <v>789</v>
      </c>
      <c r="C888" t="s">
        <v>1004</v>
      </c>
      <c r="D888">
        <v>1</v>
      </c>
      <c r="E888">
        <v>3194386</v>
      </c>
      <c r="F888">
        <f t="shared" si="52"/>
        <v>2.97500379383564E-3</v>
      </c>
      <c r="G888">
        <f t="shared" si="53"/>
        <v>3.0464038848876953</v>
      </c>
      <c r="H888">
        <f>_xlfn.XLOOKUP(A888,'Tele2 - data 6.23'!A:A,'Tele2 - data 6.23'!K:K,0,0)</f>
        <v>6.0193000813858956E-2</v>
      </c>
      <c r="I888">
        <f t="shared" si="54"/>
        <v>0.18337219152238812</v>
      </c>
      <c r="J888">
        <f>_xlfn.XLOOKUP(A888,'Tele2 - data 6.23'!R:R,'Tele2 - data 6.23'!U:U,0,0)</f>
        <v>0</v>
      </c>
      <c r="K888">
        <f t="shared" si="55"/>
        <v>0</v>
      </c>
    </row>
    <row r="889" spans="1:11" x14ac:dyDescent="0.25">
      <c r="A889" t="str">
        <f>_xlfn.XLOOKUP(C889,'Usage by partner TELE2 vs Ki'!B:B,'Usage by partner TELE2 vs Ki'!A:A,,0)</f>
        <v>GTMSC</v>
      </c>
      <c r="B889" t="s">
        <v>1171</v>
      </c>
      <c r="C889" t="s">
        <v>895</v>
      </c>
      <c r="D889">
        <v>100</v>
      </c>
      <c r="E889">
        <v>11784104</v>
      </c>
      <c r="F889">
        <f t="shared" si="52"/>
        <v>1.0974802076816559E-2</v>
      </c>
      <c r="G889">
        <f t="shared" si="53"/>
        <v>11.238197326660156</v>
      </c>
      <c r="H889">
        <f>_xlfn.XLOOKUP(A889,'Tele2 - data 6.23'!A:A,'Tele2 - data 6.23'!K:K,0,0)</f>
        <v>2.0081035989513069E-2</v>
      </c>
      <c r="I889">
        <f t="shared" si="54"/>
        <v>0.22567464497391215</v>
      </c>
      <c r="J889">
        <f>_xlfn.XLOOKUP(A889,'Tele2 - data 6.23'!R:R,'Tele2 - data 6.23'!U:U,0,0)</f>
        <v>0</v>
      </c>
      <c r="K889">
        <f t="shared" si="55"/>
        <v>0</v>
      </c>
    </row>
    <row r="890" spans="1:11" x14ac:dyDescent="0.25">
      <c r="A890" t="str">
        <f>_xlfn.XLOOKUP(C890,'Usage by partner TELE2 vs Ki'!B:B,'Usage by partner TELE2 vs Ki'!A:A,,0)</f>
        <v>GTMTG</v>
      </c>
      <c r="B890" t="s">
        <v>1171</v>
      </c>
      <c r="C890" t="s">
        <v>957</v>
      </c>
      <c r="D890">
        <v>19</v>
      </c>
      <c r="E890">
        <v>3729154</v>
      </c>
      <c r="F890">
        <f t="shared" si="52"/>
        <v>3.4730453044176102E-3</v>
      </c>
      <c r="G890">
        <f t="shared" si="53"/>
        <v>3.5563983917236328</v>
      </c>
      <c r="H890">
        <f>_xlfn.XLOOKUP(A890,'Tele2 - data 6.23'!A:A,'Tele2 - data 6.23'!K:K,0,0)</f>
        <v>0</v>
      </c>
      <c r="I890">
        <f t="shared" si="54"/>
        <v>0</v>
      </c>
      <c r="J890">
        <f>_xlfn.XLOOKUP(A890,'Tele2 - data 6.23'!R:R,'Tele2 - data 6.23'!U:U,0,0)</f>
        <v>0</v>
      </c>
      <c r="K890">
        <f t="shared" si="55"/>
        <v>0</v>
      </c>
    </row>
    <row r="891" spans="1:11" x14ac:dyDescent="0.25">
      <c r="A891" t="str">
        <f>_xlfn.XLOOKUP(C891,'Usage by partner TELE2 vs Ki'!B:B,'Usage by partner TELE2 vs Ki'!A:A,,0)</f>
        <v>GTMCM</v>
      </c>
      <c r="B891" t="s">
        <v>1171</v>
      </c>
      <c r="C891" t="s">
        <v>975</v>
      </c>
      <c r="D891">
        <v>13</v>
      </c>
      <c r="E891">
        <v>1591970</v>
      </c>
      <c r="F891">
        <f t="shared" si="52"/>
        <v>1.4826375991106033E-3</v>
      </c>
      <c r="G891">
        <f t="shared" si="53"/>
        <v>1.5182209014892578</v>
      </c>
      <c r="H891">
        <f>_xlfn.XLOOKUP(A891,'Tele2 - data 6.23'!A:A,'Tele2 - data 6.23'!K:K,0,0)</f>
        <v>1.3002081165452602E-2</v>
      </c>
      <c r="I891">
        <f t="shared" si="54"/>
        <v>1.9740031388249948E-2</v>
      </c>
      <c r="J891">
        <f>_xlfn.XLOOKUP(A891,'Tele2 - data 6.23'!R:R,'Tele2 - data 6.23'!U:U,0,0)</f>
        <v>0.06</v>
      </c>
      <c r="K891">
        <f t="shared" si="55"/>
        <v>0.78</v>
      </c>
    </row>
    <row r="892" spans="1:11" x14ac:dyDescent="0.25">
      <c r="A892" t="str">
        <f>_xlfn.XLOOKUP(C892,'Usage by partner TELE2 vs Ki'!B:B,'Usage by partner TELE2 vs Ki'!A:A,,0)</f>
        <v>BELTB</v>
      </c>
      <c r="B892" t="s">
        <v>600</v>
      </c>
      <c r="C892" t="s">
        <v>751</v>
      </c>
      <c r="D892">
        <v>40</v>
      </c>
      <c r="E892">
        <v>158255522</v>
      </c>
      <c r="F892">
        <f t="shared" si="52"/>
        <v>0.1473869401961565</v>
      </c>
      <c r="G892">
        <f t="shared" si="53"/>
        <v>150.92422676086426</v>
      </c>
      <c r="H892">
        <f>_xlfn.XLOOKUP(A892,'Tele2 - data 6.23'!A:A,'Tele2 - data 6.23'!K:K,0,0)</f>
        <v>1.005844651432317E-2</v>
      </c>
      <c r="I892">
        <f t="shared" si="54"/>
        <v>1.5180632625897348</v>
      </c>
      <c r="J892">
        <f>_xlfn.XLOOKUP(A892,'Tele2 - data 6.23'!R:R,'Tele2 - data 6.23'!U:U,0,0)</f>
        <v>0</v>
      </c>
      <c r="K892">
        <f t="shared" si="55"/>
        <v>0</v>
      </c>
    </row>
    <row r="893" spans="1:11" x14ac:dyDescent="0.25">
      <c r="A893" t="str">
        <f>_xlfn.XLOOKUP(C893,'Usage by partner TELE2 vs Ki'!B:B,'Usage by partner TELE2 vs Ki'!A:A,,0)</f>
        <v>BELKO</v>
      </c>
      <c r="B893" t="s">
        <v>600</v>
      </c>
      <c r="C893" t="s">
        <v>778</v>
      </c>
      <c r="D893">
        <v>28</v>
      </c>
      <c r="E893">
        <v>37590766</v>
      </c>
      <c r="F893">
        <f t="shared" si="52"/>
        <v>3.5009128972887993E-2</v>
      </c>
      <c r="G893">
        <f t="shared" si="53"/>
        <v>35.849348068237305</v>
      </c>
      <c r="H893">
        <f>_xlfn.XLOOKUP(A893,'Tele2 - data 6.23'!A:A,'Tele2 - data 6.23'!K:K,0,0)</f>
        <v>1.0009762076334031E-2</v>
      </c>
      <c r="I893">
        <f t="shared" si="54"/>
        <v>0.35884344475474045</v>
      </c>
      <c r="J893">
        <f>_xlfn.XLOOKUP(A893,'Tele2 - data 6.23'!R:R,'Tele2 - data 6.23'!U:U,0,0)</f>
        <v>0</v>
      </c>
      <c r="K893">
        <f t="shared" si="55"/>
        <v>0</v>
      </c>
    </row>
    <row r="894" spans="1:11" x14ac:dyDescent="0.25">
      <c r="A894" t="str">
        <f>_xlfn.XLOOKUP(C894,'Usage by partner TELE2 vs Ki'!B:B,'Usage by partner TELE2 vs Ki'!A:A,,0)</f>
        <v>ISR01</v>
      </c>
      <c r="B894" t="s">
        <v>600</v>
      </c>
      <c r="C894" t="s">
        <v>586</v>
      </c>
      <c r="D894">
        <v>27</v>
      </c>
      <c r="E894">
        <v>90347660</v>
      </c>
      <c r="F894">
        <f t="shared" si="52"/>
        <v>8.4142815321683884E-2</v>
      </c>
      <c r="G894">
        <f t="shared" si="53"/>
        <v>86.162242889404297</v>
      </c>
      <c r="H894">
        <f>_xlfn.XLOOKUP(A894,'Tele2 - data 6.23'!A:A,'Tele2 - data 6.23'!K:K,0,0)</f>
        <v>1.3512929896353961E-2</v>
      </c>
      <c r="I894">
        <f t="shared" si="54"/>
        <v>1.1643043478771429</v>
      </c>
      <c r="J894">
        <f>_xlfn.XLOOKUP(A894,'Tele2 - data 6.23'!R:R,'Tele2 - data 6.23'!U:U,0,0)</f>
        <v>0</v>
      </c>
      <c r="K894">
        <f t="shared" si="55"/>
        <v>0</v>
      </c>
    </row>
    <row r="895" spans="1:11" x14ac:dyDescent="0.25">
      <c r="A895" t="str">
        <f>_xlfn.XLOOKUP(C895,'Usage by partner TELE2 vs Ki'!B:B,'Usage by partner TELE2 vs Ki'!A:A,,0)</f>
        <v>BELMO</v>
      </c>
      <c r="B895" t="s">
        <v>600</v>
      </c>
      <c r="C895" t="s">
        <v>755</v>
      </c>
      <c r="D895">
        <v>21</v>
      </c>
      <c r="E895">
        <v>134095158</v>
      </c>
      <c r="F895">
        <f t="shared" si="52"/>
        <v>0.12488584779202938</v>
      </c>
      <c r="G895">
        <f t="shared" si="53"/>
        <v>127.88310813903809</v>
      </c>
      <c r="H895">
        <f>_xlfn.XLOOKUP(A895,'Tele2 - data 6.23'!A:A,'Tele2 - data 6.23'!K:K,0,0)</f>
        <v>6.7712003911286935E-3</v>
      </c>
      <c r="I895">
        <f t="shared" si="54"/>
        <v>0.8659221518498077</v>
      </c>
      <c r="J895">
        <f>_xlfn.XLOOKUP(A895,'Tele2 - data 6.23'!R:R,'Tele2 - data 6.23'!U:U,0,0)</f>
        <v>0</v>
      </c>
      <c r="K895">
        <f t="shared" si="55"/>
        <v>0</v>
      </c>
    </row>
    <row r="896" spans="1:11" x14ac:dyDescent="0.25">
      <c r="A896" t="str">
        <f>_xlfn.XLOOKUP(C896,'Usage by partner TELE2 vs Ki'!B:B,'Usage by partner TELE2 vs Ki'!A:A,,0)</f>
        <v>ISRMS</v>
      </c>
      <c r="B896" t="s">
        <v>600</v>
      </c>
      <c r="C896" t="s">
        <v>645</v>
      </c>
      <c r="D896">
        <v>19</v>
      </c>
      <c r="E896">
        <v>4671</v>
      </c>
      <c r="F896">
        <f t="shared" si="52"/>
        <v>4.3502077460289001E-6</v>
      </c>
      <c r="G896">
        <f t="shared" si="53"/>
        <v>4.4546127319335938E-3</v>
      </c>
      <c r="H896">
        <f>_xlfn.XLOOKUP(A896,'Tele2 - data 6.23'!A:A,'Tele2 - data 6.23'!K:K,0,0)</f>
        <v>1.3603237372528902E-2</v>
      </c>
      <c r="I896">
        <f t="shared" si="54"/>
        <v>6.0597154395182135E-5</v>
      </c>
      <c r="J896">
        <f>_xlfn.XLOOKUP(A896,'Tele2 - data 6.23'!R:R,'Tele2 - data 6.23'!U:U,0,0)</f>
        <v>0</v>
      </c>
      <c r="K896">
        <f t="shared" si="55"/>
        <v>0</v>
      </c>
    </row>
    <row r="897" spans="1:11" x14ac:dyDescent="0.25">
      <c r="A897" t="str">
        <f>_xlfn.XLOOKUP(C897,'Usage by partner TELE2 vs Ki'!B:B,'Usage by partner TELE2 vs Ki'!A:A,,0)</f>
        <v>GBRVF</v>
      </c>
      <c r="B897" t="s">
        <v>600</v>
      </c>
      <c r="C897" t="s">
        <v>670</v>
      </c>
      <c r="D897">
        <v>15</v>
      </c>
      <c r="E897">
        <v>33077765</v>
      </c>
      <c r="F897">
        <f t="shared" si="52"/>
        <v>3.0806069262325764E-2</v>
      </c>
      <c r="G897">
        <f t="shared" si="53"/>
        <v>31.545414924621582</v>
      </c>
      <c r="H897">
        <f>_xlfn.XLOOKUP(A897,'Tele2 - data 6.23'!A:A,'Tele2 - data 6.23'!K:K,0,0)</f>
        <v>1.0101909042959573E-2</v>
      </c>
      <c r="I897">
        <f t="shared" si="54"/>
        <v>0.31866891229094663</v>
      </c>
      <c r="J897">
        <f>_xlfn.XLOOKUP(A897,'Tele2 - data 6.23'!R:R,'Tele2 - data 6.23'!U:U,0,0)</f>
        <v>0</v>
      </c>
      <c r="K897">
        <f t="shared" si="55"/>
        <v>0</v>
      </c>
    </row>
    <row r="898" spans="1:11" x14ac:dyDescent="0.25">
      <c r="A898" t="str">
        <f>_xlfn.XLOOKUP(C898,'Usage by partner TELE2 vs Ki'!B:B,'Usage by partner TELE2 vs Ki'!A:A,,0)</f>
        <v>GBRCN</v>
      </c>
      <c r="B898" t="s">
        <v>600</v>
      </c>
      <c r="C898" t="s">
        <v>679</v>
      </c>
      <c r="D898">
        <v>14</v>
      </c>
      <c r="E898">
        <v>28906943</v>
      </c>
      <c r="F898">
        <f t="shared" si="52"/>
        <v>2.6921688579022884E-2</v>
      </c>
      <c r="G898">
        <f t="shared" si="53"/>
        <v>27.567809104919434</v>
      </c>
      <c r="H898">
        <f>_xlfn.XLOOKUP(A898,'Tele2 - data 6.23'!A:A,'Tele2 - data 6.23'!K:K,0,0)</f>
        <v>1.0089910828816955E-2</v>
      </c>
      <c r="I898">
        <f t="shared" si="54"/>
        <v>0.27815673561448523</v>
      </c>
      <c r="J898">
        <f>_xlfn.XLOOKUP(A898,'Tele2 - data 6.23'!R:R,'Tele2 - data 6.23'!U:U,0,0)</f>
        <v>0</v>
      </c>
      <c r="K898">
        <f t="shared" si="55"/>
        <v>0</v>
      </c>
    </row>
    <row r="899" spans="1:11" x14ac:dyDescent="0.25">
      <c r="A899" t="str">
        <f>_xlfn.XLOOKUP(C899,'Usage by partner TELE2 vs Ki'!B:B,'Usage by partner TELE2 vs Ki'!A:A,,0)</f>
        <v>NLDPT</v>
      </c>
      <c r="B899" t="s">
        <v>600</v>
      </c>
      <c r="C899" t="s">
        <v>687</v>
      </c>
      <c r="D899">
        <v>6</v>
      </c>
      <c r="E899">
        <v>39712178</v>
      </c>
      <c r="F899">
        <f t="shared" ref="F899:F962" si="56">G899/1024</f>
        <v>3.6984847858548164E-2</v>
      </c>
      <c r="G899">
        <f t="shared" ref="G899:G962" si="57">E899/1024/1024</f>
        <v>37.87248420715332</v>
      </c>
      <c r="H899">
        <f>_xlfn.XLOOKUP(A899,'Tele2 - data 6.23'!A:A,'Tele2 - data 6.23'!K:K,0,0)</f>
        <v>4.5416334993920587E-3</v>
      </c>
      <c r="I899">
        <f t="shared" ref="I899:I962" si="58">H899*G899</f>
        <v>0.17200294298040422</v>
      </c>
      <c r="J899">
        <f>_xlfn.XLOOKUP(A899,'Tele2 - data 6.23'!R:R,'Tele2 - data 6.23'!U:U,0,0)</f>
        <v>0.11</v>
      </c>
      <c r="K899">
        <f t="shared" ref="K899:K962" si="59">J899*D899</f>
        <v>0.66</v>
      </c>
    </row>
    <row r="900" spans="1:11" x14ac:dyDescent="0.25">
      <c r="A900" t="str">
        <f>_xlfn.XLOOKUP(C900,'Usage by partner TELE2 vs Ki'!B:B,'Usage by partner TELE2 vs Ki'!A:A,,0)</f>
        <v>PSEWM</v>
      </c>
      <c r="B900" t="s">
        <v>600</v>
      </c>
      <c r="C900" t="s">
        <v>668</v>
      </c>
      <c r="D900">
        <v>6</v>
      </c>
      <c r="E900">
        <v>1131</v>
      </c>
      <c r="F900">
        <f t="shared" si="56"/>
        <v>1.0533258318901062E-6</v>
      </c>
      <c r="G900">
        <f t="shared" si="57"/>
        <v>1.0786056518554688E-3</v>
      </c>
      <c r="H900">
        <f>_xlfn.XLOOKUP(A900,'Tele2 - data 6.23'!A:A,'Tele2 - data 6.23'!K:K,0,0)</f>
        <v>9.0085845390414532E-2</v>
      </c>
      <c r="I900">
        <f t="shared" si="58"/>
        <v>9.7167101990279042E-5</v>
      </c>
      <c r="J900">
        <f>_xlfn.XLOOKUP(A900,'Tele2 - data 6.23'!R:R,'Tele2 - data 6.23'!U:U,0,0)</f>
        <v>0</v>
      </c>
      <c r="K900">
        <f t="shared" si="59"/>
        <v>0</v>
      </c>
    </row>
    <row r="901" spans="1:11" x14ac:dyDescent="0.25">
      <c r="A901" t="str">
        <f>_xlfn.XLOOKUP(C901,'Usage by partner TELE2 vs Ki'!B:B,'Usage by partner TELE2 vs Ki'!A:A,,0)</f>
        <v>PSEJE</v>
      </c>
      <c r="B901" t="s">
        <v>600</v>
      </c>
      <c r="C901" t="s">
        <v>669</v>
      </c>
      <c r="D901">
        <v>4</v>
      </c>
      <c r="E901">
        <v>30</v>
      </c>
      <c r="F901">
        <f t="shared" si="56"/>
        <v>2.7939677238464355E-8</v>
      </c>
      <c r="G901">
        <f t="shared" si="57"/>
        <v>2.86102294921875E-5</v>
      </c>
      <c r="H901">
        <f>_xlfn.XLOOKUP(A901,'Tele2 - data 6.23'!A:A,'Tele2 - data 6.23'!K:K,0,0)</f>
        <v>5.4180568666750653E-2</v>
      </c>
      <c r="I901">
        <f t="shared" si="58"/>
        <v>1.5501185035729594E-6</v>
      </c>
      <c r="J901">
        <f>_xlfn.XLOOKUP(A901,'Tele2 - data 6.23'!R:R,'Tele2 - data 6.23'!U:U,0,0)</f>
        <v>0</v>
      </c>
      <c r="K901">
        <f t="shared" si="59"/>
        <v>0</v>
      </c>
    </row>
    <row r="902" spans="1:11" x14ac:dyDescent="0.25">
      <c r="A902" t="str">
        <f>_xlfn.XLOOKUP(C902,'Usage by partner TELE2 vs Ki'!B:B,'Usage by partner TELE2 vs Ki'!A:A,,0)</f>
        <v>NLDLT</v>
      </c>
      <c r="B902" t="s">
        <v>600</v>
      </c>
      <c r="C902" t="s">
        <v>699</v>
      </c>
      <c r="D902">
        <v>4</v>
      </c>
      <c r="E902">
        <v>38332730</v>
      </c>
      <c r="F902">
        <f t="shared" si="56"/>
        <v>3.5700136795639992E-2</v>
      </c>
      <c r="G902">
        <f t="shared" si="57"/>
        <v>36.556940078735352</v>
      </c>
      <c r="H902">
        <f>_xlfn.XLOOKUP(A902,'Tele2 - data 6.23'!A:A,'Tele2 - data 6.23'!K:K,0,0)</f>
        <v>1.0014996681596862E-2</v>
      </c>
      <c r="I902">
        <f t="shared" si="58"/>
        <v>0.36611763357786986</v>
      </c>
      <c r="J902">
        <f>_xlfn.XLOOKUP(A902,'Tele2 - data 6.23'!R:R,'Tele2 - data 6.23'!U:U,0,0)</f>
        <v>0</v>
      </c>
      <c r="K902">
        <f t="shared" si="59"/>
        <v>0</v>
      </c>
    </row>
    <row r="903" spans="1:11" x14ac:dyDescent="0.25">
      <c r="A903" t="str">
        <f>_xlfn.XLOOKUP(C903,'Usage by partner TELE2 vs Ki'!B:B,'Usage by partner TELE2 vs Ki'!A:A,,0)</f>
        <v>ISRPL</v>
      </c>
      <c r="B903" t="s">
        <v>600</v>
      </c>
      <c r="C903" t="s">
        <v>644</v>
      </c>
      <c r="D903">
        <v>1</v>
      </c>
      <c r="E903">
        <v>2282201</v>
      </c>
      <c r="F903">
        <f t="shared" si="56"/>
        <v>2.1254653111100197E-3</v>
      </c>
      <c r="G903">
        <f t="shared" si="57"/>
        <v>2.1764764785766602</v>
      </c>
      <c r="H903">
        <f>_xlfn.XLOOKUP(A903,'Tele2 - data 6.23'!A:A,'Tele2 - data 6.23'!K:K,0,0)</f>
        <v>1.8158632160141627E-2</v>
      </c>
      <c r="I903">
        <f t="shared" si="58"/>
        <v>3.9521835779673942E-2</v>
      </c>
      <c r="J903">
        <f>_xlfn.XLOOKUP(A903,'Tele2 - data 6.23'!R:R,'Tele2 - data 6.23'!U:U,0,0)</f>
        <v>0.1</v>
      </c>
      <c r="K903">
        <f t="shared" si="59"/>
        <v>0.1</v>
      </c>
    </row>
    <row r="904" spans="1:11" x14ac:dyDescent="0.25">
      <c r="A904" t="str">
        <f>_xlfn.XLOOKUP(C904,'Usage by partner TELE2 vs Ki'!B:B,'Usage by partner TELE2 vs Ki'!A:A,,0)</f>
        <v>ISR01</v>
      </c>
      <c r="B904" t="s">
        <v>594</v>
      </c>
      <c r="C904" t="s">
        <v>586</v>
      </c>
      <c r="D904">
        <v>62</v>
      </c>
      <c r="E904">
        <v>6181168558</v>
      </c>
      <c r="F904">
        <f t="shared" si="56"/>
        <v>5.7566618155688047</v>
      </c>
      <c r="G904">
        <f t="shared" si="57"/>
        <v>5894.8216991424561</v>
      </c>
      <c r="H904">
        <f>_xlfn.XLOOKUP(A904,'Tele2 - data 6.23'!A:A,'Tele2 - data 6.23'!K:K,0,0)</f>
        <v>1.3512929896353961E-2</v>
      </c>
      <c r="I904">
        <f t="shared" si="58"/>
        <v>79.656312372018149</v>
      </c>
      <c r="J904">
        <f>_xlfn.XLOOKUP(A904,'Tele2 - data 6.23'!R:R,'Tele2 - data 6.23'!U:U,0,0)</f>
        <v>0</v>
      </c>
      <c r="K904">
        <f t="shared" si="59"/>
        <v>0</v>
      </c>
    </row>
    <row r="905" spans="1:11" x14ac:dyDescent="0.25">
      <c r="A905" t="str">
        <f>_xlfn.XLOOKUP(C905,'Usage by partner TELE2 vs Ki'!B:B,'Usage by partner TELE2 vs Ki'!A:A,,0)</f>
        <v>ISRMS</v>
      </c>
      <c r="B905" t="s">
        <v>594</v>
      </c>
      <c r="C905" t="s">
        <v>645</v>
      </c>
      <c r="D905">
        <v>39</v>
      </c>
      <c r="E905">
        <v>6930304</v>
      </c>
      <c r="F905">
        <f t="shared" si="56"/>
        <v>6.4543485641479492E-3</v>
      </c>
      <c r="G905">
        <f t="shared" si="57"/>
        <v>6.6092529296875</v>
      </c>
      <c r="H905">
        <f>_xlfn.XLOOKUP(A905,'Tele2 - data 6.23'!A:A,'Tele2 - data 6.23'!K:K,0,0)</f>
        <v>1.3603237372528902E-2</v>
      </c>
      <c r="I905">
        <f t="shared" si="58"/>
        <v>8.9907236457621137E-2</v>
      </c>
      <c r="J905">
        <f>_xlfn.XLOOKUP(A905,'Tele2 - data 6.23'!R:R,'Tele2 - data 6.23'!U:U,0,0)</f>
        <v>0</v>
      </c>
      <c r="K905">
        <f t="shared" si="59"/>
        <v>0</v>
      </c>
    </row>
    <row r="906" spans="1:11" x14ac:dyDescent="0.25">
      <c r="A906" t="str">
        <f>_xlfn.XLOOKUP(C906,'Usage by partner TELE2 vs Ki'!B:B,'Usage by partner TELE2 vs Ki'!A:A,,0)</f>
        <v>ISRPL</v>
      </c>
      <c r="B906" t="s">
        <v>594</v>
      </c>
      <c r="C906" t="s">
        <v>644</v>
      </c>
      <c r="D906">
        <v>21</v>
      </c>
      <c r="E906">
        <v>165164996</v>
      </c>
      <c r="F906">
        <f t="shared" si="56"/>
        <v>0.15382188931107521</v>
      </c>
      <c r="G906">
        <f t="shared" si="57"/>
        <v>157.51361465454102</v>
      </c>
      <c r="H906">
        <f>_xlfn.XLOOKUP(A906,'Tele2 - data 6.23'!A:A,'Tele2 - data 6.23'!K:K,0,0)</f>
        <v>1.8158632160141627E-2</v>
      </c>
      <c r="I906">
        <f t="shared" si="58"/>
        <v>2.8602317887261037</v>
      </c>
      <c r="J906">
        <f>_xlfn.XLOOKUP(A906,'Tele2 - data 6.23'!R:R,'Tele2 - data 6.23'!U:U,0,0)</f>
        <v>0.1</v>
      </c>
      <c r="K906">
        <f t="shared" si="59"/>
        <v>2.1</v>
      </c>
    </row>
    <row r="907" spans="1:11" x14ac:dyDescent="0.25">
      <c r="A907" t="str">
        <f>_xlfn.XLOOKUP(C907,'Usage by partner TELE2 vs Ki'!B:B,'Usage by partner TELE2 vs Ki'!A:A,,0)</f>
        <v>DEUD2</v>
      </c>
      <c r="B907" t="s">
        <v>594</v>
      </c>
      <c r="C907" t="s">
        <v>740</v>
      </c>
      <c r="D907">
        <v>13</v>
      </c>
      <c r="E907">
        <v>1257551565</v>
      </c>
      <c r="F907">
        <f t="shared" si="56"/>
        <v>1.1711861612275243</v>
      </c>
      <c r="G907">
        <f t="shared" si="57"/>
        <v>1199.2946290969849</v>
      </c>
      <c r="H907">
        <f>_xlfn.XLOOKUP(A907,'Tele2 - data 6.23'!A:A,'Tele2 - data 6.23'!K:K,0,0)</f>
        <v>1.0029951459719478E-2</v>
      </c>
      <c r="I907">
        <f t="shared" si="58"/>
        <v>12.028866915745034</v>
      </c>
      <c r="J907">
        <f>_xlfn.XLOOKUP(A907,'Tele2 - data 6.23'!R:R,'Tele2 - data 6.23'!U:U,0,0)</f>
        <v>0</v>
      </c>
      <c r="K907">
        <f t="shared" si="59"/>
        <v>0</v>
      </c>
    </row>
    <row r="908" spans="1:11" x14ac:dyDescent="0.25">
      <c r="A908" t="str">
        <f>_xlfn.XLOOKUP(C908,'Usage by partner TELE2 vs Ki'!B:B,'Usage by partner TELE2 vs Ki'!A:A,,0)</f>
        <v>DEUE2</v>
      </c>
      <c r="B908" t="s">
        <v>594</v>
      </c>
      <c r="C908" t="s">
        <v>746</v>
      </c>
      <c r="D908">
        <v>10</v>
      </c>
      <c r="E908">
        <v>988816675</v>
      </c>
      <c r="F908">
        <f t="shared" si="56"/>
        <v>0.92090729158371687</v>
      </c>
      <c r="G908">
        <f t="shared" si="57"/>
        <v>943.00906658172607</v>
      </c>
      <c r="H908">
        <f>_xlfn.XLOOKUP(A908,'Tele2 - data 6.23'!A:A,'Tele2 - data 6.23'!K:K,0,0)</f>
        <v>6.0739991574448775E-3</v>
      </c>
      <c r="I908">
        <f t="shared" si="58"/>
        <v>5.7278362758802848</v>
      </c>
      <c r="J908">
        <f>_xlfn.XLOOKUP(A908,'Tele2 - data 6.23'!R:R,'Tele2 - data 6.23'!U:U,0,0)</f>
        <v>0</v>
      </c>
      <c r="K908">
        <f t="shared" si="59"/>
        <v>0</v>
      </c>
    </row>
    <row r="909" spans="1:11" x14ac:dyDescent="0.25">
      <c r="A909" t="str">
        <f>_xlfn.XLOOKUP(C909,'Usage by partner TELE2 vs Ki'!B:B,'Usage by partner TELE2 vs Ki'!A:A,,0)</f>
        <v>NLDPT</v>
      </c>
      <c r="B909" t="s">
        <v>594</v>
      </c>
      <c r="C909" t="s">
        <v>687</v>
      </c>
      <c r="D909">
        <v>3</v>
      </c>
      <c r="E909">
        <v>269143622</v>
      </c>
      <c r="F909">
        <f t="shared" si="56"/>
        <v>0.25065953098237514</v>
      </c>
      <c r="G909">
        <f t="shared" si="57"/>
        <v>256.67535972595215</v>
      </c>
      <c r="H909">
        <f>_xlfn.XLOOKUP(A909,'Tele2 - data 6.23'!A:A,'Tele2 - data 6.23'!K:K,0,0)</f>
        <v>4.5416334993920587E-3</v>
      </c>
      <c r="I909">
        <f t="shared" si="58"/>
        <v>1.1657254121998915</v>
      </c>
      <c r="J909">
        <f>_xlfn.XLOOKUP(A909,'Tele2 - data 6.23'!R:R,'Tele2 - data 6.23'!U:U,0,0)</f>
        <v>0.11</v>
      </c>
      <c r="K909">
        <f t="shared" si="59"/>
        <v>0.33</v>
      </c>
    </row>
    <row r="910" spans="1:11" x14ac:dyDescent="0.25">
      <c r="A910" t="str">
        <f>_xlfn.XLOOKUP(C910,'Usage by partner TELE2 vs Ki'!B:B,'Usage by partner TELE2 vs Ki'!A:A,,0)</f>
        <v>NLDLT</v>
      </c>
      <c r="B910" t="s">
        <v>594</v>
      </c>
      <c r="C910" t="s">
        <v>699</v>
      </c>
      <c r="D910">
        <v>3</v>
      </c>
      <c r="E910">
        <v>110824303</v>
      </c>
      <c r="F910">
        <f t="shared" si="56"/>
        <v>0.1032131751999259</v>
      </c>
      <c r="G910">
        <f t="shared" si="57"/>
        <v>105.69029140472412</v>
      </c>
      <c r="H910">
        <f>_xlfn.XLOOKUP(A910,'Tele2 - data 6.23'!A:A,'Tele2 - data 6.23'!K:K,0,0)</f>
        <v>1.0014996681596862E-2</v>
      </c>
      <c r="I910">
        <f t="shared" si="58"/>
        <v>1.0584879176953175</v>
      </c>
      <c r="J910">
        <f>_xlfn.XLOOKUP(A910,'Tele2 - data 6.23'!R:R,'Tele2 - data 6.23'!U:U,0,0)</f>
        <v>0</v>
      </c>
      <c r="K910">
        <f t="shared" si="59"/>
        <v>0</v>
      </c>
    </row>
    <row r="911" spans="1:11" x14ac:dyDescent="0.25">
      <c r="A911" t="str">
        <f>_xlfn.XLOOKUP(C911,'Usage by partner TELE2 vs Ki'!B:B,'Usage by partner TELE2 vs Ki'!A:A,,0)</f>
        <v>USACG</v>
      </c>
      <c r="B911" t="s">
        <v>594</v>
      </c>
      <c r="C911" t="s">
        <v>665</v>
      </c>
      <c r="D911">
        <v>2</v>
      </c>
      <c r="E911">
        <v>269855195</v>
      </c>
      <c r="F911">
        <f t="shared" si="56"/>
        <v>0.251322234980762</v>
      </c>
      <c r="G911">
        <f t="shared" si="57"/>
        <v>257.35396862030029</v>
      </c>
      <c r="H911">
        <f>_xlfn.XLOOKUP(A911,'Tele2 - data 6.23'!A:A,'Tele2 - data 6.23'!K:K,0,0)</f>
        <v>1.3540748128522176E-2</v>
      </c>
      <c r="I911">
        <f t="shared" si="58"/>
        <v>3.4847652689630859</v>
      </c>
      <c r="J911">
        <f>_xlfn.XLOOKUP(A911,'Tele2 - data 6.23'!R:R,'Tele2 - data 6.23'!U:U,0,0)</f>
        <v>0</v>
      </c>
      <c r="K911">
        <f t="shared" si="59"/>
        <v>0</v>
      </c>
    </row>
    <row r="912" spans="1:11" x14ac:dyDescent="0.25">
      <c r="A912" t="str">
        <f>_xlfn.XLOOKUP(C912,'Usage by partner TELE2 vs Ki'!B:B,'Usage by partner TELE2 vs Ki'!A:A,,0)</f>
        <v>PSEJE</v>
      </c>
      <c r="B912" t="s">
        <v>594</v>
      </c>
      <c r="C912" t="s">
        <v>669</v>
      </c>
      <c r="D912">
        <v>2</v>
      </c>
      <c r="E912">
        <v>171210334</v>
      </c>
      <c r="F912">
        <f t="shared" si="56"/>
        <v>0.159452049061656</v>
      </c>
      <c r="G912">
        <f t="shared" si="57"/>
        <v>163.27889823913574</v>
      </c>
      <c r="H912">
        <f>_xlfn.XLOOKUP(A912,'Tele2 - data 6.23'!A:A,'Tele2 - data 6.23'!K:K,0,0)</f>
        <v>5.4180568666750653E-2</v>
      </c>
      <c r="I912">
        <f t="shared" si="58"/>
        <v>8.8465435578768865</v>
      </c>
      <c r="J912">
        <f>_xlfn.XLOOKUP(A912,'Tele2 - data 6.23'!R:R,'Tele2 - data 6.23'!U:U,0,0)</f>
        <v>0</v>
      </c>
      <c r="K912">
        <f t="shared" si="59"/>
        <v>0</v>
      </c>
    </row>
    <row r="913" spans="1:11" x14ac:dyDescent="0.25">
      <c r="A913" t="str">
        <f>_xlfn.XLOOKUP(C913,'Usage by partner TELE2 vs Ki'!B:B,'Usage by partner TELE2 vs Ki'!A:A,,0)</f>
        <v>USAW6</v>
      </c>
      <c r="B913" t="s">
        <v>594</v>
      </c>
      <c r="C913" t="s">
        <v>646</v>
      </c>
      <c r="D913">
        <v>1</v>
      </c>
      <c r="E913">
        <v>230368788</v>
      </c>
      <c r="F913">
        <f t="shared" si="56"/>
        <v>0.21454765275120735</v>
      </c>
      <c r="G913">
        <f t="shared" si="57"/>
        <v>219.69679641723633</v>
      </c>
      <c r="H913">
        <f>_xlfn.XLOOKUP(A913,'Tele2 - data 6.23'!A:A,'Tele2 - data 6.23'!K:K,0,0)</f>
        <v>5.0788502726430767E-3</v>
      </c>
      <c r="I913">
        <f t="shared" si="58"/>
        <v>1.1158071343824914</v>
      </c>
      <c r="J913">
        <f>_xlfn.XLOOKUP(A913,'Tele2 - data 6.23'!R:R,'Tele2 - data 6.23'!U:U,0,0)</f>
        <v>0.12</v>
      </c>
      <c r="K913">
        <f t="shared" si="59"/>
        <v>0.12</v>
      </c>
    </row>
    <row r="914" spans="1:11" x14ac:dyDescent="0.25">
      <c r="A914" t="str">
        <f>_xlfn.XLOOKUP(C914,'Usage by partner TELE2 vs Ki'!B:B,'Usage by partner TELE2 vs Ki'!A:A,,0)</f>
        <v>AUSTA</v>
      </c>
      <c r="B914" t="s">
        <v>594</v>
      </c>
      <c r="C914" t="s">
        <v>841</v>
      </c>
      <c r="D914">
        <v>1</v>
      </c>
      <c r="E914">
        <v>24</v>
      </c>
      <c r="F914">
        <f t="shared" si="56"/>
        <v>2.2351741790771484E-8</v>
      </c>
      <c r="G914">
        <f t="shared" si="57"/>
        <v>2.288818359375E-5</v>
      </c>
      <c r="H914">
        <f>_xlfn.XLOOKUP(A914,'Tele2 - data 6.23'!A:A,'Tele2 - data 6.23'!K:K,0,0)</f>
        <v>5.1030373719502713E-3</v>
      </c>
      <c r="I914">
        <f t="shared" si="58"/>
        <v>1.1679925625496532E-7</v>
      </c>
      <c r="J914">
        <f>_xlfn.XLOOKUP(A914,'Tele2 - data 6.23'!R:R,'Tele2 - data 6.23'!U:U,0,0)</f>
        <v>0.5</v>
      </c>
      <c r="K914">
        <f t="shared" si="59"/>
        <v>0.5</v>
      </c>
    </row>
    <row r="915" spans="1:11" x14ac:dyDescent="0.25">
      <c r="A915" t="str">
        <f>_xlfn.XLOOKUP(C915,'Usage by partner TELE2 vs Ki'!B:B,'Usage by partner TELE2 vs Ki'!A:A,,0)</f>
        <v>PSEWM</v>
      </c>
      <c r="B915" t="s">
        <v>594</v>
      </c>
      <c r="C915" t="s">
        <v>668</v>
      </c>
      <c r="D915">
        <v>1</v>
      </c>
      <c r="E915">
        <v>4</v>
      </c>
      <c r="F915">
        <f t="shared" si="56"/>
        <v>3.7252902984619141E-9</v>
      </c>
      <c r="G915">
        <f t="shared" si="57"/>
        <v>3.814697265625E-6</v>
      </c>
      <c r="H915">
        <f>_xlfn.XLOOKUP(A915,'Tele2 - data 6.23'!A:A,'Tele2 - data 6.23'!K:K,0,0)</f>
        <v>9.0085845390414532E-2</v>
      </c>
      <c r="I915">
        <f t="shared" si="58"/>
        <v>3.4365022808233082E-7</v>
      </c>
      <c r="J915">
        <f>_xlfn.XLOOKUP(A915,'Tele2 - data 6.23'!R:R,'Tele2 - data 6.23'!U:U,0,0)</f>
        <v>0</v>
      </c>
      <c r="K915">
        <f t="shared" si="59"/>
        <v>0</v>
      </c>
    </row>
    <row r="916" spans="1:11" x14ac:dyDescent="0.25">
      <c r="A916" t="str">
        <f>_xlfn.XLOOKUP(C916,'Usage by partner TELE2 vs Ki'!B:B,'Usage by partner TELE2 vs Ki'!A:A,,0)</f>
        <v>ISR01</v>
      </c>
      <c r="B916" t="s">
        <v>618</v>
      </c>
      <c r="C916" t="s">
        <v>586</v>
      </c>
      <c r="D916">
        <v>61</v>
      </c>
      <c r="E916">
        <v>18306045</v>
      </c>
      <c r="F916">
        <f t="shared" si="56"/>
        <v>1.7048832960426807E-2</v>
      </c>
      <c r="G916">
        <f t="shared" si="57"/>
        <v>17.458004951477051</v>
      </c>
      <c r="H916">
        <f>_xlfn.XLOOKUP(A916,'Tele2 - data 6.23'!A:A,'Tele2 - data 6.23'!K:K,0,0)</f>
        <v>1.3512929896353961E-2</v>
      </c>
      <c r="I916">
        <f t="shared" si="58"/>
        <v>0.23590879703950973</v>
      </c>
      <c r="J916">
        <f>_xlfn.XLOOKUP(A916,'Tele2 - data 6.23'!R:R,'Tele2 - data 6.23'!U:U,0,0)</f>
        <v>0</v>
      </c>
      <c r="K916">
        <f t="shared" si="59"/>
        <v>0</v>
      </c>
    </row>
    <row r="917" spans="1:11" x14ac:dyDescent="0.25">
      <c r="A917" t="str">
        <f>_xlfn.XLOOKUP(C917,'Usage by partner TELE2 vs Ki'!B:B,'Usage by partner TELE2 vs Ki'!A:A,,0)</f>
        <v>FRAF1</v>
      </c>
      <c r="B917" t="s">
        <v>618</v>
      </c>
      <c r="C917" t="s">
        <v>760</v>
      </c>
      <c r="D917">
        <v>25</v>
      </c>
      <c r="E917">
        <v>15165057</v>
      </c>
      <c r="F917">
        <f t="shared" si="56"/>
        <v>1.4123559929430485E-2</v>
      </c>
      <c r="G917">
        <f t="shared" si="57"/>
        <v>14.462525367736816</v>
      </c>
      <c r="H917">
        <f>_xlfn.XLOOKUP(A917,'Tele2 - data 6.23'!A:A,'Tele2 - data 6.23'!K:K,0,0)</f>
        <v>6.0307905731580812E-3</v>
      </c>
      <c r="I917">
        <f t="shared" si="58"/>
        <v>8.7220461651806802E-2</v>
      </c>
      <c r="J917">
        <f>_xlfn.XLOOKUP(A917,'Tele2 - data 6.23'!R:R,'Tele2 - data 6.23'!U:U,0,0)</f>
        <v>0</v>
      </c>
      <c r="K917">
        <f t="shared" si="59"/>
        <v>0</v>
      </c>
    </row>
    <row r="918" spans="1:11" x14ac:dyDescent="0.25">
      <c r="A918" t="str">
        <f>_xlfn.XLOOKUP(C918,'Usage by partner TELE2 vs Ki'!B:B,'Usage by partner TELE2 vs Ki'!A:A,,0)</f>
        <v>ISRMS</v>
      </c>
      <c r="B918" t="s">
        <v>618</v>
      </c>
      <c r="C918" t="s">
        <v>645</v>
      </c>
      <c r="D918">
        <v>21</v>
      </c>
      <c r="E918">
        <v>138702</v>
      </c>
      <c r="F918">
        <f t="shared" si="56"/>
        <v>1.291763037443161E-4</v>
      </c>
      <c r="G918">
        <f t="shared" si="57"/>
        <v>0.13227653503417969</v>
      </c>
      <c r="H918">
        <f>_xlfn.XLOOKUP(A918,'Tele2 - data 6.23'!A:A,'Tele2 - data 6.23'!K:K,0,0)</f>
        <v>1.3603237372528902E-2</v>
      </c>
      <c r="I918">
        <f t="shared" si="58"/>
        <v>1.7993891048855818E-3</v>
      </c>
      <c r="J918">
        <f>_xlfn.XLOOKUP(A918,'Tele2 - data 6.23'!R:R,'Tele2 - data 6.23'!U:U,0,0)</f>
        <v>0</v>
      </c>
      <c r="K918">
        <f t="shared" si="59"/>
        <v>0</v>
      </c>
    </row>
    <row r="919" spans="1:11" x14ac:dyDescent="0.25">
      <c r="A919" t="str">
        <f>_xlfn.XLOOKUP(C919,'Usage by partner TELE2 vs Ki'!B:B,'Usage by partner TELE2 vs Ki'!A:A,,0)</f>
        <v>ISRPL</v>
      </c>
      <c r="B919" t="s">
        <v>618</v>
      </c>
      <c r="C919" t="s">
        <v>644</v>
      </c>
      <c r="D919">
        <v>6</v>
      </c>
      <c r="E919">
        <v>1857447</v>
      </c>
      <c r="F919">
        <f t="shared" si="56"/>
        <v>1.7298823222517967E-3</v>
      </c>
      <c r="G919">
        <f t="shared" si="57"/>
        <v>1.7713994979858398</v>
      </c>
      <c r="H919">
        <f>_xlfn.XLOOKUP(A919,'Tele2 - data 6.23'!A:A,'Tele2 - data 6.23'!K:K,0,0)</f>
        <v>1.8158632160141627E-2</v>
      </c>
      <c r="I919">
        <f t="shared" si="58"/>
        <v>3.2166191892584406E-2</v>
      </c>
      <c r="J919">
        <f>_xlfn.XLOOKUP(A919,'Tele2 - data 6.23'!R:R,'Tele2 - data 6.23'!U:U,0,0)</f>
        <v>0.1</v>
      </c>
      <c r="K919">
        <f t="shared" si="59"/>
        <v>0.60000000000000009</v>
      </c>
    </row>
    <row r="920" spans="1:11" x14ac:dyDescent="0.25">
      <c r="A920" t="str">
        <f>_xlfn.XLOOKUP(C920,'Usage by partner TELE2 vs Ki'!B:B,'Usage by partner TELE2 vs Ki'!A:A,,0)</f>
        <v>GBRCN</v>
      </c>
      <c r="B920" t="s">
        <v>672</v>
      </c>
      <c r="C920" t="s">
        <v>679</v>
      </c>
      <c r="D920">
        <v>41</v>
      </c>
      <c r="E920">
        <v>1389336720</v>
      </c>
      <c r="F920">
        <f t="shared" si="56"/>
        <v>1.2939206510782242</v>
      </c>
      <c r="G920">
        <f t="shared" si="57"/>
        <v>1324.9747467041016</v>
      </c>
      <c r="H920">
        <f>_xlfn.XLOOKUP(A920,'Tele2 - data 6.23'!A:A,'Tele2 - data 6.23'!K:K,0,0)</f>
        <v>1.0089910828816955E-2</v>
      </c>
      <c r="I920">
        <f t="shared" si="58"/>
        <v>13.368877044678717</v>
      </c>
      <c r="J920">
        <f>_xlfn.XLOOKUP(A920,'Tele2 - data 6.23'!R:R,'Tele2 - data 6.23'!U:U,0,0)</f>
        <v>0</v>
      </c>
      <c r="K920">
        <f t="shared" si="59"/>
        <v>0</v>
      </c>
    </row>
    <row r="921" spans="1:11" x14ac:dyDescent="0.25">
      <c r="A921" t="str">
        <f>_xlfn.XLOOKUP(C921,'Usage by partner TELE2 vs Ki'!B:B,'Usage by partner TELE2 vs Ki'!A:A,,0)</f>
        <v>GBRHU</v>
      </c>
      <c r="B921" t="s">
        <v>672</v>
      </c>
      <c r="C921" t="s">
        <v>775</v>
      </c>
      <c r="D921">
        <v>35</v>
      </c>
      <c r="E921">
        <v>4754992387</v>
      </c>
      <c r="F921">
        <f t="shared" si="56"/>
        <v>4.4284317521378398</v>
      </c>
      <c r="G921">
        <f t="shared" si="57"/>
        <v>4534.7141141891479</v>
      </c>
      <c r="H921">
        <f>_xlfn.XLOOKUP(A921,'Tele2 - data 6.23'!A:A,'Tele2 - data 6.23'!K:K,0,0)</f>
        <v>6.0306171524147408E-3</v>
      </c>
      <c r="I921">
        <f t="shared" si="58"/>
        <v>27.347124718326292</v>
      </c>
      <c r="J921">
        <f>_xlfn.XLOOKUP(A921,'Tele2 - data 6.23'!R:R,'Tele2 - data 6.23'!U:U,0,0)</f>
        <v>0.17</v>
      </c>
      <c r="K921">
        <f t="shared" si="59"/>
        <v>5.95</v>
      </c>
    </row>
    <row r="922" spans="1:11" x14ac:dyDescent="0.25">
      <c r="A922" t="str">
        <f>_xlfn.XLOOKUP(C922,'Usage by partner TELE2 vs Ki'!B:B,'Usage by partner TELE2 vs Ki'!A:A,,0)</f>
        <v>FRAF1</v>
      </c>
      <c r="B922" t="s">
        <v>672</v>
      </c>
      <c r="C922" t="s">
        <v>760</v>
      </c>
      <c r="D922">
        <v>12</v>
      </c>
      <c r="E922">
        <v>1354730935</v>
      </c>
      <c r="F922">
        <f t="shared" si="56"/>
        <v>1.2616915022954345</v>
      </c>
      <c r="G922">
        <f t="shared" si="57"/>
        <v>1291.9720983505249</v>
      </c>
      <c r="H922">
        <f>_xlfn.XLOOKUP(A922,'Tele2 - data 6.23'!A:A,'Tele2 - data 6.23'!K:K,0,0)</f>
        <v>6.0307905731580812E-3</v>
      </c>
      <c r="I922">
        <f t="shared" si="58"/>
        <v>7.7916131515156106</v>
      </c>
      <c r="J922">
        <f>_xlfn.XLOOKUP(A922,'Tele2 - data 6.23'!R:R,'Tele2 - data 6.23'!U:U,0,0)</f>
        <v>0</v>
      </c>
      <c r="K922">
        <f t="shared" si="59"/>
        <v>0</v>
      </c>
    </row>
    <row r="923" spans="1:11" x14ac:dyDescent="0.25">
      <c r="A923" t="str">
        <f>_xlfn.XLOOKUP(C923,'Usage by partner TELE2 vs Ki'!B:B,'Usage by partner TELE2 vs Ki'!A:A,,0)</f>
        <v>FINRL</v>
      </c>
      <c r="B923" t="s">
        <v>672</v>
      </c>
      <c r="C923" t="s">
        <v>847</v>
      </c>
      <c r="D923">
        <v>10</v>
      </c>
      <c r="E923">
        <v>223665783</v>
      </c>
      <c r="F923">
        <f t="shared" si="56"/>
        <v>0.20830499287694693</v>
      </c>
      <c r="G923">
        <f t="shared" si="57"/>
        <v>213.30431270599365</v>
      </c>
      <c r="H923">
        <f>_xlfn.XLOOKUP(A923,'Tele2 - data 6.23'!A:A,'Tele2 - data 6.23'!K:K,0,0)</f>
        <v>6.1919010184934772E-3</v>
      </c>
      <c r="I923">
        <f t="shared" si="58"/>
        <v>1.3207591910932932</v>
      </c>
      <c r="J923">
        <f>_xlfn.XLOOKUP(A923,'Tele2 - data 6.23'!R:R,'Tele2 - data 6.23'!U:U,0,0)</f>
        <v>0</v>
      </c>
      <c r="K923">
        <f t="shared" si="59"/>
        <v>0</v>
      </c>
    </row>
    <row r="924" spans="1:11" x14ac:dyDescent="0.25">
      <c r="A924" t="str">
        <f>_xlfn.XLOOKUP(C924,'Usage by partner TELE2 vs Ki'!B:B,'Usage by partner TELE2 vs Ki'!A:A,,0)</f>
        <v>FRAF2</v>
      </c>
      <c r="B924" t="s">
        <v>672</v>
      </c>
      <c r="C924" t="s">
        <v>771</v>
      </c>
      <c r="D924">
        <v>9</v>
      </c>
      <c r="E924">
        <v>25153547</v>
      </c>
      <c r="F924">
        <f t="shared" si="56"/>
        <v>2.3426066152751446E-2</v>
      </c>
      <c r="G924">
        <f t="shared" si="57"/>
        <v>23.98829174041748</v>
      </c>
      <c r="H924">
        <f>_xlfn.XLOOKUP(A924,'Tele2 - data 6.23'!A:A,'Tele2 - data 6.23'!K:K,0,0)</f>
        <v>1.0044684567575537E-2</v>
      </c>
      <c r="I924">
        <f t="shared" si="58"/>
        <v>0.24095482384747119</v>
      </c>
      <c r="J924">
        <f>_xlfn.XLOOKUP(A924,'Tele2 - data 6.23'!R:R,'Tele2 - data 6.23'!U:U,0,0)</f>
        <v>0</v>
      </c>
      <c r="K924">
        <f t="shared" si="59"/>
        <v>0</v>
      </c>
    </row>
    <row r="925" spans="1:11" x14ac:dyDescent="0.25">
      <c r="A925" t="str">
        <f>_xlfn.XLOOKUP(C925,'Usage by partner TELE2 vs Ki'!B:B,'Usage by partner TELE2 vs Ki'!A:A,,0)</f>
        <v>IRLH3</v>
      </c>
      <c r="B925" t="s">
        <v>672</v>
      </c>
      <c r="C925" t="s">
        <v>869</v>
      </c>
      <c r="D925">
        <v>9</v>
      </c>
      <c r="E925">
        <v>707713581</v>
      </c>
      <c r="F925">
        <f t="shared" si="56"/>
        <v>0.65910963434726</v>
      </c>
      <c r="G925">
        <f t="shared" si="57"/>
        <v>674.92826557159424</v>
      </c>
      <c r="H925">
        <f>_xlfn.XLOOKUP(A925,'Tele2 - data 6.23'!A:A,'Tele2 - data 6.23'!K:K,0,0)</f>
        <v>1.0016212295124964E-2</v>
      </c>
      <c r="I925">
        <f t="shared" si="58"/>
        <v>6.7602247919455696</v>
      </c>
      <c r="J925">
        <f>_xlfn.XLOOKUP(A925,'Tele2 - data 6.23'!R:R,'Tele2 - data 6.23'!U:U,0,0)</f>
        <v>0.17</v>
      </c>
      <c r="K925">
        <f t="shared" si="59"/>
        <v>1.53</v>
      </c>
    </row>
    <row r="926" spans="1:11" x14ac:dyDescent="0.25">
      <c r="A926" t="str">
        <f>_xlfn.XLOOKUP(C926,'Usage by partner TELE2 vs Ki'!B:B,'Usage by partner TELE2 vs Ki'!A:A,,0)</f>
        <v>GBRVF</v>
      </c>
      <c r="B926" t="s">
        <v>672</v>
      </c>
      <c r="C926" t="s">
        <v>670</v>
      </c>
      <c r="D926">
        <v>7</v>
      </c>
      <c r="E926">
        <v>5992948</v>
      </c>
      <c r="F926">
        <f t="shared" si="56"/>
        <v>5.5813677608966827E-3</v>
      </c>
      <c r="G926">
        <f t="shared" si="57"/>
        <v>5.7153205871582031</v>
      </c>
      <c r="H926">
        <f>_xlfn.XLOOKUP(A926,'Tele2 - data 6.23'!A:A,'Tele2 - data 6.23'!K:K,0,0)</f>
        <v>1.0101909042959573E-2</v>
      </c>
      <c r="I926">
        <f t="shared" si="58"/>
        <v>5.7735648722826466E-2</v>
      </c>
      <c r="J926">
        <f>_xlfn.XLOOKUP(A926,'Tele2 - data 6.23'!R:R,'Tele2 - data 6.23'!U:U,0,0)</f>
        <v>0</v>
      </c>
      <c r="K926">
        <f t="shared" si="59"/>
        <v>0</v>
      </c>
    </row>
    <row r="927" spans="1:11" x14ac:dyDescent="0.25">
      <c r="A927" t="str">
        <f>_xlfn.XLOOKUP(C927,'Usage by partner TELE2 vs Ki'!B:B,'Usage by partner TELE2 vs Ki'!A:A,,0)</f>
        <v>IRLDF</v>
      </c>
      <c r="B927" t="s">
        <v>672</v>
      </c>
      <c r="C927" t="s">
        <v>880</v>
      </c>
      <c r="D927">
        <v>5</v>
      </c>
      <c r="E927">
        <v>4620420</v>
      </c>
      <c r="F927">
        <f t="shared" si="56"/>
        <v>4.3031014502048492E-3</v>
      </c>
      <c r="G927">
        <f t="shared" si="57"/>
        <v>4.4063758850097656</v>
      </c>
      <c r="H927">
        <f>_xlfn.XLOOKUP(A927,'Tele2 - data 6.23'!A:A,'Tele2 - data 6.23'!K:K,0,0)</f>
        <v>0</v>
      </c>
      <c r="I927">
        <f t="shared" si="58"/>
        <v>0</v>
      </c>
      <c r="J927">
        <f>_xlfn.XLOOKUP(A927,'Tele2 - data 6.23'!R:R,'Tele2 - data 6.23'!U:U,0,0)</f>
        <v>0</v>
      </c>
      <c r="K927">
        <f t="shared" si="59"/>
        <v>0</v>
      </c>
    </row>
    <row r="928" spans="1:11" x14ac:dyDescent="0.25">
      <c r="A928" t="str">
        <f>_xlfn.XLOOKUP(C928,'Usage by partner TELE2 vs Ki'!B:B,'Usage by partner TELE2 vs Ki'!A:A,,0)</f>
        <v>IRLEC</v>
      </c>
      <c r="B928" t="s">
        <v>672</v>
      </c>
      <c r="C928" t="s">
        <v>897</v>
      </c>
      <c r="D928">
        <v>5</v>
      </c>
      <c r="E928">
        <v>16421557</v>
      </c>
      <c r="F928">
        <f t="shared" si="56"/>
        <v>1.5293766744434834E-2</v>
      </c>
      <c r="G928">
        <f t="shared" si="57"/>
        <v>15.66081714630127</v>
      </c>
      <c r="H928">
        <f>_xlfn.XLOOKUP(A928,'Tele2 - data 6.23'!A:A,'Tele2 - data 6.23'!K:K,0,0)</f>
        <v>1.0019764705882353E-2</v>
      </c>
      <c r="I928">
        <f t="shared" si="58"/>
        <v>0.15691770290778664</v>
      </c>
      <c r="J928">
        <f>_xlfn.XLOOKUP(A928,'Tele2 - data 6.23'!R:R,'Tele2 - data 6.23'!U:U,0,0)</f>
        <v>0</v>
      </c>
      <c r="K928">
        <f t="shared" si="59"/>
        <v>0</v>
      </c>
    </row>
    <row r="929" spans="1:11" x14ac:dyDescent="0.25">
      <c r="A929" t="str">
        <f>_xlfn.XLOOKUP(C929,'Usage by partner TELE2 vs Ki'!B:B,'Usage by partner TELE2 vs Ki'!A:A,,0)</f>
        <v>IRLME</v>
      </c>
      <c r="B929" t="s">
        <v>672</v>
      </c>
      <c r="C929" t="s">
        <v>885</v>
      </c>
      <c r="D929">
        <v>4</v>
      </c>
      <c r="E929">
        <v>529</v>
      </c>
      <c r="F929">
        <f t="shared" si="56"/>
        <v>4.9266964197158813E-7</v>
      </c>
      <c r="G929">
        <f t="shared" si="57"/>
        <v>5.0449371337890625E-4</v>
      </c>
      <c r="H929">
        <f>_xlfn.XLOOKUP(A929,'Tele2 - data 6.23'!A:A,'Tele2 - data 6.23'!K:K,0,0)</f>
        <v>1.0061349693251533E-2</v>
      </c>
      <c r="I929">
        <f t="shared" si="58"/>
        <v>5.075887668352185E-6</v>
      </c>
      <c r="J929">
        <f>_xlfn.XLOOKUP(A929,'Tele2 - data 6.23'!R:R,'Tele2 - data 6.23'!U:U,0,0)</f>
        <v>0</v>
      </c>
      <c r="K929">
        <f t="shared" si="59"/>
        <v>0</v>
      </c>
    </row>
    <row r="930" spans="1:11" x14ac:dyDescent="0.25">
      <c r="A930" t="str">
        <f>_xlfn.XLOOKUP(C930,'Usage by partner TELE2 vs Ki'!B:B,'Usage by partner TELE2 vs Ki'!A:A,,0)</f>
        <v>DEUD2</v>
      </c>
      <c r="B930" t="s">
        <v>672</v>
      </c>
      <c r="C930" t="s">
        <v>740</v>
      </c>
      <c r="D930">
        <v>4</v>
      </c>
      <c r="E930">
        <v>81562027</v>
      </c>
      <c r="F930">
        <f t="shared" si="56"/>
        <v>7.5960556976497173E-2</v>
      </c>
      <c r="G930">
        <f t="shared" si="57"/>
        <v>77.783610343933105</v>
      </c>
      <c r="H930">
        <f>_xlfn.XLOOKUP(A930,'Tele2 - data 6.23'!A:A,'Tele2 - data 6.23'!K:K,0,0)</f>
        <v>1.0029951459719478E-2</v>
      </c>
      <c r="I930">
        <f t="shared" si="58"/>
        <v>0.7801658361113829</v>
      </c>
      <c r="J930">
        <f>_xlfn.XLOOKUP(A930,'Tele2 - data 6.23'!R:R,'Tele2 - data 6.23'!U:U,0,0)</f>
        <v>0</v>
      </c>
      <c r="K930">
        <f t="shared" si="59"/>
        <v>0</v>
      </c>
    </row>
    <row r="931" spans="1:11" x14ac:dyDescent="0.25">
      <c r="A931" t="str">
        <f>_xlfn.XLOOKUP(C931,'Usage by partner TELE2 vs Ki'!B:B,'Usage by partner TELE2 vs Ki'!A:A,,0)</f>
        <v>DEUE2</v>
      </c>
      <c r="B931" t="s">
        <v>672</v>
      </c>
      <c r="C931" t="s">
        <v>746</v>
      </c>
      <c r="D931">
        <v>3</v>
      </c>
      <c r="E931">
        <v>8044474</v>
      </c>
      <c r="F931">
        <f t="shared" si="56"/>
        <v>7.4920002371072769E-3</v>
      </c>
      <c r="G931">
        <f t="shared" si="57"/>
        <v>7.6718082427978516</v>
      </c>
      <c r="H931">
        <f>_xlfn.XLOOKUP(A931,'Tele2 - data 6.23'!A:A,'Tele2 - data 6.23'!K:K,0,0)</f>
        <v>6.0739991574448775E-3</v>
      </c>
      <c r="I931">
        <f t="shared" si="58"/>
        <v>4.6598556802832813E-2</v>
      </c>
      <c r="J931">
        <f>_xlfn.XLOOKUP(A931,'Tele2 - data 6.23'!R:R,'Tele2 - data 6.23'!U:U,0,0)</f>
        <v>0</v>
      </c>
      <c r="K931">
        <f t="shared" si="59"/>
        <v>0</v>
      </c>
    </row>
    <row r="932" spans="1:11" x14ac:dyDescent="0.25">
      <c r="A932" t="str">
        <f>_xlfn.XLOOKUP(C932,'Usage by partner TELE2 vs Ki'!B:B,'Usage by partner TELE2 vs Ki'!A:A,,0)</f>
        <v>ESPAT</v>
      </c>
      <c r="B932" t="s">
        <v>672</v>
      </c>
      <c r="C932" t="s">
        <v>810</v>
      </c>
      <c r="D932">
        <v>2</v>
      </c>
      <c r="E932">
        <v>118076</v>
      </c>
      <c r="F932">
        <f t="shared" si="56"/>
        <v>1.0996684432029724E-4</v>
      </c>
      <c r="G932">
        <f t="shared" si="57"/>
        <v>0.11260604858398438</v>
      </c>
      <c r="H932">
        <f>_xlfn.XLOOKUP(A932,'Tele2 - data 6.23'!A:A,'Tele2 - data 6.23'!K:K,0,0)</f>
        <v>1.0022329100492002E-2</v>
      </c>
      <c r="I932">
        <f t="shared" si="58"/>
        <v>1.1285748776146828E-3</v>
      </c>
      <c r="J932">
        <f>_xlfn.XLOOKUP(A932,'Tele2 - data 6.23'!R:R,'Tele2 - data 6.23'!U:U,0,0)</f>
        <v>0</v>
      </c>
      <c r="K932">
        <f t="shared" si="59"/>
        <v>0</v>
      </c>
    </row>
    <row r="933" spans="1:11" x14ac:dyDescent="0.25">
      <c r="A933" t="str">
        <f>_xlfn.XLOOKUP(C933,'Usage by partner TELE2 vs Ki'!B:B,'Usage by partner TELE2 vs Ki'!A:A,,0)</f>
        <v>TURIS</v>
      </c>
      <c r="B933" t="s">
        <v>672</v>
      </c>
      <c r="C933" t="s">
        <v>883</v>
      </c>
      <c r="D933">
        <v>1</v>
      </c>
      <c r="E933">
        <v>25790683</v>
      </c>
      <c r="F933">
        <f t="shared" si="56"/>
        <v>2.4019445292651653E-2</v>
      </c>
      <c r="G933">
        <f t="shared" si="57"/>
        <v>24.595911979675293</v>
      </c>
      <c r="H933">
        <f>_xlfn.XLOOKUP(A933,'Tele2 - data 6.23'!A:A,'Tele2 - data 6.23'!K:K,0,0)</f>
        <v>6.0019915289893686E-2</v>
      </c>
      <c r="I933">
        <f t="shared" si="58"/>
        <v>1.4762445534977924</v>
      </c>
      <c r="J933">
        <f>_xlfn.XLOOKUP(A933,'Tele2 - data 6.23'!R:R,'Tele2 - data 6.23'!U:U,0,0)</f>
        <v>0</v>
      </c>
      <c r="K933">
        <f t="shared" si="59"/>
        <v>0</v>
      </c>
    </row>
    <row r="934" spans="1:11" x14ac:dyDescent="0.25">
      <c r="A934" t="str">
        <f>_xlfn.XLOOKUP(C934,'Usage by partner TELE2 vs Ki'!B:B,'Usage by partner TELE2 vs Ki'!A:A,,0)</f>
        <v>FRAF3</v>
      </c>
      <c r="B934" t="s">
        <v>672</v>
      </c>
      <c r="C934" t="s">
        <v>772</v>
      </c>
      <c r="D934">
        <v>1</v>
      </c>
      <c r="E934">
        <v>4</v>
      </c>
      <c r="F934">
        <f t="shared" si="56"/>
        <v>3.7252902984619141E-9</v>
      </c>
      <c r="G934">
        <f t="shared" si="57"/>
        <v>3.814697265625E-6</v>
      </c>
      <c r="H934">
        <f>_xlfn.XLOOKUP(A934,'Tele2 - data 6.23'!A:A,'Tele2 - data 6.23'!K:K,0,0)</f>
        <v>1.0031703784883949E-2</v>
      </c>
      <c r="I934">
        <f t="shared" si="58"/>
        <v>3.8267912997756763E-8</v>
      </c>
      <c r="J934">
        <f>_xlfn.XLOOKUP(A934,'Tele2 - data 6.23'!R:R,'Tele2 - data 6.23'!U:U,0,0)</f>
        <v>0</v>
      </c>
      <c r="K934">
        <f t="shared" si="59"/>
        <v>0</v>
      </c>
    </row>
    <row r="935" spans="1:11" x14ac:dyDescent="0.25">
      <c r="A935" t="str">
        <f>_xlfn.XLOOKUP(C935,'Usage by partner TELE2 vs Ki'!B:B,'Usage by partner TELE2 vs Ki'!A:A,,0)</f>
        <v>FIN2G</v>
      </c>
      <c r="B935" t="s">
        <v>672</v>
      </c>
      <c r="C935" t="s">
        <v>863</v>
      </c>
      <c r="D935">
        <v>1</v>
      </c>
      <c r="E935">
        <v>122395</v>
      </c>
      <c r="F935">
        <f t="shared" si="56"/>
        <v>1.1398922652006149E-4</v>
      </c>
      <c r="G935">
        <f t="shared" si="57"/>
        <v>0.11672496795654297</v>
      </c>
      <c r="H935">
        <f>_xlfn.XLOOKUP(A935,'Tele2 - data 6.23'!A:A,'Tele2 - data 6.23'!K:K,0,0)</f>
        <v>1.0233472449041372E-2</v>
      </c>
      <c r="I935">
        <f t="shared" si="58"/>
        <v>1.1945017436985194E-3</v>
      </c>
      <c r="J935">
        <f>_xlfn.XLOOKUP(A935,'Tele2 - data 6.23'!R:R,'Tele2 - data 6.23'!U:U,0,0)</f>
        <v>0</v>
      </c>
      <c r="K935">
        <f t="shared" si="59"/>
        <v>0</v>
      </c>
    </row>
    <row r="936" spans="1:11" x14ac:dyDescent="0.25">
      <c r="A936" t="str">
        <f>_xlfn.XLOOKUP(C936,'Usage by partner TELE2 vs Ki'!B:B,'Usage by partner TELE2 vs Ki'!A:A,,0)</f>
        <v>GBROR</v>
      </c>
      <c r="B936" t="s">
        <v>672</v>
      </c>
      <c r="C936" t="s">
        <v>763</v>
      </c>
      <c r="D936">
        <v>1</v>
      </c>
      <c r="E936">
        <v>1</v>
      </c>
      <c r="F936">
        <f t="shared" si="56"/>
        <v>9.3132257461547852E-10</v>
      </c>
      <c r="G936">
        <f t="shared" si="57"/>
        <v>9.5367431640625E-7</v>
      </c>
      <c r="H936">
        <f>_xlfn.XLOOKUP(A936,'Tele2 - data 6.23'!A:A,'Tele2 - data 6.23'!K:K,0,0)</f>
        <v>0</v>
      </c>
      <c r="I936">
        <f t="shared" si="58"/>
        <v>0</v>
      </c>
      <c r="J936">
        <f>_xlfn.XLOOKUP(A936,'Tele2 - data 6.23'!R:R,'Tele2 - data 6.23'!U:U,0,0)</f>
        <v>0</v>
      </c>
      <c r="K936">
        <f t="shared" si="59"/>
        <v>0</v>
      </c>
    </row>
    <row r="937" spans="1:11" x14ac:dyDescent="0.25">
      <c r="A937" t="str">
        <f>_xlfn.XLOOKUP(C937,'Usage by partner TELE2 vs Ki'!B:B,'Usage by partner TELE2 vs Ki'!A:A,,0)</f>
        <v>FRAFM</v>
      </c>
      <c r="B937" t="s">
        <v>672</v>
      </c>
      <c r="C937" t="s">
        <v>889</v>
      </c>
      <c r="D937">
        <v>1</v>
      </c>
      <c r="E937">
        <v>1067835</v>
      </c>
      <c r="F937">
        <f t="shared" si="56"/>
        <v>9.944988414645195E-4</v>
      </c>
      <c r="G937">
        <f t="shared" si="57"/>
        <v>1.018366813659668</v>
      </c>
      <c r="H937">
        <f>_xlfn.XLOOKUP(A937,'Tele2 - data 6.23'!A:A,'Tele2 - data 6.23'!K:K,0,0)</f>
        <v>1.0056274620146315E-2</v>
      </c>
      <c r="I937">
        <f t="shared" si="58"/>
        <v>1.0240976342204991E-2</v>
      </c>
      <c r="J937">
        <f>_xlfn.XLOOKUP(A937,'Tele2 - data 6.23'!R:R,'Tele2 - data 6.23'!U:U,0,0)</f>
        <v>0</v>
      </c>
      <c r="K937">
        <f t="shared" si="59"/>
        <v>0</v>
      </c>
    </row>
    <row r="938" spans="1:11" x14ac:dyDescent="0.25">
      <c r="A938" t="str">
        <f>_xlfn.XLOOKUP(C938,'Usage by partner TELE2 vs Ki'!B:B,'Usage by partner TELE2 vs Ki'!A:A,,0)</f>
        <v>PHLGT</v>
      </c>
      <c r="B938" t="s">
        <v>672</v>
      </c>
      <c r="C938" t="s">
        <v>890</v>
      </c>
      <c r="D938">
        <v>1</v>
      </c>
      <c r="E938">
        <v>36083</v>
      </c>
      <c r="F938">
        <f t="shared" si="56"/>
        <v>3.3604912459850311E-5</v>
      </c>
      <c r="G938">
        <f t="shared" si="57"/>
        <v>3.4411430358886719E-2</v>
      </c>
      <c r="H938">
        <f>_xlfn.XLOOKUP(A938,'Tele2 - data 6.23'!A:A,'Tele2 - data 6.23'!K:K,0,0)</f>
        <v>0.10001860738419351</v>
      </c>
      <c r="I938">
        <f t="shared" si="58"/>
        <v>3.4417833425940078E-3</v>
      </c>
      <c r="J938">
        <f>_xlfn.XLOOKUP(A938,'Tele2 - data 6.23'!R:R,'Tele2 - data 6.23'!U:U,0,0)</f>
        <v>0</v>
      </c>
      <c r="K938">
        <f t="shared" si="59"/>
        <v>0</v>
      </c>
    </row>
    <row r="939" spans="1:11" x14ac:dyDescent="0.25">
      <c r="A939" t="str">
        <f>_xlfn.XLOOKUP(C939,'Usage by partner TELE2 vs Ki'!B:B,'Usage by partner TELE2 vs Ki'!A:A,,0)</f>
        <v>DNKHU</v>
      </c>
      <c r="B939" t="s">
        <v>672</v>
      </c>
      <c r="C939" t="s">
        <v>891</v>
      </c>
      <c r="D939">
        <v>1</v>
      </c>
      <c r="E939">
        <v>772</v>
      </c>
      <c r="F939">
        <f t="shared" si="56"/>
        <v>7.1898102760314941E-7</v>
      </c>
      <c r="G939">
        <f t="shared" si="57"/>
        <v>7.36236572265625E-4</v>
      </c>
      <c r="H939">
        <f>_xlfn.XLOOKUP(A939,'Tele2 - data 6.23'!A:A,'Tele2 - data 6.23'!K:K,0,0)</f>
        <v>1.0004782208822598E-2</v>
      </c>
      <c r="I939">
        <f t="shared" si="58"/>
        <v>7.3658865596876579E-6</v>
      </c>
      <c r="J939">
        <f>_xlfn.XLOOKUP(A939,'Tele2 - data 6.23'!R:R,'Tele2 - data 6.23'!U:U,0,0)</f>
        <v>0.17</v>
      </c>
      <c r="K939">
        <f t="shared" si="59"/>
        <v>0.17</v>
      </c>
    </row>
    <row r="940" spans="1:11" x14ac:dyDescent="0.25">
      <c r="A940" t="str">
        <f>_xlfn.XLOOKUP(C940,'Usage by partner TELE2 vs Ki'!B:B,'Usage by partner TELE2 vs Ki'!A:A,,0)</f>
        <v>POL03</v>
      </c>
      <c r="B940" t="s">
        <v>672</v>
      </c>
      <c r="C940" t="s">
        <v>780</v>
      </c>
      <c r="D940">
        <v>1</v>
      </c>
      <c r="E940">
        <v>289621173</v>
      </c>
      <c r="F940">
        <f t="shared" si="56"/>
        <v>0.26973073650151491</v>
      </c>
      <c r="G940">
        <f t="shared" si="57"/>
        <v>276.20427417755127</v>
      </c>
      <c r="H940">
        <f>_xlfn.XLOOKUP(A940,'Tele2 - data 6.23'!A:A,'Tele2 - data 6.23'!K:K,0,0)</f>
        <v>1.0005654488975016E-2</v>
      </c>
      <c r="I940">
        <f t="shared" si="58"/>
        <v>2.7636045357987018</v>
      </c>
      <c r="J940">
        <f>_xlfn.XLOOKUP(A940,'Tele2 - data 6.23'!R:R,'Tele2 - data 6.23'!U:U,0,0)</f>
        <v>0</v>
      </c>
      <c r="K940">
        <f t="shared" si="59"/>
        <v>0</v>
      </c>
    </row>
    <row r="941" spans="1:11" x14ac:dyDescent="0.25">
      <c r="A941" t="str">
        <f>_xlfn.XLOOKUP(C941,'Usage by partner TELE2 vs Ki'!B:B,'Usage by partner TELE2 vs Ki'!A:A,,0)</f>
        <v>ESPRT</v>
      </c>
      <c r="B941" t="s">
        <v>672</v>
      </c>
      <c r="C941" t="s">
        <v>822</v>
      </c>
      <c r="D941">
        <v>1</v>
      </c>
      <c r="E941">
        <v>6584</v>
      </c>
      <c r="F941">
        <f t="shared" si="56"/>
        <v>6.1318278312683105E-6</v>
      </c>
      <c r="G941">
        <f t="shared" si="57"/>
        <v>6.27899169921875E-3</v>
      </c>
      <c r="H941">
        <f>_xlfn.XLOOKUP(A941,'Tele2 - data 6.23'!A:A,'Tele2 - data 6.23'!K:K,0,0)</f>
        <v>6.2769022311094701E-3</v>
      </c>
      <c r="I941">
        <f t="shared" si="58"/>
        <v>3.9412617005944012E-5</v>
      </c>
      <c r="J941">
        <f>_xlfn.XLOOKUP(A941,'Tele2 - data 6.23'!R:R,'Tele2 - data 6.23'!U:U,0,0)</f>
        <v>0</v>
      </c>
      <c r="K941">
        <f t="shared" si="59"/>
        <v>0</v>
      </c>
    </row>
    <row r="942" spans="1:11" x14ac:dyDescent="0.25">
      <c r="A942" t="str">
        <f>_xlfn.XLOOKUP(C942,'Usage by partner TELE2 vs Ki'!B:B,'Usage by partner TELE2 vs Ki'!A:A,,0)</f>
        <v>PHLSR</v>
      </c>
      <c r="B942" t="s">
        <v>672</v>
      </c>
      <c r="C942" t="s">
        <v>1004</v>
      </c>
      <c r="D942">
        <v>1</v>
      </c>
      <c r="E942">
        <v>37012</v>
      </c>
      <c r="F942">
        <f t="shared" si="56"/>
        <v>3.4470111131668091E-5</v>
      </c>
      <c r="G942">
        <f t="shared" si="57"/>
        <v>3.5297393798828125E-2</v>
      </c>
      <c r="H942">
        <f>_xlfn.XLOOKUP(A942,'Tele2 - data 6.23'!A:A,'Tele2 - data 6.23'!K:K,0,0)</f>
        <v>6.0193000813858956E-2</v>
      </c>
      <c r="I942">
        <f t="shared" si="58"/>
        <v>2.1246560536599614E-3</v>
      </c>
      <c r="J942">
        <f>_xlfn.XLOOKUP(A942,'Tele2 - data 6.23'!R:R,'Tele2 - data 6.23'!U:U,0,0)</f>
        <v>0</v>
      </c>
      <c r="K942">
        <f t="shared" si="59"/>
        <v>0</v>
      </c>
    </row>
    <row r="943" spans="1:11" x14ac:dyDescent="0.25">
      <c r="A943" t="str">
        <f>_xlfn.XLOOKUP(C943,'Usage by partner TELE2 vs Ki'!B:B,'Usage by partner TELE2 vs Ki'!A:A,,0)</f>
        <v>DNKTD</v>
      </c>
      <c r="B943" t="s">
        <v>672</v>
      </c>
      <c r="C943" t="s">
        <v>873</v>
      </c>
      <c r="D943">
        <v>1</v>
      </c>
      <c r="E943">
        <v>247543016</v>
      </c>
      <c r="F943">
        <f t="shared" si="56"/>
        <v>0.23054239898920059</v>
      </c>
      <c r="G943">
        <f t="shared" si="57"/>
        <v>236.07541656494141</v>
      </c>
      <c r="H943">
        <f>_xlfn.XLOOKUP(A943,'Tele2 - data 6.23'!A:A,'Tele2 - data 6.23'!K:K,0,0)</f>
        <v>1.0004667040336753E-2</v>
      </c>
      <c r="I943">
        <f t="shared" si="58"/>
        <v>2.3618559391410385</v>
      </c>
      <c r="J943">
        <f>_xlfn.XLOOKUP(A943,'Tele2 - data 6.23'!R:R,'Tele2 - data 6.23'!U:U,0,0)</f>
        <v>0.05</v>
      </c>
      <c r="K943">
        <f t="shared" si="59"/>
        <v>0.05</v>
      </c>
    </row>
    <row r="944" spans="1:11" x14ac:dyDescent="0.25">
      <c r="A944" t="str">
        <f>_xlfn.XLOOKUP(C944,'Usage by partner TELE2 vs Ki'!B:B,'Usage by partner TELE2 vs Ki'!A:A,,0)</f>
        <v>NORTM</v>
      </c>
      <c r="B944" t="s">
        <v>672</v>
      </c>
      <c r="C944" t="s">
        <v>806</v>
      </c>
      <c r="D944">
        <v>1</v>
      </c>
      <c r="E944">
        <v>14232</v>
      </c>
      <c r="F944">
        <f t="shared" si="56"/>
        <v>1.325458288192749E-5</v>
      </c>
      <c r="G944">
        <f t="shared" si="57"/>
        <v>1.357269287109375E-2</v>
      </c>
      <c r="H944">
        <f>_xlfn.XLOOKUP(A944,'Tele2 - data 6.23'!A:A,'Tele2 - data 6.23'!K:K,0,0)</f>
        <v>6.0531621806357737E-3</v>
      </c>
      <c r="I944">
        <f t="shared" si="58"/>
        <v>8.2157711176689458E-5</v>
      </c>
      <c r="J944">
        <f>_xlfn.XLOOKUP(A944,'Tele2 - data 6.23'!R:R,'Tele2 - data 6.23'!U:U,0,0)</f>
        <v>0</v>
      </c>
      <c r="K944">
        <f t="shared" si="59"/>
        <v>0</v>
      </c>
    </row>
    <row r="945" spans="1:11" x14ac:dyDescent="0.25">
      <c r="A945" t="str">
        <f>_xlfn.XLOOKUP(C945,'Usage by partner TELE2 vs Ki'!B:B,'Usage by partner TELE2 vs Ki'!A:A,,0)</f>
        <v>DNKIA</v>
      </c>
      <c r="B945" t="s">
        <v>672</v>
      </c>
      <c r="C945" t="s">
        <v>856</v>
      </c>
      <c r="D945">
        <v>1</v>
      </c>
      <c r="E945">
        <v>13202224</v>
      </c>
      <c r="F945">
        <f t="shared" si="56"/>
        <v>1.2295529246330261E-2</v>
      </c>
      <c r="G945">
        <f t="shared" si="57"/>
        <v>12.590621948242188</v>
      </c>
      <c r="H945">
        <f>_xlfn.XLOOKUP(A945,'Tele2 - data 6.23'!A:A,'Tele2 - data 6.23'!K:K,0,0)</f>
        <v>1.001033644562583E-2</v>
      </c>
      <c r="I945">
        <f t="shared" si="58"/>
        <v>0.12603636176158525</v>
      </c>
      <c r="J945">
        <f>_xlfn.XLOOKUP(A945,'Tele2 - data 6.23'!R:R,'Tele2 - data 6.23'!U:U,0,0)</f>
        <v>5.5E-2</v>
      </c>
      <c r="K945">
        <f t="shared" si="59"/>
        <v>5.5E-2</v>
      </c>
    </row>
    <row r="946" spans="1:11" x14ac:dyDescent="0.25">
      <c r="A946" t="str">
        <f>_xlfn.XLOOKUP(C946,'Usage by partner TELE2 vs Ki'!B:B,'Usage by partner TELE2 vs Ki'!A:A,,0)</f>
        <v>NORNC</v>
      </c>
      <c r="B946" t="s">
        <v>672</v>
      </c>
      <c r="C946" t="s">
        <v>808</v>
      </c>
      <c r="D946">
        <v>1</v>
      </c>
      <c r="E946">
        <v>1273</v>
      </c>
      <c r="F946">
        <f t="shared" si="56"/>
        <v>1.1855736374855042E-6</v>
      </c>
      <c r="G946">
        <f t="shared" si="57"/>
        <v>1.2140274047851563E-3</v>
      </c>
      <c r="H946">
        <f>_xlfn.XLOOKUP(A946,'Tele2 - data 6.23'!A:A,'Tele2 - data 6.23'!K:K,0,0)</f>
        <v>1.0107195480267749E-2</v>
      </c>
      <c r="I946">
        <f t="shared" si="58"/>
        <v>1.2270412298565715E-5</v>
      </c>
      <c r="J946">
        <f>_xlfn.XLOOKUP(A946,'Tele2 - data 6.23'!R:R,'Tele2 - data 6.23'!U:U,0,0)</f>
        <v>5.5E-2</v>
      </c>
      <c r="K946">
        <f t="shared" si="59"/>
        <v>5.5E-2</v>
      </c>
    </row>
    <row r="947" spans="1:11" x14ac:dyDescent="0.25">
      <c r="A947" t="str">
        <f>_xlfn.XLOOKUP(C947,'Usage by partner TELE2 vs Ki'!B:B,'Usage by partner TELE2 vs Ki'!A:A,,0)</f>
        <v>TURTC</v>
      </c>
      <c r="B947" t="s">
        <v>672</v>
      </c>
      <c r="C947" t="s">
        <v>900</v>
      </c>
      <c r="D947">
        <v>1</v>
      </c>
      <c r="E947">
        <v>17556821</v>
      </c>
      <c r="F947">
        <f t="shared" si="56"/>
        <v>1.63510637357831E-2</v>
      </c>
      <c r="G947">
        <f t="shared" si="57"/>
        <v>16.743489265441895</v>
      </c>
      <c r="H947">
        <f>_xlfn.XLOOKUP(A947,'Tele2 - data 6.23'!A:A,'Tele2 - data 6.23'!K:K,0,0)</f>
        <v>6.0001383450359783E-2</v>
      </c>
      <c r="I947">
        <f t="shared" si="58"/>
        <v>1.0046325197127619</v>
      </c>
      <c r="J947">
        <f>_xlfn.XLOOKUP(A947,'Tele2 - data 6.23'!R:R,'Tele2 - data 6.23'!U:U,0,0)</f>
        <v>0</v>
      </c>
      <c r="K947">
        <f t="shared" si="59"/>
        <v>0</v>
      </c>
    </row>
    <row r="948" spans="1:11" x14ac:dyDescent="0.25">
      <c r="A948" t="str">
        <f>_xlfn.XLOOKUP(C948,'Usage by partner TELE2 vs Ki'!B:B,'Usage by partner TELE2 vs Ki'!A:A,,0)</f>
        <v>TURTS</v>
      </c>
      <c r="B948" t="s">
        <v>672</v>
      </c>
      <c r="C948" t="s">
        <v>870</v>
      </c>
      <c r="D948">
        <v>1</v>
      </c>
      <c r="E948">
        <v>3672</v>
      </c>
      <c r="F948">
        <f t="shared" si="56"/>
        <v>3.4198164939880371E-6</v>
      </c>
      <c r="G948">
        <f t="shared" si="57"/>
        <v>3.50189208984375E-3</v>
      </c>
      <c r="H948">
        <f>_xlfn.XLOOKUP(A948,'Tele2 - data 6.23'!A:A,'Tele2 - data 6.23'!K:K,0,0)</f>
        <v>6.0030428697985541E-2</v>
      </c>
      <c r="I948">
        <f t="shared" si="58"/>
        <v>2.1022008340740482E-4</v>
      </c>
      <c r="J948">
        <f>_xlfn.XLOOKUP(A948,'Tele2 - data 6.23'!R:R,'Tele2 - data 6.23'!U:U,0,0)</f>
        <v>0</v>
      </c>
      <c r="K948">
        <f t="shared" si="59"/>
        <v>0</v>
      </c>
    </row>
    <row r="949" spans="1:11" x14ac:dyDescent="0.25">
      <c r="A949" t="str">
        <f>_xlfn.XLOOKUP(C949,'Usage by partner TELE2 vs Ki'!B:B,'Usage by partner TELE2 vs Ki'!A:A,,0)</f>
        <v>USACG</v>
      </c>
      <c r="B949" t="s">
        <v>1241</v>
      </c>
      <c r="C949" t="s">
        <v>665</v>
      </c>
      <c r="D949">
        <v>38</v>
      </c>
      <c r="E949">
        <v>1355542</v>
      </c>
      <c r="F949">
        <f t="shared" si="56"/>
        <v>1.262446865439415E-3</v>
      </c>
      <c r="G949">
        <f t="shared" si="57"/>
        <v>1.2927455902099609</v>
      </c>
      <c r="H949">
        <f>_xlfn.XLOOKUP(A949,'Tele2 - data 6.23'!A:A,'Tele2 - data 6.23'!K:K,0,0)</f>
        <v>1.3540748128522176E-2</v>
      </c>
      <c r="I949">
        <f t="shared" si="58"/>
        <v>1.7504742431290823E-2</v>
      </c>
      <c r="J949">
        <f>_xlfn.XLOOKUP(A949,'Tele2 - data 6.23'!R:R,'Tele2 - data 6.23'!U:U,0,0)</f>
        <v>0</v>
      </c>
      <c r="K949">
        <f t="shared" si="59"/>
        <v>0</v>
      </c>
    </row>
    <row r="950" spans="1:11" x14ac:dyDescent="0.25">
      <c r="A950" t="str">
        <f>_xlfn.XLOOKUP(C950,'Usage by partner TELE2 vs Ki'!B:B,'Usage by partner TELE2 vs Ki'!A:A,,0)</f>
        <v>NLDPT</v>
      </c>
      <c r="B950" t="s">
        <v>1241</v>
      </c>
      <c r="C950" t="s">
        <v>687</v>
      </c>
      <c r="D950">
        <v>10</v>
      </c>
      <c r="E950">
        <v>346439</v>
      </c>
      <c r="F950">
        <f t="shared" si="56"/>
        <v>3.2264646142721176E-4</v>
      </c>
      <c r="G950">
        <f t="shared" si="57"/>
        <v>0.33038997650146484</v>
      </c>
      <c r="H950">
        <f>_xlfn.XLOOKUP(A950,'Tele2 - data 6.23'!A:A,'Tele2 - data 6.23'!K:K,0,0)</f>
        <v>4.5416334993920587E-3</v>
      </c>
      <c r="I950">
        <f t="shared" si="58"/>
        <v>1.5005101851424077E-3</v>
      </c>
      <c r="J950">
        <f>_xlfn.XLOOKUP(A950,'Tele2 - data 6.23'!R:R,'Tele2 - data 6.23'!U:U,0,0)</f>
        <v>0.11</v>
      </c>
      <c r="K950">
        <f t="shared" si="59"/>
        <v>1.1000000000000001</v>
      </c>
    </row>
    <row r="951" spans="1:11" x14ac:dyDescent="0.25">
      <c r="A951" t="str">
        <f>_xlfn.XLOOKUP(C951,'Usage by partner TELE2 vs Ki'!B:B,'Usage by partner TELE2 vs Ki'!A:A,,0)</f>
        <v>POL03</v>
      </c>
      <c r="B951" t="s">
        <v>1241</v>
      </c>
      <c r="C951" t="s">
        <v>780</v>
      </c>
      <c r="D951">
        <v>10</v>
      </c>
      <c r="E951">
        <v>615022</v>
      </c>
      <c r="F951">
        <f t="shared" si="56"/>
        <v>5.7278387248516083E-4</v>
      </c>
      <c r="G951">
        <f t="shared" si="57"/>
        <v>0.58653068542480469</v>
      </c>
      <c r="H951">
        <f>_xlfn.XLOOKUP(A951,'Tele2 - data 6.23'!A:A,'Tele2 - data 6.23'!K:K,0,0)</f>
        <v>1.0005654488975016E-2</v>
      </c>
      <c r="I951">
        <f t="shared" si="58"/>
        <v>5.8686233855422898E-3</v>
      </c>
      <c r="J951">
        <f>_xlfn.XLOOKUP(A951,'Tele2 - data 6.23'!R:R,'Tele2 - data 6.23'!U:U,0,0)</f>
        <v>0</v>
      </c>
      <c r="K951">
        <f t="shared" si="59"/>
        <v>0</v>
      </c>
    </row>
    <row r="952" spans="1:11" x14ac:dyDescent="0.25">
      <c r="A952" t="str">
        <f>_xlfn.XLOOKUP(C952,'Usage by partner TELE2 vs Ki'!B:B,'Usage by partner TELE2 vs Ki'!A:A,,0)</f>
        <v>DEUE2</v>
      </c>
      <c r="B952" t="s">
        <v>1241</v>
      </c>
      <c r="C952" t="s">
        <v>746</v>
      </c>
      <c r="D952">
        <v>6</v>
      </c>
      <c r="E952">
        <v>204404</v>
      </c>
      <c r="F952">
        <f t="shared" si="56"/>
        <v>1.9036605954170227E-4</v>
      </c>
      <c r="G952">
        <f t="shared" si="57"/>
        <v>0.19493484497070313</v>
      </c>
      <c r="H952">
        <f>_xlfn.XLOOKUP(A952,'Tele2 - data 6.23'!A:A,'Tele2 - data 6.23'!K:K,0,0)</f>
        <v>6.0739991574448775E-3</v>
      </c>
      <c r="I952">
        <f t="shared" si="58"/>
        <v>1.1840340841086986E-3</v>
      </c>
      <c r="J952">
        <f>_xlfn.XLOOKUP(A952,'Tele2 - data 6.23'!R:R,'Tele2 - data 6.23'!U:U,0,0)</f>
        <v>0</v>
      </c>
      <c r="K952">
        <f t="shared" si="59"/>
        <v>0</v>
      </c>
    </row>
    <row r="953" spans="1:11" x14ac:dyDescent="0.25">
      <c r="A953" t="str">
        <f>_xlfn.XLOOKUP(C953,'Usage by partner TELE2 vs Ki'!B:B,'Usage by partner TELE2 vs Ki'!A:A,,0)</f>
        <v>USAW6</v>
      </c>
      <c r="B953" t="s">
        <v>1241</v>
      </c>
      <c r="C953" t="s">
        <v>646</v>
      </c>
      <c r="D953">
        <v>3</v>
      </c>
      <c r="E953">
        <v>107328</v>
      </c>
      <c r="F953">
        <f t="shared" si="56"/>
        <v>9.9956989288330078E-5</v>
      </c>
      <c r="G953">
        <f t="shared" si="57"/>
        <v>0.10235595703125</v>
      </c>
      <c r="H953">
        <f>_xlfn.XLOOKUP(A953,'Tele2 - data 6.23'!A:A,'Tele2 - data 6.23'!K:K,0,0)</f>
        <v>5.0788502726430767E-3</v>
      </c>
      <c r="I953">
        <f t="shared" si="58"/>
        <v>5.1985058027480713E-4</v>
      </c>
      <c r="J953">
        <f>_xlfn.XLOOKUP(A953,'Tele2 - data 6.23'!R:R,'Tele2 - data 6.23'!U:U,0,0)</f>
        <v>0.12</v>
      </c>
      <c r="K953">
        <f t="shared" si="59"/>
        <v>0.36</v>
      </c>
    </row>
    <row r="954" spans="1:11" x14ac:dyDescent="0.25">
      <c r="A954" t="str">
        <f>_xlfn.XLOOKUP(C954,'Usage by partner TELE2 vs Ki'!B:B,'Usage by partner TELE2 vs Ki'!A:A,,0)</f>
        <v>NLDLT</v>
      </c>
      <c r="B954" t="s">
        <v>1241</v>
      </c>
      <c r="C954" t="s">
        <v>699</v>
      </c>
      <c r="D954">
        <v>2</v>
      </c>
      <c r="E954">
        <v>78884</v>
      </c>
      <c r="F954">
        <f t="shared" si="56"/>
        <v>7.3466449975967407E-5</v>
      </c>
      <c r="G954">
        <f t="shared" si="57"/>
        <v>7.5229644775390625E-2</v>
      </c>
      <c r="H954">
        <f>_xlfn.XLOOKUP(A954,'Tele2 - data 6.23'!A:A,'Tele2 - data 6.23'!K:K,0,0)</f>
        <v>1.0014996681596862E-2</v>
      </c>
      <c r="I954">
        <f t="shared" si="58"/>
        <v>7.5342464278324779E-4</v>
      </c>
      <c r="J954">
        <f>_xlfn.XLOOKUP(A954,'Tele2 - data 6.23'!R:R,'Tele2 - data 6.23'!U:U,0,0)</f>
        <v>0</v>
      </c>
      <c r="K954">
        <f t="shared" si="59"/>
        <v>0</v>
      </c>
    </row>
    <row r="955" spans="1:11" x14ac:dyDescent="0.25">
      <c r="A955" t="str">
        <f>_xlfn.XLOOKUP(C955,'Usage by partner TELE2 vs Ki'!B:B,'Usage by partner TELE2 vs Ki'!A:A,,0)</f>
        <v>AUTPT</v>
      </c>
      <c r="B955" t="s">
        <v>1241</v>
      </c>
      <c r="C955" t="s">
        <v>809</v>
      </c>
      <c r="D955">
        <v>1</v>
      </c>
      <c r="E955">
        <v>15</v>
      </c>
      <c r="F955">
        <f t="shared" si="56"/>
        <v>1.3969838619232178E-8</v>
      </c>
      <c r="G955">
        <f t="shared" si="57"/>
        <v>1.430511474609375E-5</v>
      </c>
      <c r="H955">
        <f>_xlfn.XLOOKUP(A955,'Tele2 - data 6.23'!A:A,'Tele2 - data 6.23'!K:K,0,0)</f>
        <v>1.0095723953167393E-2</v>
      </c>
      <c r="I955">
        <f t="shared" si="58"/>
        <v>1.4442048959494678E-7</v>
      </c>
      <c r="J955">
        <f>_xlfn.XLOOKUP(A955,'Tele2 - data 6.23'!R:R,'Tele2 - data 6.23'!U:U,0,0)</f>
        <v>0</v>
      </c>
      <c r="K955">
        <f t="shared" si="59"/>
        <v>0</v>
      </c>
    </row>
    <row r="956" spans="1:11" x14ac:dyDescent="0.25">
      <c r="A956" t="str">
        <f>_xlfn.XLOOKUP(C956,'Usage by partner TELE2 vs Ki'!B:B,'Usage by partner TELE2 vs Ki'!A:A,,0)</f>
        <v>CHEC1</v>
      </c>
      <c r="B956" t="s">
        <v>1241</v>
      </c>
      <c r="C956" t="s">
        <v>911</v>
      </c>
      <c r="D956">
        <v>1</v>
      </c>
      <c r="E956">
        <v>38890</v>
      </c>
      <c r="F956">
        <f t="shared" si="56"/>
        <v>3.6219134926795959E-5</v>
      </c>
      <c r="G956">
        <f t="shared" si="57"/>
        <v>3.7088394165039063E-2</v>
      </c>
      <c r="H956">
        <f>_xlfn.XLOOKUP(A956,'Tele2 - data 6.23'!A:A,'Tele2 - data 6.23'!K:K,0,0)</f>
        <v>2.0139639166548706E-2</v>
      </c>
      <c r="I956">
        <f t="shared" si="58"/>
        <v>7.4694687575061717E-4</v>
      </c>
      <c r="J956">
        <f>_xlfn.XLOOKUP(A956,'Tele2 - data 6.23'!R:R,'Tele2 - data 6.23'!U:U,0,0)</f>
        <v>0</v>
      </c>
      <c r="K956">
        <f t="shared" si="59"/>
        <v>0</v>
      </c>
    </row>
    <row r="957" spans="1:11" x14ac:dyDescent="0.25">
      <c r="A957" t="str">
        <f>_xlfn.XLOOKUP(C957,'Usage by partner TELE2 vs Ki'!B:B,'Usage by partner TELE2 vs Ki'!A:A,,0)</f>
        <v>GBRCN</v>
      </c>
      <c r="B957" t="s">
        <v>1241</v>
      </c>
      <c r="C957" t="s">
        <v>679</v>
      </c>
      <c r="D957">
        <v>1</v>
      </c>
      <c r="E957">
        <v>2144</v>
      </c>
      <c r="F957">
        <f t="shared" si="56"/>
        <v>1.9967555999755859E-6</v>
      </c>
      <c r="G957">
        <f t="shared" si="57"/>
        <v>2.044677734375E-3</v>
      </c>
      <c r="H957">
        <f>_xlfn.XLOOKUP(A957,'Tele2 - data 6.23'!A:A,'Tele2 - data 6.23'!K:K,0,0)</f>
        <v>1.0089910828816955E-2</v>
      </c>
      <c r="I957">
        <f t="shared" si="58"/>
        <v>2.0630616013511228E-5</v>
      </c>
      <c r="J957">
        <f>_xlfn.XLOOKUP(A957,'Tele2 - data 6.23'!R:R,'Tele2 - data 6.23'!U:U,0,0)</f>
        <v>0</v>
      </c>
      <c r="K957">
        <f t="shared" si="59"/>
        <v>0</v>
      </c>
    </row>
    <row r="958" spans="1:11" x14ac:dyDescent="0.25">
      <c r="A958" t="str">
        <f>_xlfn.XLOOKUP(C958,'Usage by partner TELE2 vs Ki'!B:B,'Usage by partner TELE2 vs Ki'!A:A,,0)</f>
        <v>AUSTA</v>
      </c>
      <c r="B958" t="s">
        <v>1241</v>
      </c>
      <c r="C958" t="s">
        <v>841</v>
      </c>
      <c r="D958">
        <v>1</v>
      </c>
      <c r="E958">
        <v>2194811</v>
      </c>
      <c r="F958">
        <f t="shared" si="56"/>
        <v>2.044077031314373E-3</v>
      </c>
      <c r="G958">
        <f t="shared" si="57"/>
        <v>2.093134880065918</v>
      </c>
      <c r="H958">
        <f>_xlfn.XLOOKUP(A958,'Tele2 - data 6.23'!A:A,'Tele2 - data 6.23'!K:K,0,0)</f>
        <v>5.1030373719502713E-3</v>
      </c>
      <c r="I958">
        <f t="shared" si="58"/>
        <v>1.0681345517509029E-2</v>
      </c>
      <c r="J958">
        <f>_xlfn.XLOOKUP(A958,'Tele2 - data 6.23'!R:R,'Tele2 - data 6.23'!U:U,0,0)</f>
        <v>0.5</v>
      </c>
      <c r="K958">
        <f t="shared" si="59"/>
        <v>0.5</v>
      </c>
    </row>
    <row r="959" spans="1:11" x14ac:dyDescent="0.25">
      <c r="A959" t="str">
        <f>_xlfn.XLOOKUP(C959,'Usage by partner TELE2 vs Ki'!B:B,'Usage by partner TELE2 vs Ki'!A:A,,0)</f>
        <v>DEUD2</v>
      </c>
      <c r="B959" t="s">
        <v>1241</v>
      </c>
      <c r="C959" t="s">
        <v>740</v>
      </c>
      <c r="D959">
        <v>1</v>
      </c>
      <c r="E959">
        <v>55247</v>
      </c>
      <c r="F959">
        <f t="shared" si="56"/>
        <v>5.1452778279781342E-5</v>
      </c>
      <c r="G959">
        <f t="shared" si="57"/>
        <v>5.2687644958496094E-2</v>
      </c>
      <c r="H959">
        <f>_xlfn.XLOOKUP(A959,'Tele2 - data 6.23'!A:A,'Tele2 - data 6.23'!K:K,0,0)</f>
        <v>1.0029951459719478E-2</v>
      </c>
      <c r="I959">
        <f t="shared" si="58"/>
        <v>5.2845452146064954E-4</v>
      </c>
      <c r="J959">
        <f>_xlfn.XLOOKUP(A959,'Tele2 - data 6.23'!R:R,'Tele2 - data 6.23'!U:U,0,0)</f>
        <v>0</v>
      </c>
      <c r="K959">
        <f t="shared" si="59"/>
        <v>0</v>
      </c>
    </row>
    <row r="960" spans="1:11" x14ac:dyDescent="0.25">
      <c r="A960" t="str">
        <f>_xlfn.XLOOKUP(C960,'Usage by partner TELE2 vs Ki'!B:B,'Usage by partner TELE2 vs Ki'!A:A,,0)</f>
        <v>USAW6</v>
      </c>
      <c r="B960" t="s">
        <v>599</v>
      </c>
      <c r="C960" t="s">
        <v>646</v>
      </c>
      <c r="D960">
        <v>52</v>
      </c>
      <c r="E960">
        <v>3181107</v>
      </c>
      <c r="F960">
        <f t="shared" si="56"/>
        <v>2.962636761367321E-3</v>
      </c>
      <c r="G960">
        <f t="shared" si="57"/>
        <v>3.0337400436401367</v>
      </c>
      <c r="H960">
        <f>_xlfn.XLOOKUP(A960,'Tele2 - data 6.23'!A:A,'Tele2 - data 6.23'!K:K,0,0)</f>
        <v>5.0788502726430767E-3</v>
      </c>
      <c r="I960">
        <f t="shared" si="58"/>
        <v>1.5407911447769929E-2</v>
      </c>
      <c r="J960">
        <f>_xlfn.XLOOKUP(A960,'Tele2 - data 6.23'!R:R,'Tele2 - data 6.23'!U:U,0,0)</f>
        <v>0.12</v>
      </c>
      <c r="K960">
        <f t="shared" si="59"/>
        <v>6.24</v>
      </c>
    </row>
    <row r="961" spans="1:11" x14ac:dyDescent="0.25">
      <c r="A961" t="str">
        <f>_xlfn.XLOOKUP(C961,'Usage by partner TELE2 vs Ki'!B:B,'Usage by partner TELE2 vs Ki'!A:A,,0)</f>
        <v>USACG</v>
      </c>
      <c r="B961" t="s">
        <v>599</v>
      </c>
      <c r="C961" t="s">
        <v>665</v>
      </c>
      <c r="D961">
        <v>14</v>
      </c>
      <c r="E961">
        <v>693074</v>
      </c>
      <c r="F961">
        <f t="shared" si="56"/>
        <v>6.4547546207904816E-4</v>
      </c>
      <c r="G961">
        <f t="shared" si="57"/>
        <v>0.66096687316894531</v>
      </c>
      <c r="H961">
        <f>_xlfn.XLOOKUP(A961,'Tele2 - data 6.23'!A:A,'Tele2 - data 6.23'!K:K,0,0)</f>
        <v>1.3540748128522176E-2</v>
      </c>
      <c r="I961">
        <f t="shared" si="58"/>
        <v>8.9499859508775509E-3</v>
      </c>
      <c r="J961">
        <f>_xlfn.XLOOKUP(A961,'Tele2 - data 6.23'!R:R,'Tele2 - data 6.23'!U:U,0,0)</f>
        <v>0</v>
      </c>
      <c r="K961">
        <f t="shared" si="59"/>
        <v>0</v>
      </c>
    </row>
    <row r="962" spans="1:11" x14ac:dyDescent="0.25">
      <c r="A962" t="str">
        <f>_xlfn.XLOOKUP(C962,'Usage by partner TELE2 vs Ki'!B:B,'Usage by partner TELE2 vs Ki'!A:A,,0)</f>
        <v>ISR01</v>
      </c>
      <c r="B962" t="s">
        <v>599</v>
      </c>
      <c r="C962" t="s">
        <v>586</v>
      </c>
      <c r="D962">
        <v>8</v>
      </c>
      <c r="E962">
        <v>811938</v>
      </c>
      <c r="F962">
        <f t="shared" si="56"/>
        <v>7.561761885881424E-4</v>
      </c>
      <c r="G962">
        <f t="shared" si="57"/>
        <v>0.77432441711425781</v>
      </c>
      <c r="H962">
        <f>_xlfn.XLOOKUP(A962,'Tele2 - data 6.23'!A:A,'Tele2 - data 6.23'!K:K,0,0)</f>
        <v>1.3512929896353961E-2</v>
      </c>
      <c r="I962">
        <f t="shared" si="58"/>
        <v>1.0463391565500109E-2</v>
      </c>
      <c r="J962">
        <f>_xlfn.XLOOKUP(A962,'Tele2 - data 6.23'!R:R,'Tele2 - data 6.23'!U:U,0,0)</f>
        <v>0</v>
      </c>
      <c r="K962">
        <f t="shared" si="59"/>
        <v>0</v>
      </c>
    </row>
    <row r="963" spans="1:11" x14ac:dyDescent="0.25">
      <c r="A963" t="str">
        <f>_xlfn.XLOOKUP(C963,'Usage by partner TELE2 vs Ki'!B:B,'Usage by partner TELE2 vs Ki'!A:A,,0)</f>
        <v>ISRMS</v>
      </c>
      <c r="B963" t="s">
        <v>599</v>
      </c>
      <c r="C963" t="s">
        <v>645</v>
      </c>
      <c r="D963">
        <v>7</v>
      </c>
      <c r="E963">
        <v>23705</v>
      </c>
      <c r="F963">
        <f t="shared" ref="F963:F1026" si="60">G963/1024</f>
        <v>2.2077001631259918E-5</v>
      </c>
      <c r="G963">
        <f t="shared" ref="G963:G1026" si="61">E963/1024/1024</f>
        <v>2.2606849670410156E-2</v>
      </c>
      <c r="H963">
        <f>_xlfn.XLOOKUP(A963,'Tele2 - data 6.23'!A:A,'Tele2 - data 6.23'!K:K,0,0)</f>
        <v>1.3603237372528902E-2</v>
      </c>
      <c r="I963">
        <f t="shared" ref="I963:I1026" si="62">H963*G963</f>
        <v>3.0752634231166612E-4</v>
      </c>
      <c r="J963">
        <f>_xlfn.XLOOKUP(A963,'Tele2 - data 6.23'!R:R,'Tele2 - data 6.23'!U:U,0,0)</f>
        <v>0</v>
      </c>
      <c r="K963">
        <f t="shared" ref="K963:K1026" si="63">J963*D963</f>
        <v>0</v>
      </c>
    </row>
    <row r="964" spans="1:11" x14ac:dyDescent="0.25">
      <c r="A964" t="str">
        <f>_xlfn.XLOOKUP(C964,'Usage by partner TELE2 vs Ki'!B:B,'Usage by partner TELE2 vs Ki'!A:A,,0)</f>
        <v>DEUE2</v>
      </c>
      <c r="B964" t="s">
        <v>599</v>
      </c>
      <c r="C964" t="s">
        <v>746</v>
      </c>
      <c r="D964">
        <v>3</v>
      </c>
      <c r="E964">
        <v>615298</v>
      </c>
      <c r="F964">
        <f t="shared" si="60"/>
        <v>5.730409175157547E-4</v>
      </c>
      <c r="G964">
        <f t="shared" si="61"/>
        <v>0.58679389953613281</v>
      </c>
      <c r="H964">
        <f>_xlfn.XLOOKUP(A964,'Tele2 - data 6.23'!A:A,'Tele2 - data 6.23'!K:K,0,0)</f>
        <v>6.0739991574448775E-3</v>
      </c>
      <c r="I964">
        <f t="shared" si="62"/>
        <v>3.5641856513762647E-3</v>
      </c>
      <c r="J964">
        <f>_xlfn.XLOOKUP(A964,'Tele2 - data 6.23'!R:R,'Tele2 - data 6.23'!U:U,0,0)</f>
        <v>0</v>
      </c>
      <c r="K964">
        <f t="shared" si="63"/>
        <v>0</v>
      </c>
    </row>
    <row r="965" spans="1:11" x14ac:dyDescent="0.25">
      <c r="A965" t="str">
        <f>_xlfn.XLOOKUP(C965,'Usage by partner TELE2 vs Ki'!B:B,'Usage by partner TELE2 vs Ki'!A:A,,0)</f>
        <v>DEUD2</v>
      </c>
      <c r="B965" t="s">
        <v>599</v>
      </c>
      <c r="C965" t="s">
        <v>740</v>
      </c>
      <c r="D965">
        <v>3</v>
      </c>
      <c r="E965">
        <v>427406</v>
      </c>
      <c r="F965">
        <f t="shared" si="60"/>
        <v>3.9805285632610321E-4</v>
      </c>
      <c r="G965">
        <f t="shared" si="61"/>
        <v>0.40760612487792969</v>
      </c>
      <c r="H965">
        <f>_xlfn.XLOOKUP(A965,'Tele2 - data 6.23'!A:A,'Tele2 - data 6.23'!K:K,0,0)</f>
        <v>1.0029951459719478E-2</v>
      </c>
      <c r="I965">
        <f t="shared" si="62"/>
        <v>4.0882696472099907E-3</v>
      </c>
      <c r="J965">
        <f>_xlfn.XLOOKUP(A965,'Tele2 - data 6.23'!R:R,'Tele2 - data 6.23'!U:U,0,0)</f>
        <v>0</v>
      </c>
      <c r="K965">
        <f t="shared" si="63"/>
        <v>0</v>
      </c>
    </row>
    <row r="966" spans="1:11" x14ac:dyDescent="0.25">
      <c r="A966" t="str">
        <f>_xlfn.XLOOKUP(C966,'Usage by partner TELE2 vs Ki'!B:B,'Usage by partner TELE2 vs Ki'!A:A,,0)</f>
        <v>MEXTL</v>
      </c>
      <c r="B966" t="s">
        <v>599</v>
      </c>
      <c r="C966" t="s">
        <v>735</v>
      </c>
      <c r="D966">
        <v>2</v>
      </c>
      <c r="E966">
        <v>31823</v>
      </c>
      <c r="F966">
        <f t="shared" si="60"/>
        <v>2.9637478291988373E-5</v>
      </c>
      <c r="G966">
        <f t="shared" si="61"/>
        <v>3.0348777770996094E-2</v>
      </c>
      <c r="H966">
        <f>_xlfn.XLOOKUP(A966,'Tele2 - data 6.23'!A:A,'Tele2 - data 6.23'!K:K,0,0)</f>
        <v>2.0154664612387234E-2</v>
      </c>
      <c r="I966">
        <f t="shared" si="62"/>
        <v>6.1166943737029928E-4</v>
      </c>
      <c r="J966">
        <f>_xlfn.XLOOKUP(A966,'Tele2 - data 6.23'!R:R,'Tele2 - data 6.23'!U:U,0,0)</f>
        <v>0</v>
      </c>
      <c r="K966">
        <f t="shared" si="63"/>
        <v>0</v>
      </c>
    </row>
    <row r="967" spans="1:11" x14ac:dyDescent="0.25">
      <c r="A967" t="str">
        <f>_xlfn.XLOOKUP(C967,'Usage by partner TELE2 vs Ki'!B:B,'Usage by partner TELE2 vs Ki'!A:A,,0)</f>
        <v>NLDPT</v>
      </c>
      <c r="B967" t="s">
        <v>599</v>
      </c>
      <c r="C967" t="s">
        <v>687</v>
      </c>
      <c r="D967">
        <v>1</v>
      </c>
      <c r="E967">
        <v>1591</v>
      </c>
      <c r="F967">
        <f t="shared" si="60"/>
        <v>1.4817342162132263E-6</v>
      </c>
      <c r="G967">
        <f t="shared" si="61"/>
        <v>1.5172958374023438E-3</v>
      </c>
      <c r="H967">
        <f>_xlfn.XLOOKUP(A967,'Tele2 - data 6.23'!A:A,'Tele2 - data 6.23'!K:K,0,0)</f>
        <v>4.5416334993920587E-3</v>
      </c>
      <c r="I967">
        <f t="shared" si="62"/>
        <v>6.8910016036346104E-6</v>
      </c>
      <c r="J967">
        <f>_xlfn.XLOOKUP(A967,'Tele2 - data 6.23'!R:R,'Tele2 - data 6.23'!U:U,0,0)</f>
        <v>0.11</v>
      </c>
      <c r="K967">
        <f t="shared" si="63"/>
        <v>0.11</v>
      </c>
    </row>
    <row r="968" spans="1:11" x14ac:dyDescent="0.25">
      <c r="A968" t="str">
        <f>_xlfn.XLOOKUP(C968,'Usage by partner TELE2 vs Ki'!B:B,'Usage by partner TELE2 vs Ki'!A:A,,0)</f>
        <v>ISRPL</v>
      </c>
      <c r="B968" t="s">
        <v>599</v>
      </c>
      <c r="C968" t="s">
        <v>644</v>
      </c>
      <c r="D968">
        <v>1</v>
      </c>
      <c r="E968">
        <v>71860</v>
      </c>
      <c r="F968">
        <f t="shared" si="60"/>
        <v>6.6924840211868286E-5</v>
      </c>
      <c r="G968">
        <f t="shared" si="61"/>
        <v>6.8531036376953125E-2</v>
      </c>
      <c r="H968">
        <f>_xlfn.XLOOKUP(A968,'Tele2 - data 6.23'!A:A,'Tele2 - data 6.23'!K:K,0,0)</f>
        <v>1.8158632160141627E-2</v>
      </c>
      <c r="I968">
        <f t="shared" si="62"/>
        <v>1.2444298811223767E-3</v>
      </c>
      <c r="J968">
        <f>_xlfn.XLOOKUP(A968,'Tele2 - data 6.23'!R:R,'Tele2 - data 6.23'!U:U,0,0)</f>
        <v>0.1</v>
      </c>
      <c r="K968">
        <f t="shared" si="63"/>
        <v>0.1</v>
      </c>
    </row>
    <row r="969" spans="1:11" x14ac:dyDescent="0.25">
      <c r="A969" t="str">
        <f>_xlfn.XLOOKUP(C969,'Usage by partner TELE2 vs Ki'!B:B,'Usage by partner TELE2 vs Ki'!A:A,,0)</f>
        <v>CANRW</v>
      </c>
      <c r="B969" t="s">
        <v>599</v>
      </c>
      <c r="C969" t="s">
        <v>787</v>
      </c>
      <c r="D969">
        <v>1</v>
      </c>
      <c r="E969">
        <v>171915</v>
      </c>
      <c r="F969">
        <f t="shared" si="60"/>
        <v>1.6010832041501999E-4</v>
      </c>
      <c r="G969">
        <f t="shared" si="61"/>
        <v>0.16395092010498047</v>
      </c>
      <c r="H969">
        <f>_xlfn.XLOOKUP(A969,'Tele2 - data 6.23'!A:A,'Tele2 - data 6.23'!K:K,0,0)</f>
        <v>0.10004802082289022</v>
      </c>
      <c r="I969">
        <f t="shared" si="62"/>
        <v>1.6402965068595097E-2</v>
      </c>
      <c r="J969">
        <f>_xlfn.XLOOKUP(A969,'Tele2 - data 6.23'!R:R,'Tele2 - data 6.23'!U:U,0,0)</f>
        <v>0</v>
      </c>
      <c r="K969">
        <f t="shared" si="63"/>
        <v>0</v>
      </c>
    </row>
    <row r="970" spans="1:11" x14ac:dyDescent="0.25">
      <c r="A970" t="str">
        <f>_xlfn.XLOOKUP(C970,'Usage by partner TELE2 vs Ki'!B:B,'Usage by partner TELE2 vs Ki'!A:A,,0)</f>
        <v>ITASI</v>
      </c>
      <c r="B970" t="s">
        <v>599</v>
      </c>
      <c r="C970" t="s">
        <v>769</v>
      </c>
      <c r="D970">
        <v>1</v>
      </c>
      <c r="E970">
        <v>10237</v>
      </c>
      <c r="F970">
        <f t="shared" si="60"/>
        <v>9.5339491963386536E-6</v>
      </c>
      <c r="G970">
        <f t="shared" si="61"/>
        <v>9.7627639770507813E-3</v>
      </c>
      <c r="H970">
        <f>_xlfn.XLOOKUP(A970,'Tele2 - data 6.23'!A:A,'Tele2 - data 6.23'!K:K,0,0)</f>
        <v>1.003746322999596E-2</v>
      </c>
      <c r="I970">
        <f t="shared" si="62"/>
        <v>9.7993384442776342E-5</v>
      </c>
      <c r="J970">
        <f>_xlfn.XLOOKUP(A970,'Tele2 - data 6.23'!R:R,'Tele2 - data 6.23'!U:U,0,0)</f>
        <v>0.05</v>
      </c>
      <c r="K970">
        <f t="shared" si="63"/>
        <v>0.05</v>
      </c>
    </row>
    <row r="971" spans="1:11" x14ac:dyDescent="0.25">
      <c r="A971" t="str">
        <f>_xlfn.XLOOKUP(C971,'Usage by partner TELE2 vs Ki'!B:B,'Usage by partner TELE2 vs Ki'!A:A,,0)</f>
        <v>USAW6</v>
      </c>
      <c r="B971" t="s">
        <v>650</v>
      </c>
      <c r="C971" t="s">
        <v>646</v>
      </c>
      <c r="D971">
        <v>60</v>
      </c>
      <c r="E971">
        <v>1353483184</v>
      </c>
      <c r="F971">
        <f t="shared" si="60"/>
        <v>1.2605294436216354</v>
      </c>
      <c r="G971">
        <f t="shared" si="61"/>
        <v>1290.7821502685547</v>
      </c>
      <c r="H971">
        <f>_xlfn.XLOOKUP(A971,'Tele2 - data 6.23'!A:A,'Tele2 - data 6.23'!K:K,0,0)</f>
        <v>5.0788502726430767E-3</v>
      </c>
      <c r="I971">
        <f t="shared" si="62"/>
        <v>6.5556892758142657</v>
      </c>
      <c r="J971">
        <f>_xlfn.XLOOKUP(A971,'Tele2 - data 6.23'!R:R,'Tele2 - data 6.23'!U:U,0,0)</f>
        <v>0.12</v>
      </c>
      <c r="K971">
        <f t="shared" si="63"/>
        <v>7.1999999999999993</v>
      </c>
    </row>
    <row r="972" spans="1:11" x14ac:dyDescent="0.25">
      <c r="A972" t="str">
        <f>_xlfn.XLOOKUP(C972,'Usage by partner TELE2 vs Ki'!B:B,'Usage by partner TELE2 vs Ki'!A:A,,0)</f>
        <v>CANBM</v>
      </c>
      <c r="B972" t="s">
        <v>650</v>
      </c>
      <c r="C972" t="s">
        <v>803</v>
      </c>
      <c r="D972">
        <v>2</v>
      </c>
      <c r="E972">
        <v>259782</v>
      </c>
      <c r="F972">
        <f t="shared" si="60"/>
        <v>2.4194084107875824E-4</v>
      </c>
      <c r="G972">
        <f t="shared" si="61"/>
        <v>0.24774742126464844</v>
      </c>
      <c r="H972">
        <f>_xlfn.XLOOKUP(A972,'Tele2 - data 6.23'!A:A,'Tele2 - data 6.23'!K:K,0,0)</f>
        <v>0.1000213823948129</v>
      </c>
      <c r="I972">
        <f t="shared" si="62"/>
        <v>2.4780039559640202E-2</v>
      </c>
      <c r="J972">
        <f>_xlfn.XLOOKUP(A972,'Tele2 - data 6.23'!R:R,'Tele2 - data 6.23'!U:U,0,0)</f>
        <v>0</v>
      </c>
      <c r="K972">
        <f t="shared" si="63"/>
        <v>0</v>
      </c>
    </row>
    <row r="973" spans="1:11" x14ac:dyDescent="0.25">
      <c r="A973" t="str">
        <f>_xlfn.XLOOKUP(C973,'Usage by partner TELE2 vs Ki'!B:B,'Usage by partner TELE2 vs Ki'!A:A,,0)</f>
        <v>MEXTL</v>
      </c>
      <c r="B973" t="s">
        <v>650</v>
      </c>
      <c r="C973" t="s">
        <v>735</v>
      </c>
      <c r="D973">
        <v>2</v>
      </c>
      <c r="E973">
        <v>26190</v>
      </c>
      <c r="F973">
        <f t="shared" si="60"/>
        <v>2.4391338229179382E-5</v>
      </c>
      <c r="G973">
        <f t="shared" si="61"/>
        <v>2.4976730346679688E-2</v>
      </c>
      <c r="H973">
        <f>_xlfn.XLOOKUP(A973,'Tele2 - data 6.23'!A:A,'Tele2 - data 6.23'!K:K,0,0)</f>
        <v>2.0154664612387234E-2</v>
      </c>
      <c r="I973">
        <f t="shared" si="62"/>
        <v>5.0339762325136343E-4</v>
      </c>
      <c r="J973">
        <f>_xlfn.XLOOKUP(A973,'Tele2 - data 6.23'!R:R,'Tele2 - data 6.23'!U:U,0,0)</f>
        <v>0</v>
      </c>
      <c r="K973">
        <f t="shared" si="63"/>
        <v>0</v>
      </c>
    </row>
    <row r="974" spans="1:11" x14ac:dyDescent="0.25">
      <c r="A974" t="str">
        <f>_xlfn.XLOOKUP(C974,'Usage by partner TELE2 vs Ki'!B:B,'Usage by partner TELE2 vs Ki'!A:A,,0)</f>
        <v>CANRW</v>
      </c>
      <c r="B974" t="s">
        <v>650</v>
      </c>
      <c r="C974" t="s">
        <v>787</v>
      </c>
      <c r="D974">
        <v>2</v>
      </c>
      <c r="E974">
        <v>336804</v>
      </c>
      <c r="F974">
        <f t="shared" si="60"/>
        <v>3.1367316842079163E-4</v>
      </c>
      <c r="G974">
        <f t="shared" si="61"/>
        <v>0.32120132446289063</v>
      </c>
      <c r="H974">
        <f>_xlfn.XLOOKUP(A974,'Tele2 - data 6.23'!A:A,'Tele2 - data 6.23'!K:K,0,0)</f>
        <v>0.10004802082289022</v>
      </c>
      <c r="I974">
        <f t="shared" si="62"/>
        <v>3.2135556798203201E-2</v>
      </c>
      <c r="J974">
        <f>_xlfn.XLOOKUP(A974,'Tele2 - data 6.23'!R:R,'Tele2 - data 6.23'!U:U,0,0)</f>
        <v>0</v>
      </c>
      <c r="K974">
        <f t="shared" si="63"/>
        <v>0</v>
      </c>
    </row>
    <row r="975" spans="1:11" x14ac:dyDescent="0.25">
      <c r="A975" t="str">
        <f>_xlfn.XLOOKUP(C975,'Usage by partner TELE2 vs Ki'!B:B,'Usage by partner TELE2 vs Ki'!A:A,,0)</f>
        <v>MEXMS</v>
      </c>
      <c r="B975" t="s">
        <v>650</v>
      </c>
      <c r="C975" t="s">
        <v>837</v>
      </c>
      <c r="D975">
        <v>1</v>
      </c>
      <c r="E975">
        <v>4</v>
      </c>
      <c r="F975">
        <f t="shared" si="60"/>
        <v>3.7252902984619141E-9</v>
      </c>
      <c r="G975">
        <f t="shared" si="61"/>
        <v>3.814697265625E-6</v>
      </c>
      <c r="H975">
        <f>_xlfn.XLOOKUP(A975,'Tele2 - data 6.23'!A:A,'Tele2 - data 6.23'!K:K,0,0)</f>
        <v>5.0319361277438669E-2</v>
      </c>
      <c r="I975">
        <f t="shared" si="62"/>
        <v>1.919531298730418E-7</v>
      </c>
      <c r="J975">
        <f>_xlfn.XLOOKUP(A975,'Tele2 - data 6.23'!R:R,'Tele2 - data 6.23'!U:U,0,0)</f>
        <v>0</v>
      </c>
      <c r="K975">
        <f t="shared" si="63"/>
        <v>0</v>
      </c>
    </row>
    <row r="976" spans="1:11" x14ac:dyDescent="0.25">
      <c r="A976" t="str">
        <f>_xlfn.XLOOKUP(C976,'Usage by partner TELE2 vs Ki'!B:B,'Usage by partner TELE2 vs Ki'!A:A,,0)</f>
        <v>CANTS</v>
      </c>
      <c r="B976" t="s">
        <v>650</v>
      </c>
      <c r="C976" t="s">
        <v>807</v>
      </c>
      <c r="D976">
        <v>1</v>
      </c>
      <c r="E976">
        <v>1894819</v>
      </c>
      <c r="F976">
        <f t="shared" si="60"/>
        <v>1.7646877095103264E-3</v>
      </c>
      <c r="G976">
        <f t="shared" si="61"/>
        <v>1.8070402145385742</v>
      </c>
      <c r="H976">
        <f>_xlfn.XLOOKUP(A976,'Tele2 - data 6.23'!A:A,'Tele2 - data 6.23'!K:K,0,0)</f>
        <v>0.10001281626379642</v>
      </c>
      <c r="I976">
        <f t="shared" si="62"/>
        <v>0.18072718095793769</v>
      </c>
      <c r="J976">
        <f>_xlfn.XLOOKUP(A976,'Tele2 - data 6.23'!R:R,'Tele2 - data 6.23'!U:U,0,0)</f>
        <v>0</v>
      </c>
      <c r="K976">
        <f t="shared" si="63"/>
        <v>0</v>
      </c>
    </row>
    <row r="977" spans="1:11" x14ac:dyDescent="0.25">
      <c r="A977" t="str">
        <f>_xlfn.XLOOKUP(C977,'Usage by partner TELE2 vs Ki'!B:B,'Usage by partner TELE2 vs Ki'!A:A,,0)</f>
        <v>USACG</v>
      </c>
      <c r="B977" t="s">
        <v>653</v>
      </c>
      <c r="C977" t="s">
        <v>665</v>
      </c>
      <c r="D977">
        <v>40</v>
      </c>
      <c r="E977">
        <v>86769056</v>
      </c>
      <c r="F977">
        <f t="shared" si="60"/>
        <v>8.0809980630874634E-2</v>
      </c>
      <c r="G977">
        <f t="shared" si="61"/>
        <v>82.749420166015625</v>
      </c>
      <c r="H977">
        <f>_xlfn.XLOOKUP(A977,'Tele2 - data 6.23'!A:A,'Tele2 - data 6.23'!K:K,0,0)</f>
        <v>1.3540748128522176E-2</v>
      </c>
      <c r="I977">
        <f t="shared" si="62"/>
        <v>1.1204890562492713</v>
      </c>
      <c r="J977">
        <f>_xlfn.XLOOKUP(A977,'Tele2 - data 6.23'!R:R,'Tele2 - data 6.23'!U:U,0,0)</f>
        <v>0</v>
      </c>
      <c r="K977">
        <f t="shared" si="63"/>
        <v>0</v>
      </c>
    </row>
    <row r="978" spans="1:11" x14ac:dyDescent="0.25">
      <c r="A978" t="str">
        <f>_xlfn.XLOOKUP(C978,'Usage by partner TELE2 vs Ki'!B:B,'Usage by partner TELE2 vs Ki'!A:A,,0)</f>
        <v>USAW6</v>
      </c>
      <c r="B978" t="s">
        <v>653</v>
      </c>
      <c r="C978" t="s">
        <v>646</v>
      </c>
      <c r="D978">
        <v>32</v>
      </c>
      <c r="E978">
        <v>52510817</v>
      </c>
      <c r="F978">
        <f t="shared" si="60"/>
        <v>4.8904509283602238E-2</v>
      </c>
      <c r="G978">
        <f t="shared" si="61"/>
        <v>50.078217506408691</v>
      </c>
      <c r="H978">
        <f>_xlfn.XLOOKUP(A978,'Tele2 - data 6.23'!A:A,'Tele2 - data 6.23'!K:K,0,0)</f>
        <v>5.0788502726430767E-3</v>
      </c>
      <c r="I978">
        <f t="shared" si="62"/>
        <v>0.25433976863590307</v>
      </c>
      <c r="J978">
        <f>_xlfn.XLOOKUP(A978,'Tele2 - data 6.23'!R:R,'Tele2 - data 6.23'!U:U,0,0)</f>
        <v>0.12</v>
      </c>
      <c r="K978">
        <f t="shared" si="63"/>
        <v>3.84</v>
      </c>
    </row>
    <row r="979" spans="1:11" x14ac:dyDescent="0.25">
      <c r="A979" t="str">
        <f>_xlfn.XLOOKUP(C979,'Usage by partner TELE2 vs Ki'!B:B,'Usage by partner TELE2 vs Ki'!A:A,,0)</f>
        <v>CANBM</v>
      </c>
      <c r="B979" t="s">
        <v>653</v>
      </c>
      <c r="C979" t="s">
        <v>803</v>
      </c>
      <c r="D979">
        <v>6</v>
      </c>
      <c r="E979">
        <v>8679297</v>
      </c>
      <c r="F979">
        <f t="shared" si="60"/>
        <v>8.0832252278923988E-3</v>
      </c>
      <c r="G979">
        <f t="shared" si="61"/>
        <v>8.2772226333618164</v>
      </c>
      <c r="H979">
        <f>_xlfn.XLOOKUP(A979,'Tele2 - data 6.23'!A:A,'Tele2 - data 6.23'!K:K,0,0)</f>
        <v>0.1000213823948129</v>
      </c>
      <c r="I979">
        <f t="shared" si="62"/>
        <v>0.82789925017848243</v>
      </c>
      <c r="J979">
        <f>_xlfn.XLOOKUP(A979,'Tele2 - data 6.23'!R:R,'Tele2 - data 6.23'!U:U,0,0)</f>
        <v>0</v>
      </c>
      <c r="K979">
        <f t="shared" si="63"/>
        <v>0</v>
      </c>
    </row>
    <row r="980" spans="1:11" x14ac:dyDescent="0.25">
      <c r="A980" t="str">
        <f>_xlfn.XLOOKUP(C980,'Usage by partner TELE2 vs Ki'!B:B,'Usage by partner TELE2 vs Ki'!A:A,,0)</f>
        <v>CANRW</v>
      </c>
      <c r="B980" t="s">
        <v>653</v>
      </c>
      <c r="C980" t="s">
        <v>787</v>
      </c>
      <c r="D980">
        <v>5</v>
      </c>
      <c r="E980">
        <v>43105937</v>
      </c>
      <c r="F980">
        <f t="shared" si="60"/>
        <v>4.0145532228052616E-2</v>
      </c>
      <c r="G980">
        <f t="shared" si="61"/>
        <v>41.109025001525879</v>
      </c>
      <c r="H980">
        <f>_xlfn.XLOOKUP(A980,'Tele2 - data 6.23'!A:A,'Tele2 - data 6.23'!K:K,0,0)</f>
        <v>0.10004802082289022</v>
      </c>
      <c r="I980">
        <f t="shared" si="62"/>
        <v>4.1128765893613757</v>
      </c>
      <c r="J980">
        <f>_xlfn.XLOOKUP(A980,'Tele2 - data 6.23'!R:R,'Tele2 - data 6.23'!U:U,0,0)</f>
        <v>0</v>
      </c>
      <c r="K980">
        <f t="shared" si="63"/>
        <v>0</v>
      </c>
    </row>
    <row r="981" spans="1:11" x14ac:dyDescent="0.25">
      <c r="A981" t="str">
        <f>_xlfn.XLOOKUP(C981,'Usage by partner TELE2 vs Ki'!B:B,'Usage by partner TELE2 vs Ki'!A:A,,0)</f>
        <v>CANTS</v>
      </c>
      <c r="B981" t="s">
        <v>653</v>
      </c>
      <c r="C981" t="s">
        <v>807</v>
      </c>
      <c r="D981">
        <v>3</v>
      </c>
      <c r="E981">
        <v>292192</v>
      </c>
      <c r="F981">
        <f t="shared" si="60"/>
        <v>2.721250057220459E-4</v>
      </c>
      <c r="G981">
        <f t="shared" si="61"/>
        <v>0.278656005859375</v>
      </c>
      <c r="H981">
        <f>_xlfn.XLOOKUP(A981,'Tele2 - data 6.23'!A:A,'Tele2 - data 6.23'!K:K,0,0)</f>
        <v>0.10001281626379642</v>
      </c>
      <c r="I981">
        <f t="shared" si="62"/>
        <v>2.786917191481705E-2</v>
      </c>
      <c r="J981">
        <f>_xlfn.XLOOKUP(A981,'Tele2 - data 6.23'!R:R,'Tele2 - data 6.23'!U:U,0,0)</f>
        <v>0</v>
      </c>
      <c r="K981">
        <f t="shared" si="63"/>
        <v>0</v>
      </c>
    </row>
    <row r="982" spans="1:11" x14ac:dyDescent="0.25">
      <c r="A982" t="str">
        <f>_xlfn.XLOOKUP(C982,'Usage by partner TELE2 vs Ki'!B:B,'Usage by partner TELE2 vs Ki'!A:A,,0)</f>
        <v>NZLTM</v>
      </c>
      <c r="B982" t="s">
        <v>653</v>
      </c>
      <c r="C982" t="s">
        <v>894</v>
      </c>
      <c r="D982">
        <v>1</v>
      </c>
      <c r="E982">
        <v>73606</v>
      </c>
      <c r="F982">
        <f t="shared" si="60"/>
        <v>6.8550929427146912E-5</v>
      </c>
      <c r="G982">
        <f t="shared" si="61"/>
        <v>7.0196151733398438E-2</v>
      </c>
      <c r="H982">
        <f>_xlfn.XLOOKUP(A982,'Tele2 - data 6.23'!A:A,'Tele2 - data 6.23'!K:K,0,0)</f>
        <v>2.009187645990148E-2</v>
      </c>
      <c r="I982">
        <f t="shared" si="62"/>
        <v>1.4103724085879404E-3</v>
      </c>
      <c r="J982">
        <f>_xlfn.XLOOKUP(A982,'Tele2 - data 6.23'!R:R,'Tele2 - data 6.23'!U:U,0,0)</f>
        <v>0.2</v>
      </c>
      <c r="K982">
        <f t="shared" si="63"/>
        <v>0.2</v>
      </c>
    </row>
    <row r="983" spans="1:11" x14ac:dyDescent="0.25">
      <c r="A983" t="str">
        <f>_xlfn.XLOOKUP(C983,'Usage by partner TELE2 vs Ki'!B:B,'Usage by partner TELE2 vs Ki'!A:A,,0)</f>
        <v>NZLBS</v>
      </c>
      <c r="B983" t="s">
        <v>653</v>
      </c>
      <c r="C983" t="s">
        <v>898</v>
      </c>
      <c r="D983">
        <v>1</v>
      </c>
      <c r="E983">
        <v>90613</v>
      </c>
      <c r="F983">
        <f t="shared" si="60"/>
        <v>8.4389932453632355E-5</v>
      </c>
      <c r="G983">
        <f t="shared" si="61"/>
        <v>8.6415290832519531E-2</v>
      </c>
      <c r="H983">
        <f>_xlfn.XLOOKUP(A983,'Tele2 - data 6.23'!A:A,'Tele2 - data 6.23'!K:K,0,0)</f>
        <v>6.045143358142481E-2</v>
      </c>
      <c r="I983">
        <f t="shared" si="62"/>
        <v>5.2239282141815623E-3</v>
      </c>
      <c r="J983">
        <f>_xlfn.XLOOKUP(A983,'Tele2 - data 6.23'!R:R,'Tele2 - data 6.23'!U:U,0,0)</f>
        <v>0</v>
      </c>
      <c r="K983">
        <f t="shared" si="63"/>
        <v>0</v>
      </c>
    </row>
    <row r="984" spans="1:11" x14ac:dyDescent="0.25">
      <c r="A984" t="str">
        <f>_xlfn.XLOOKUP(C984,'Usage by partner TELE2 vs Ki'!B:B,'Usage by partner TELE2 vs Ki'!A:A,,0)</f>
        <v>USAW6</v>
      </c>
      <c r="B984" t="s">
        <v>654</v>
      </c>
      <c r="C984" t="s">
        <v>646</v>
      </c>
      <c r="D984">
        <v>27</v>
      </c>
      <c r="E984">
        <v>2734962579</v>
      </c>
      <c r="F984">
        <f t="shared" si="60"/>
        <v>2.5471323905512691</v>
      </c>
      <c r="G984">
        <f t="shared" si="61"/>
        <v>2608.2635679244995</v>
      </c>
      <c r="H984">
        <f>_xlfn.XLOOKUP(A984,'Tele2 - data 6.23'!A:A,'Tele2 - data 6.23'!K:K,0,0)</f>
        <v>5.0788502726430767E-3</v>
      </c>
      <c r="I984">
        <f t="shared" si="62"/>
        <v>13.246980133078349</v>
      </c>
      <c r="J984">
        <f>_xlfn.XLOOKUP(A984,'Tele2 - data 6.23'!R:R,'Tele2 - data 6.23'!U:U,0,0)</f>
        <v>0.12</v>
      </c>
      <c r="K984">
        <f t="shared" si="63"/>
        <v>3.2399999999999998</v>
      </c>
    </row>
    <row r="985" spans="1:11" x14ac:dyDescent="0.25">
      <c r="A985" t="str">
        <f>_xlfn.XLOOKUP(C985,'Usage by partner TELE2 vs Ki'!B:B,'Usage by partner TELE2 vs Ki'!A:A,,0)</f>
        <v>USACG</v>
      </c>
      <c r="B985" t="s">
        <v>654</v>
      </c>
      <c r="C985" t="s">
        <v>665</v>
      </c>
      <c r="D985">
        <v>16</v>
      </c>
      <c r="E985">
        <v>4319743881</v>
      </c>
      <c r="F985">
        <f t="shared" si="60"/>
        <v>4.0230749929323792</v>
      </c>
      <c r="G985">
        <f t="shared" si="61"/>
        <v>4119.6287927627563</v>
      </c>
      <c r="H985">
        <f>_xlfn.XLOOKUP(A985,'Tele2 - data 6.23'!A:A,'Tele2 - data 6.23'!K:K,0,0)</f>
        <v>1.3540748128522176E-2</v>
      </c>
      <c r="I985">
        <f t="shared" si="62"/>
        <v>55.782855865808365</v>
      </c>
      <c r="J985">
        <f>_xlfn.XLOOKUP(A985,'Tele2 - data 6.23'!R:R,'Tele2 - data 6.23'!U:U,0,0)</f>
        <v>0</v>
      </c>
      <c r="K985">
        <f t="shared" si="63"/>
        <v>0</v>
      </c>
    </row>
    <row r="986" spans="1:11" x14ac:dyDescent="0.25">
      <c r="A986" t="str">
        <f>_xlfn.XLOOKUP(C986,'Usage by partner TELE2 vs Ki'!B:B,'Usage by partner TELE2 vs Ki'!A:A,,0)</f>
        <v>CANTS</v>
      </c>
      <c r="B986" t="s">
        <v>654</v>
      </c>
      <c r="C986" t="s">
        <v>807</v>
      </c>
      <c r="D986">
        <v>8</v>
      </c>
      <c r="E986">
        <v>2095318512</v>
      </c>
      <c r="F986">
        <f t="shared" si="60"/>
        <v>1.9514174312353134</v>
      </c>
      <c r="G986">
        <f t="shared" si="61"/>
        <v>1998.2514495849609</v>
      </c>
      <c r="H986">
        <f>_xlfn.XLOOKUP(A986,'Tele2 - data 6.23'!A:A,'Tele2 - data 6.23'!K:K,0,0)</f>
        <v>0.10001281626379642</v>
      </c>
      <c r="I986">
        <f t="shared" si="62"/>
        <v>199.85075507620556</v>
      </c>
      <c r="J986">
        <f>_xlfn.XLOOKUP(A986,'Tele2 - data 6.23'!R:R,'Tele2 - data 6.23'!U:U,0,0)</f>
        <v>0</v>
      </c>
      <c r="K986">
        <f t="shared" si="63"/>
        <v>0</v>
      </c>
    </row>
    <row r="987" spans="1:11" x14ac:dyDescent="0.25">
      <c r="A987" t="str">
        <f>_xlfn.XLOOKUP(C987,'Usage by partner TELE2 vs Ki'!B:B,'Usage by partner TELE2 vs Ki'!A:A,,0)</f>
        <v>CANBM</v>
      </c>
      <c r="B987" t="s">
        <v>654</v>
      </c>
      <c r="C987" t="s">
        <v>803</v>
      </c>
      <c r="D987">
        <v>5</v>
      </c>
      <c r="E987">
        <v>918744209</v>
      </c>
      <c r="F987">
        <f t="shared" si="60"/>
        <v>0.85564722213894129</v>
      </c>
      <c r="G987">
        <f t="shared" si="61"/>
        <v>876.18275547027588</v>
      </c>
      <c r="H987">
        <f>_xlfn.XLOOKUP(A987,'Tele2 - data 6.23'!A:A,'Tele2 - data 6.23'!K:K,0,0)</f>
        <v>0.1000213823948129</v>
      </c>
      <c r="I987">
        <f t="shared" si="62"/>
        <v>87.637010432633303</v>
      </c>
      <c r="J987">
        <f>_xlfn.XLOOKUP(A987,'Tele2 - data 6.23'!R:R,'Tele2 - data 6.23'!U:U,0,0)</f>
        <v>0</v>
      </c>
      <c r="K987">
        <f t="shared" si="63"/>
        <v>0</v>
      </c>
    </row>
    <row r="988" spans="1:11" x14ac:dyDescent="0.25">
      <c r="A988" t="str">
        <f>_xlfn.XLOOKUP(C988,'Usage by partner TELE2 vs Ki'!B:B,'Usage by partner TELE2 vs Ki'!A:A,,0)</f>
        <v>CANRW</v>
      </c>
      <c r="B988" t="s">
        <v>654</v>
      </c>
      <c r="C988" t="s">
        <v>787</v>
      </c>
      <c r="D988">
        <v>5</v>
      </c>
      <c r="E988">
        <v>1151098350</v>
      </c>
      <c r="F988">
        <f t="shared" si="60"/>
        <v>1.0720438789576292</v>
      </c>
      <c r="G988">
        <f t="shared" si="61"/>
        <v>1097.7729320526123</v>
      </c>
      <c r="H988">
        <f>_xlfn.XLOOKUP(A988,'Tele2 - data 6.23'!A:A,'Tele2 - data 6.23'!K:K,0,0)</f>
        <v>0.10004802082289022</v>
      </c>
      <c r="I988">
        <f t="shared" si="62"/>
        <v>109.83000916480501</v>
      </c>
      <c r="J988">
        <f>_xlfn.XLOOKUP(A988,'Tele2 - data 6.23'!R:R,'Tele2 - data 6.23'!U:U,0,0)</f>
        <v>0</v>
      </c>
      <c r="K988">
        <f t="shared" si="63"/>
        <v>0</v>
      </c>
    </row>
    <row r="989" spans="1:11" x14ac:dyDescent="0.25">
      <c r="A989" t="str">
        <f>_xlfn.XLOOKUP(C989,'Usage by partner TELE2 vs Ki'!B:B,'Usage by partner TELE2 vs Ki'!A:A,,0)</f>
        <v>GBRHU</v>
      </c>
      <c r="B989" t="s">
        <v>654</v>
      </c>
      <c r="C989" t="s">
        <v>775</v>
      </c>
      <c r="D989">
        <v>4</v>
      </c>
      <c r="E989">
        <v>51390051</v>
      </c>
      <c r="F989">
        <f t="shared" si="60"/>
        <v>4.7860714606940746E-2</v>
      </c>
      <c r="G989">
        <f t="shared" si="61"/>
        <v>49.009371757507324</v>
      </c>
      <c r="H989">
        <f>_xlfn.XLOOKUP(A989,'Tele2 - data 6.23'!A:A,'Tele2 - data 6.23'!K:K,0,0)</f>
        <v>6.0306171524147408E-3</v>
      </c>
      <c r="I989">
        <f t="shared" si="62"/>
        <v>0.29555675794989422</v>
      </c>
      <c r="J989">
        <f>_xlfn.XLOOKUP(A989,'Tele2 - data 6.23'!R:R,'Tele2 - data 6.23'!U:U,0,0)</f>
        <v>0.17</v>
      </c>
      <c r="K989">
        <f t="shared" si="63"/>
        <v>0.68</v>
      </c>
    </row>
    <row r="990" spans="1:11" x14ac:dyDescent="0.25">
      <c r="A990" t="str">
        <f>_xlfn.XLOOKUP(C990,'Usage by partner TELE2 vs Ki'!B:B,'Usage by partner TELE2 vs Ki'!A:A,,0)</f>
        <v>GBRCN</v>
      </c>
      <c r="B990" t="s">
        <v>654</v>
      </c>
      <c r="C990" t="s">
        <v>679</v>
      </c>
      <c r="D990">
        <v>4</v>
      </c>
      <c r="E990">
        <v>81513955</v>
      </c>
      <c r="F990">
        <f t="shared" si="60"/>
        <v>7.5915786437690258E-2</v>
      </c>
      <c r="G990">
        <f t="shared" si="61"/>
        <v>77.737765312194824</v>
      </c>
      <c r="H990">
        <f>_xlfn.XLOOKUP(A990,'Tele2 - data 6.23'!A:A,'Tele2 - data 6.23'!K:K,0,0)</f>
        <v>1.0089910828816955E-2</v>
      </c>
      <c r="I990">
        <f t="shared" si="62"/>
        <v>0.78436712003154563</v>
      </c>
      <c r="J990">
        <f>_xlfn.XLOOKUP(A990,'Tele2 - data 6.23'!R:R,'Tele2 - data 6.23'!U:U,0,0)</f>
        <v>0</v>
      </c>
      <c r="K990">
        <f t="shared" si="63"/>
        <v>0</v>
      </c>
    </row>
    <row r="991" spans="1:11" x14ac:dyDescent="0.25">
      <c r="A991" t="str">
        <f>_xlfn.XLOOKUP(C991,'Usage by partner TELE2 vs Ki'!B:B,'Usage by partner TELE2 vs Ki'!A:A,,0)</f>
        <v>GBRVF</v>
      </c>
      <c r="B991" t="s">
        <v>654</v>
      </c>
      <c r="C991" t="s">
        <v>670</v>
      </c>
      <c r="D991">
        <v>2</v>
      </c>
      <c r="E991">
        <v>80057052</v>
      </c>
      <c r="F991">
        <f t="shared" si="60"/>
        <v>7.4558939784765244E-2</v>
      </c>
      <c r="G991">
        <f t="shared" si="61"/>
        <v>76.348354339599609</v>
      </c>
      <c r="H991">
        <f>_xlfn.XLOOKUP(A991,'Tele2 - data 6.23'!A:A,'Tele2 - data 6.23'!K:K,0,0)</f>
        <v>1.0101909042959573E-2</v>
      </c>
      <c r="I991">
        <f t="shared" si="62"/>
        <v>0.77126413111828307</v>
      </c>
      <c r="J991">
        <f>_xlfn.XLOOKUP(A991,'Tele2 - data 6.23'!R:R,'Tele2 - data 6.23'!U:U,0,0)</f>
        <v>0</v>
      </c>
      <c r="K991">
        <f t="shared" si="63"/>
        <v>0</v>
      </c>
    </row>
    <row r="992" spans="1:11" x14ac:dyDescent="0.25">
      <c r="A992" t="str">
        <f>_xlfn.XLOOKUP(C992,'Usage by partner TELE2 vs Ki'!B:B,'Usage by partner TELE2 vs Ki'!A:A,,0)</f>
        <v>ESPRT</v>
      </c>
      <c r="B992" t="s">
        <v>654</v>
      </c>
      <c r="C992" t="s">
        <v>822</v>
      </c>
      <c r="D992">
        <v>1</v>
      </c>
      <c r="E992">
        <v>31668534</v>
      </c>
      <c r="F992">
        <f t="shared" si="60"/>
        <v>2.9493620619177818E-2</v>
      </c>
      <c r="G992">
        <f t="shared" si="61"/>
        <v>30.201467514038086</v>
      </c>
      <c r="H992">
        <f>_xlfn.XLOOKUP(A992,'Tele2 - data 6.23'!A:A,'Tele2 - data 6.23'!K:K,0,0)</f>
        <v>6.2769022311094701E-3</v>
      </c>
      <c r="I992">
        <f t="shared" si="62"/>
        <v>0.18957165882164584</v>
      </c>
      <c r="J992">
        <f>_xlfn.XLOOKUP(A992,'Tele2 - data 6.23'!R:R,'Tele2 - data 6.23'!U:U,0,0)</f>
        <v>0</v>
      </c>
      <c r="K992">
        <f t="shared" si="63"/>
        <v>0</v>
      </c>
    </row>
    <row r="993" spans="1:11" x14ac:dyDescent="0.25">
      <c r="A993" t="str">
        <f>_xlfn.XLOOKUP(C993,'Usage by partner TELE2 vs Ki'!B:B,'Usage by partner TELE2 vs Ki'!A:A,,0)</f>
        <v>ISR01</v>
      </c>
      <c r="B993" t="s">
        <v>654</v>
      </c>
      <c r="C993" t="s">
        <v>586</v>
      </c>
      <c r="D993">
        <v>1</v>
      </c>
      <c r="E993">
        <v>23819884</v>
      </c>
      <c r="F993">
        <f t="shared" si="60"/>
        <v>2.2183995693922043E-2</v>
      </c>
      <c r="G993">
        <f t="shared" si="61"/>
        <v>22.716411590576172</v>
      </c>
      <c r="H993">
        <f>_xlfn.XLOOKUP(A993,'Tele2 - data 6.23'!A:A,'Tele2 - data 6.23'!K:K,0,0)</f>
        <v>1.3512929896353961E-2</v>
      </c>
      <c r="I993">
        <f t="shared" si="62"/>
        <v>0.30696527732017842</v>
      </c>
      <c r="J993">
        <f>_xlfn.XLOOKUP(A993,'Tele2 - data 6.23'!R:R,'Tele2 - data 6.23'!U:U,0,0)</f>
        <v>0</v>
      </c>
      <c r="K993">
        <f t="shared" si="63"/>
        <v>0</v>
      </c>
    </row>
    <row r="994" spans="1:11" x14ac:dyDescent="0.25">
      <c r="A994" t="str">
        <f>_xlfn.XLOOKUP(C994,'Usage by partner TELE2 vs Ki'!B:B,'Usage by partner TELE2 vs Ki'!A:A,,0)</f>
        <v>ESPXF</v>
      </c>
      <c r="B994" t="s">
        <v>654</v>
      </c>
      <c r="C994" t="s">
        <v>887</v>
      </c>
      <c r="D994">
        <v>1</v>
      </c>
      <c r="E994">
        <v>12401654</v>
      </c>
      <c r="F994">
        <f t="shared" si="60"/>
        <v>1.1549940332770348E-2</v>
      </c>
      <c r="G994">
        <f t="shared" si="61"/>
        <v>11.827138900756836</v>
      </c>
      <c r="H994">
        <f>_xlfn.XLOOKUP(A994,'Tele2 - data 6.23'!A:A,'Tele2 - data 6.23'!K:K,0,0)</f>
        <v>1.0002069341761196E-2</v>
      </c>
      <c r="I994">
        <f t="shared" si="62"/>
        <v>0.11829586340001116</v>
      </c>
      <c r="J994">
        <f>_xlfn.XLOOKUP(A994,'Tele2 - data 6.23'!R:R,'Tele2 - data 6.23'!U:U,0,0)</f>
        <v>0</v>
      </c>
      <c r="K994">
        <f t="shared" si="63"/>
        <v>0</v>
      </c>
    </row>
    <row r="995" spans="1:11" x14ac:dyDescent="0.25">
      <c r="A995" t="str">
        <f>_xlfn.XLOOKUP(C995,'Usage by partner TELE2 vs Ki'!B:B,'Usage by partner TELE2 vs Ki'!A:A,,0)</f>
        <v>ISRPL</v>
      </c>
      <c r="B995" t="s">
        <v>598</v>
      </c>
      <c r="C995" t="s">
        <v>644</v>
      </c>
      <c r="D995">
        <v>52</v>
      </c>
      <c r="E995">
        <v>3560613744</v>
      </c>
      <c r="F995">
        <f t="shared" si="60"/>
        <v>3.3160799592733383</v>
      </c>
      <c r="G995">
        <f t="shared" si="61"/>
        <v>3395.6658782958984</v>
      </c>
      <c r="H995">
        <f>_xlfn.XLOOKUP(A995,'Tele2 - data 6.23'!A:A,'Tele2 - data 6.23'!K:K,0,0)</f>
        <v>1.8158632160141627E-2</v>
      </c>
      <c r="I995">
        <f t="shared" si="62"/>
        <v>61.660647622719466</v>
      </c>
      <c r="J995">
        <f>_xlfn.XLOOKUP(A995,'Tele2 - data 6.23'!R:R,'Tele2 - data 6.23'!U:U,0,0)</f>
        <v>0.1</v>
      </c>
      <c r="K995">
        <f t="shared" si="63"/>
        <v>5.2</v>
      </c>
    </row>
    <row r="996" spans="1:11" x14ac:dyDescent="0.25">
      <c r="A996" t="str">
        <f>_xlfn.XLOOKUP(C996,'Usage by partner TELE2 vs Ki'!B:B,'Usage by partner TELE2 vs Ki'!A:A,,0)</f>
        <v>ISR01</v>
      </c>
      <c r="B996" t="s">
        <v>598</v>
      </c>
      <c r="C996" t="s">
        <v>586</v>
      </c>
      <c r="D996">
        <v>48</v>
      </c>
      <c r="E996">
        <v>4740399</v>
      </c>
      <c r="F996">
        <f t="shared" si="60"/>
        <v>4.4148406013846397E-3</v>
      </c>
      <c r="G996">
        <f t="shared" si="61"/>
        <v>4.5207967758178711</v>
      </c>
      <c r="H996">
        <f>_xlfn.XLOOKUP(A996,'Tele2 - data 6.23'!A:A,'Tele2 - data 6.23'!K:K,0,0)</f>
        <v>1.3512929896353961E-2</v>
      </c>
      <c r="I996">
        <f t="shared" si="62"/>
        <v>6.1089209907289908E-2</v>
      </c>
      <c r="J996">
        <f>_xlfn.XLOOKUP(A996,'Tele2 - data 6.23'!R:R,'Tele2 - data 6.23'!U:U,0,0)</f>
        <v>0</v>
      </c>
      <c r="K996">
        <f t="shared" si="63"/>
        <v>0</v>
      </c>
    </row>
    <row r="997" spans="1:11" x14ac:dyDescent="0.25">
      <c r="A997" t="str">
        <f>_xlfn.XLOOKUP(C997,'Usage by partner TELE2 vs Ki'!B:B,'Usage by partner TELE2 vs Ki'!A:A,,0)</f>
        <v>USACG</v>
      </c>
      <c r="B997" t="s">
        <v>1177</v>
      </c>
      <c r="C997" t="s">
        <v>665</v>
      </c>
      <c r="D997">
        <v>35</v>
      </c>
      <c r="E997">
        <v>4334418</v>
      </c>
      <c r="F997">
        <f t="shared" si="60"/>
        <v>4.0367413312196732E-3</v>
      </c>
      <c r="G997">
        <f t="shared" si="61"/>
        <v>4.1336231231689453</v>
      </c>
      <c r="H997">
        <f>_xlfn.XLOOKUP(A997,'Tele2 - data 6.23'!A:A,'Tele2 - data 6.23'!K:K,0,0)</f>
        <v>1.3540748128522176E-2</v>
      </c>
      <c r="I997">
        <f t="shared" si="62"/>
        <v>5.5972349569065889E-2</v>
      </c>
      <c r="J997">
        <f>_xlfn.XLOOKUP(A997,'Tele2 - data 6.23'!R:R,'Tele2 - data 6.23'!U:U,0,0)</f>
        <v>0</v>
      </c>
      <c r="K997">
        <f t="shared" si="63"/>
        <v>0</v>
      </c>
    </row>
    <row r="998" spans="1:11" x14ac:dyDescent="0.25">
      <c r="A998" t="str">
        <f>_xlfn.XLOOKUP(C998,'Usage by partner TELE2 vs Ki'!B:B,'Usage by partner TELE2 vs Ki'!A:A,,0)</f>
        <v>USAW6</v>
      </c>
      <c r="B998" t="s">
        <v>1177</v>
      </c>
      <c r="C998" t="s">
        <v>646</v>
      </c>
      <c r="D998">
        <v>35</v>
      </c>
      <c r="E998">
        <v>5160321</v>
      </c>
      <c r="F998">
        <f t="shared" si="60"/>
        <v>4.8059234395623207E-3</v>
      </c>
      <c r="G998">
        <f t="shared" si="61"/>
        <v>4.9212656021118164</v>
      </c>
      <c r="H998">
        <f>_xlfn.XLOOKUP(A998,'Tele2 - data 6.23'!A:A,'Tele2 - data 6.23'!K:K,0,0)</f>
        <v>5.0788502726430767E-3</v>
      </c>
      <c r="I998">
        <f t="shared" si="62"/>
        <v>2.4994371145034593E-2</v>
      </c>
      <c r="J998">
        <f>_xlfn.XLOOKUP(A998,'Tele2 - data 6.23'!R:R,'Tele2 - data 6.23'!U:U,0,0)</f>
        <v>0.12</v>
      </c>
      <c r="K998">
        <f t="shared" si="63"/>
        <v>4.2</v>
      </c>
    </row>
    <row r="999" spans="1:11" x14ac:dyDescent="0.25">
      <c r="A999" t="str">
        <f>_xlfn.XLOOKUP(C999,'Usage by partner TELE2 vs Ki'!B:B,'Usage by partner TELE2 vs Ki'!A:A,,0)</f>
        <v>ISRPL</v>
      </c>
      <c r="B999" t="s">
        <v>1177</v>
      </c>
      <c r="C999" t="s">
        <v>644</v>
      </c>
      <c r="D999">
        <v>1</v>
      </c>
      <c r="E999">
        <v>1569082</v>
      </c>
      <c r="F999">
        <f t="shared" si="60"/>
        <v>1.4613214880228043E-3</v>
      </c>
      <c r="G999">
        <f t="shared" si="61"/>
        <v>1.4963932037353516</v>
      </c>
      <c r="H999">
        <f>_xlfn.XLOOKUP(A999,'Tele2 - data 6.23'!A:A,'Tele2 - data 6.23'!K:K,0,0)</f>
        <v>1.8158632160141627E-2</v>
      </c>
      <c r="I999">
        <f t="shared" si="62"/>
        <v>2.7172453753566115E-2</v>
      </c>
      <c r="J999">
        <f>_xlfn.XLOOKUP(A999,'Tele2 - data 6.23'!R:R,'Tele2 - data 6.23'!U:U,0,0)</f>
        <v>0.1</v>
      </c>
      <c r="K999">
        <f t="shared" si="63"/>
        <v>0.1</v>
      </c>
    </row>
    <row r="1000" spans="1:11" x14ac:dyDescent="0.25">
      <c r="A1000" t="str">
        <f>_xlfn.XLOOKUP(C1000,'Usage by partner TELE2 vs Ki'!B:B,'Usage by partner TELE2 vs Ki'!A:A,,0)</f>
        <v>NLDPT</v>
      </c>
      <c r="B1000" t="s">
        <v>690</v>
      </c>
      <c r="C1000" t="s">
        <v>687</v>
      </c>
      <c r="D1000">
        <v>48</v>
      </c>
      <c r="E1000">
        <v>81518024</v>
      </c>
      <c r="F1000">
        <f t="shared" si="60"/>
        <v>7.5919575989246368E-2</v>
      </c>
      <c r="G1000">
        <f t="shared" si="61"/>
        <v>77.741645812988281</v>
      </c>
      <c r="H1000">
        <f>_xlfn.XLOOKUP(A1000,'Tele2 - data 6.23'!A:A,'Tele2 - data 6.23'!K:K,0,0)</f>
        <v>4.5416334993920587E-3</v>
      </c>
      <c r="I1000">
        <f t="shared" si="62"/>
        <v>0.35307406292213994</v>
      </c>
      <c r="J1000">
        <f>_xlfn.XLOOKUP(A1000,'Tele2 - data 6.23'!R:R,'Tele2 - data 6.23'!U:U,0,0)</f>
        <v>0.11</v>
      </c>
      <c r="K1000">
        <f t="shared" si="63"/>
        <v>5.28</v>
      </c>
    </row>
    <row r="1001" spans="1:11" x14ac:dyDescent="0.25">
      <c r="A1001" t="str">
        <f>_xlfn.XLOOKUP(C1001,'Usage by partner TELE2 vs Ki'!B:B,'Usage by partner TELE2 vs Ki'!A:A,,0)</f>
        <v>NLDLT</v>
      </c>
      <c r="B1001" t="s">
        <v>690</v>
      </c>
      <c r="C1001" t="s">
        <v>699</v>
      </c>
      <c r="D1001">
        <v>13</v>
      </c>
      <c r="E1001">
        <v>1268</v>
      </c>
      <c r="F1001">
        <f t="shared" si="60"/>
        <v>1.1809170246124268E-6</v>
      </c>
      <c r="G1001">
        <f t="shared" si="61"/>
        <v>1.209259033203125E-3</v>
      </c>
      <c r="H1001">
        <f>_xlfn.XLOOKUP(A1001,'Tele2 - data 6.23'!A:A,'Tele2 - data 6.23'!K:K,0,0)</f>
        <v>1.0014996681596862E-2</v>
      </c>
      <c r="I1001">
        <f t="shared" si="62"/>
        <v>1.2110725204720327E-5</v>
      </c>
      <c r="J1001">
        <f>_xlfn.XLOOKUP(A1001,'Tele2 - data 6.23'!R:R,'Tele2 - data 6.23'!U:U,0,0)</f>
        <v>0</v>
      </c>
      <c r="K1001">
        <f t="shared" si="63"/>
        <v>0</v>
      </c>
    </row>
    <row r="1002" spans="1:11" x14ac:dyDescent="0.25">
      <c r="A1002" t="str">
        <f>_xlfn.XLOOKUP(C1002,'Usage by partner TELE2 vs Ki'!B:B,'Usage by partner TELE2 vs Ki'!A:A,,0)</f>
        <v>POLP4</v>
      </c>
      <c r="B1002" t="s">
        <v>781</v>
      </c>
      <c r="C1002" t="s">
        <v>791</v>
      </c>
      <c r="D1002">
        <v>18</v>
      </c>
      <c r="E1002">
        <v>3214338973</v>
      </c>
      <c r="F1002">
        <f t="shared" si="60"/>
        <v>2.9935864480212331</v>
      </c>
      <c r="G1002">
        <f t="shared" si="61"/>
        <v>3065.4325227737427</v>
      </c>
      <c r="H1002">
        <f>_xlfn.XLOOKUP(A1002,'Tele2 - data 6.23'!A:A,'Tele2 - data 6.23'!K:K,0,0)</f>
        <v>1.0010121162733351E-2</v>
      </c>
      <c r="I1002">
        <f t="shared" si="62"/>
        <v>30.685350969148526</v>
      </c>
      <c r="J1002">
        <f>_xlfn.XLOOKUP(A1002,'Tele2 - data 6.23'!R:R,'Tele2 - data 6.23'!U:U,0,0)</f>
        <v>0</v>
      </c>
      <c r="K1002">
        <f t="shared" si="63"/>
        <v>0</v>
      </c>
    </row>
    <row r="1003" spans="1:11" x14ac:dyDescent="0.25">
      <c r="A1003" t="str">
        <f>_xlfn.XLOOKUP(C1003,'Usage by partner TELE2 vs Ki'!B:B,'Usage by partner TELE2 vs Ki'!A:A,,0)</f>
        <v>POL03</v>
      </c>
      <c r="B1003" t="s">
        <v>781</v>
      </c>
      <c r="C1003" t="s">
        <v>780</v>
      </c>
      <c r="D1003">
        <v>16</v>
      </c>
      <c r="E1003">
        <v>6215652</v>
      </c>
      <c r="F1003">
        <f t="shared" si="60"/>
        <v>5.7887770235538483E-3</v>
      </c>
      <c r="G1003">
        <f t="shared" si="61"/>
        <v>5.9277076721191406</v>
      </c>
      <c r="H1003">
        <f>_xlfn.XLOOKUP(A1003,'Tele2 - data 6.23'!A:A,'Tele2 - data 6.23'!K:K,0,0)</f>
        <v>1.0005654488975016E-2</v>
      </c>
      <c r="I1003">
        <f t="shared" si="62"/>
        <v>5.9310594878870519E-2</v>
      </c>
      <c r="J1003">
        <f>_xlfn.XLOOKUP(A1003,'Tele2 - data 6.23'!R:R,'Tele2 - data 6.23'!U:U,0,0)</f>
        <v>0</v>
      </c>
      <c r="K1003">
        <f t="shared" si="63"/>
        <v>0</v>
      </c>
    </row>
    <row r="1004" spans="1:11" x14ac:dyDescent="0.25">
      <c r="A1004" t="str">
        <f>_xlfn.XLOOKUP(C1004,'Usage by partner TELE2 vs Ki'!B:B,'Usage by partner TELE2 vs Ki'!A:A,,0)</f>
        <v>POLKM</v>
      </c>
      <c r="B1004" t="s">
        <v>781</v>
      </c>
      <c r="C1004" t="s">
        <v>785</v>
      </c>
      <c r="D1004">
        <v>12</v>
      </c>
      <c r="E1004">
        <v>372723688</v>
      </c>
      <c r="F1004">
        <f t="shared" si="60"/>
        <v>0.34712598472833633</v>
      </c>
      <c r="G1004">
        <f t="shared" si="61"/>
        <v>355.45700836181641</v>
      </c>
      <c r="H1004">
        <f>_xlfn.XLOOKUP(A1004,'Tele2 - data 6.23'!A:A,'Tele2 - data 6.23'!K:K,0,0)</f>
        <v>6.0612308783940562E-3</v>
      </c>
      <c r="I1004">
        <f t="shared" si="62"/>
        <v>2.1545069950242159</v>
      </c>
      <c r="J1004">
        <f>_xlfn.XLOOKUP(A1004,'Tele2 - data 6.23'!R:R,'Tele2 - data 6.23'!U:U,0,0)</f>
        <v>0</v>
      </c>
      <c r="K1004">
        <f t="shared" si="63"/>
        <v>0</v>
      </c>
    </row>
    <row r="1005" spans="1:11" x14ac:dyDescent="0.25">
      <c r="A1005" t="str">
        <f>_xlfn.XLOOKUP(C1005,'Usage by partner TELE2 vs Ki'!B:B,'Usage by partner TELE2 vs Ki'!A:A,,0)</f>
        <v>FRAF2</v>
      </c>
      <c r="B1005" t="s">
        <v>781</v>
      </c>
      <c r="C1005" t="s">
        <v>771</v>
      </c>
      <c r="D1005">
        <v>1</v>
      </c>
      <c r="E1005">
        <v>3</v>
      </c>
      <c r="F1005">
        <f t="shared" si="60"/>
        <v>2.7939677238464355E-9</v>
      </c>
      <c r="G1005">
        <f t="shared" si="61"/>
        <v>2.86102294921875E-6</v>
      </c>
      <c r="H1005">
        <f>_xlfn.XLOOKUP(A1005,'Tele2 - data 6.23'!A:A,'Tele2 - data 6.23'!K:K,0,0)</f>
        <v>1.0044684567575537E-2</v>
      </c>
      <c r="I1005">
        <f t="shared" si="62"/>
        <v>2.8738073065497027E-8</v>
      </c>
      <c r="J1005">
        <f>_xlfn.XLOOKUP(A1005,'Tele2 - data 6.23'!R:R,'Tele2 - data 6.23'!U:U,0,0)</f>
        <v>0</v>
      </c>
      <c r="K1005">
        <f t="shared" si="63"/>
        <v>0</v>
      </c>
    </row>
    <row r="1006" spans="1:11" x14ac:dyDescent="0.25">
      <c r="A1006" t="str">
        <f>_xlfn.XLOOKUP(C1006,'Usage by partner TELE2 vs Ki'!B:B,'Usage by partner TELE2 vs Ki'!A:A,,0)</f>
        <v>CHEDX</v>
      </c>
      <c r="B1006" t="s">
        <v>781</v>
      </c>
      <c r="C1006" t="s">
        <v>864</v>
      </c>
      <c r="D1006">
        <v>1</v>
      </c>
      <c r="E1006">
        <v>1</v>
      </c>
      <c r="F1006">
        <f t="shared" si="60"/>
        <v>9.3132257461547852E-10</v>
      </c>
      <c r="G1006">
        <f t="shared" si="61"/>
        <v>9.5367431640625E-7</v>
      </c>
      <c r="H1006">
        <f>_xlfn.XLOOKUP(A1006,'Tele2 - data 6.23'!A:A,'Tele2 - data 6.23'!K:K,0,0)</f>
        <v>2.0453300663015171E-2</v>
      </c>
      <c r="I1006">
        <f t="shared" si="62"/>
        <v>1.9505787528052493E-8</v>
      </c>
      <c r="J1006">
        <f>_xlfn.XLOOKUP(A1006,'Tele2 - data 6.23'!R:R,'Tele2 - data 6.23'!U:U,0,0)</f>
        <v>0</v>
      </c>
      <c r="K1006">
        <f t="shared" si="63"/>
        <v>0</v>
      </c>
    </row>
    <row r="1007" spans="1:11" x14ac:dyDescent="0.25">
      <c r="A1007" t="str">
        <f>_xlfn.XLOOKUP(C1007,'Usage by partner TELE2 vs Ki'!B:B,'Usage by partner TELE2 vs Ki'!A:A,,0)</f>
        <v>DEUD2</v>
      </c>
      <c r="B1007" t="s">
        <v>781</v>
      </c>
      <c r="C1007" t="s">
        <v>740</v>
      </c>
      <c r="D1007">
        <v>1</v>
      </c>
      <c r="E1007">
        <v>1</v>
      </c>
      <c r="F1007">
        <f t="shared" si="60"/>
        <v>9.3132257461547852E-10</v>
      </c>
      <c r="G1007">
        <f t="shared" si="61"/>
        <v>9.5367431640625E-7</v>
      </c>
      <c r="H1007">
        <f>_xlfn.XLOOKUP(A1007,'Tele2 - data 6.23'!A:A,'Tele2 - data 6.23'!K:K,0,0)</f>
        <v>1.0029951459719478E-2</v>
      </c>
      <c r="I1007">
        <f t="shared" si="62"/>
        <v>9.5653071019358428E-9</v>
      </c>
      <c r="J1007">
        <f>_xlfn.XLOOKUP(A1007,'Tele2 - data 6.23'!R:R,'Tele2 - data 6.23'!U:U,0,0)</f>
        <v>0</v>
      </c>
      <c r="K1007">
        <f t="shared" si="63"/>
        <v>0</v>
      </c>
    </row>
    <row r="1008" spans="1:11" x14ac:dyDescent="0.25">
      <c r="A1008" t="str">
        <f>_xlfn.XLOOKUP(C1008,'Usage by partner TELE2 vs Ki'!B:B,'Usage by partner TELE2 vs Ki'!A:A,,0)</f>
        <v>AUTPT</v>
      </c>
      <c r="B1008" t="s">
        <v>741</v>
      </c>
      <c r="C1008" t="s">
        <v>809</v>
      </c>
      <c r="D1008">
        <v>30</v>
      </c>
      <c r="E1008">
        <v>402358216</v>
      </c>
      <c r="F1008">
        <f t="shared" si="60"/>
        <v>0.37472528964281082</v>
      </c>
      <c r="G1008">
        <f t="shared" si="61"/>
        <v>383.71869659423828</v>
      </c>
      <c r="H1008">
        <f>_xlfn.XLOOKUP(A1008,'Tele2 - data 6.23'!A:A,'Tele2 - data 6.23'!K:K,0,0)</f>
        <v>1.0095723953167393E-2</v>
      </c>
      <c r="I1008">
        <f t="shared" si="62"/>
        <v>3.8739180364846226</v>
      </c>
      <c r="J1008">
        <f>_xlfn.XLOOKUP(A1008,'Tele2 - data 6.23'!R:R,'Tele2 - data 6.23'!U:U,0,0)</f>
        <v>0</v>
      </c>
      <c r="K1008">
        <f t="shared" si="63"/>
        <v>0</v>
      </c>
    </row>
    <row r="1009" spans="1:11" x14ac:dyDescent="0.25">
      <c r="A1009" t="str">
        <f>_xlfn.XLOOKUP(C1009,'Usage by partner TELE2 vs Ki'!B:B,'Usage by partner TELE2 vs Ki'!A:A,,0)</f>
        <v>AUTCA</v>
      </c>
      <c r="B1009" t="s">
        <v>741</v>
      </c>
      <c r="C1009" t="s">
        <v>824</v>
      </c>
      <c r="D1009">
        <v>14</v>
      </c>
      <c r="E1009">
        <v>105216554</v>
      </c>
      <c r="F1009">
        <f t="shared" si="60"/>
        <v>9.7990551963448524E-2</v>
      </c>
      <c r="G1009">
        <f t="shared" si="61"/>
        <v>100.34232521057129</v>
      </c>
      <c r="H1009">
        <f>_xlfn.XLOOKUP(A1009,'Tele2 - data 6.23'!A:A,'Tele2 - data 6.23'!K:K,0,0)</f>
        <v>6.2156129499750332E-3</v>
      </c>
      <c r="I1009">
        <f t="shared" si="62"/>
        <v>0.62368905600943314</v>
      </c>
      <c r="J1009">
        <f>_xlfn.XLOOKUP(A1009,'Tele2 - data 6.23'!R:R,'Tele2 - data 6.23'!U:U,0,0)</f>
        <v>0.17</v>
      </c>
      <c r="K1009">
        <f t="shared" si="63"/>
        <v>2.3800000000000003</v>
      </c>
    </row>
    <row r="1010" spans="1:11" x14ac:dyDescent="0.25">
      <c r="A1010" t="str">
        <f>_xlfn.XLOOKUP(C1010,'Usage by partner TELE2 vs Ki'!B:B,'Usage by partner TELE2 vs Ki'!A:A,,0)</f>
        <v>HUNVR</v>
      </c>
      <c r="B1010" t="s">
        <v>741</v>
      </c>
      <c r="C1010" t="s">
        <v>816</v>
      </c>
      <c r="D1010">
        <v>4</v>
      </c>
      <c r="E1010">
        <v>6441812</v>
      </c>
      <c r="F1010">
        <f t="shared" si="60"/>
        <v>5.9994049370288849E-3</v>
      </c>
      <c r="G1010">
        <f t="shared" si="61"/>
        <v>6.1433906555175781</v>
      </c>
      <c r="H1010">
        <f>_xlfn.XLOOKUP(A1010,'Tele2 - data 6.23'!A:A,'Tele2 - data 6.23'!K:K,0,0)</f>
        <v>1.0198464733727578E-2</v>
      </c>
      <c r="I1010">
        <f t="shared" si="62"/>
        <v>6.2653152945807561E-2</v>
      </c>
      <c r="J1010">
        <f>_xlfn.XLOOKUP(A1010,'Tele2 - data 6.23'!R:R,'Tele2 - data 6.23'!U:U,0,0)</f>
        <v>0</v>
      </c>
      <c r="K1010">
        <f t="shared" si="63"/>
        <v>0</v>
      </c>
    </row>
    <row r="1011" spans="1:11" x14ac:dyDescent="0.25">
      <c r="A1011" t="str">
        <f>_xlfn.XLOOKUP(C1011,'Usage by partner TELE2 vs Ki'!B:B,'Usage by partner TELE2 vs Ki'!A:A,,0)</f>
        <v>POLKM</v>
      </c>
      <c r="B1011" t="s">
        <v>741</v>
      </c>
      <c r="C1011" t="s">
        <v>785</v>
      </c>
      <c r="D1011">
        <v>3</v>
      </c>
      <c r="E1011">
        <v>10354511</v>
      </c>
      <c r="F1011">
        <f t="shared" si="60"/>
        <v>9.6433898434042931E-3</v>
      </c>
      <c r="G1011">
        <f t="shared" si="61"/>
        <v>9.8748311996459961</v>
      </c>
      <c r="H1011">
        <f>_xlfn.XLOOKUP(A1011,'Tele2 - data 6.23'!A:A,'Tele2 - data 6.23'!K:K,0,0)</f>
        <v>6.0612308783940562E-3</v>
      </c>
      <c r="I1011">
        <f t="shared" si="62"/>
        <v>5.9853631786223334E-2</v>
      </c>
      <c r="J1011">
        <f>_xlfn.XLOOKUP(A1011,'Tele2 - data 6.23'!R:R,'Tele2 - data 6.23'!U:U,0,0)</f>
        <v>0</v>
      </c>
      <c r="K1011">
        <f t="shared" si="63"/>
        <v>0</v>
      </c>
    </row>
    <row r="1012" spans="1:11" x14ac:dyDescent="0.25">
      <c r="A1012" t="str">
        <f>_xlfn.XLOOKUP(C1012,'Usage by partner TELE2 vs Ki'!B:B,'Usage by partner TELE2 vs Ki'!A:A,,0)</f>
        <v>CZECM</v>
      </c>
      <c r="B1012" t="s">
        <v>741</v>
      </c>
      <c r="C1012" t="s">
        <v>896</v>
      </c>
      <c r="D1012">
        <v>3</v>
      </c>
      <c r="E1012">
        <v>5655088</v>
      </c>
      <c r="F1012">
        <f t="shared" si="60"/>
        <v>5.2667111158370972E-3</v>
      </c>
      <c r="G1012">
        <f t="shared" si="61"/>
        <v>5.3931121826171875</v>
      </c>
      <c r="H1012">
        <f>_xlfn.XLOOKUP(A1012,'Tele2 - data 6.23'!A:A,'Tele2 - data 6.23'!K:K,0,0)</f>
        <v>1.0098132772783612E-2</v>
      </c>
      <c r="I1012">
        <f t="shared" si="62"/>
        <v>5.4460362878585182E-2</v>
      </c>
      <c r="J1012">
        <f>_xlfn.XLOOKUP(A1012,'Tele2 - data 6.23'!R:R,'Tele2 - data 6.23'!U:U,0,0)</f>
        <v>0</v>
      </c>
      <c r="K1012">
        <f t="shared" si="63"/>
        <v>0</v>
      </c>
    </row>
    <row r="1013" spans="1:11" x14ac:dyDescent="0.25">
      <c r="A1013" t="str">
        <f>_xlfn.XLOOKUP(C1013,'Usage by partner TELE2 vs Ki'!B:B,'Usage by partner TELE2 vs Ki'!A:A,,0)</f>
        <v>DEUD2</v>
      </c>
      <c r="B1013" t="s">
        <v>741</v>
      </c>
      <c r="C1013" t="s">
        <v>740</v>
      </c>
      <c r="D1013">
        <v>3</v>
      </c>
      <c r="E1013">
        <v>12811813</v>
      </c>
      <c r="F1013">
        <f t="shared" si="60"/>
        <v>1.1931930668652058E-2</v>
      </c>
      <c r="G1013">
        <f t="shared" si="61"/>
        <v>12.218297004699707</v>
      </c>
      <c r="H1013">
        <f>_xlfn.XLOOKUP(A1013,'Tele2 - data 6.23'!A:A,'Tele2 - data 6.23'!K:K,0,0)</f>
        <v>1.0029951459719478E-2</v>
      </c>
      <c r="I1013">
        <f t="shared" si="62"/>
        <v>0.12254892587757396</v>
      </c>
      <c r="J1013">
        <f>_xlfn.XLOOKUP(A1013,'Tele2 - data 6.23'!R:R,'Tele2 - data 6.23'!U:U,0,0)</f>
        <v>0</v>
      </c>
      <c r="K1013">
        <f t="shared" si="63"/>
        <v>0</v>
      </c>
    </row>
    <row r="1014" spans="1:11" x14ac:dyDescent="0.25">
      <c r="A1014" t="str">
        <f>_xlfn.XLOOKUP(C1014,'Usage by partner TELE2 vs Ki'!B:B,'Usage by partner TELE2 vs Ki'!A:A,,0)</f>
        <v>NLDLT</v>
      </c>
      <c r="B1014" t="s">
        <v>741</v>
      </c>
      <c r="C1014" t="s">
        <v>699</v>
      </c>
      <c r="D1014">
        <v>2</v>
      </c>
      <c r="E1014">
        <v>4859018</v>
      </c>
      <c r="F1014">
        <f t="shared" si="60"/>
        <v>4.5253131538629532E-3</v>
      </c>
      <c r="G1014">
        <f t="shared" si="61"/>
        <v>4.6339206695556641</v>
      </c>
      <c r="H1014">
        <f>_xlfn.XLOOKUP(A1014,'Tele2 - data 6.23'!A:A,'Tele2 - data 6.23'!K:K,0,0)</f>
        <v>1.0014996681596862E-2</v>
      </c>
      <c r="I1014">
        <f t="shared" si="62"/>
        <v>4.6408700128383086E-2</v>
      </c>
      <c r="J1014">
        <f>_xlfn.XLOOKUP(A1014,'Tele2 - data 6.23'!R:R,'Tele2 - data 6.23'!U:U,0,0)</f>
        <v>0</v>
      </c>
      <c r="K1014">
        <f t="shared" si="63"/>
        <v>0</v>
      </c>
    </row>
    <row r="1015" spans="1:11" x14ac:dyDescent="0.25">
      <c r="A1015" t="str">
        <f>_xlfn.XLOOKUP(C1015,'Usage by partner TELE2 vs Ki'!B:B,'Usage by partner TELE2 vs Ki'!A:A,,0)</f>
        <v>FINRL</v>
      </c>
      <c r="B1015" t="s">
        <v>741</v>
      </c>
      <c r="C1015" t="s">
        <v>847</v>
      </c>
      <c r="D1015">
        <v>1</v>
      </c>
      <c r="E1015">
        <v>8906247</v>
      </c>
      <c r="F1015">
        <f t="shared" si="60"/>
        <v>8.2945888862013817E-3</v>
      </c>
      <c r="G1015">
        <f t="shared" si="61"/>
        <v>8.4936590194702148</v>
      </c>
      <c r="H1015">
        <f>_xlfn.XLOOKUP(A1015,'Tele2 - data 6.23'!A:A,'Tele2 - data 6.23'!K:K,0,0)</f>
        <v>6.1919010184934772E-3</v>
      </c>
      <c r="I1015">
        <f t="shared" si="62"/>
        <v>5.2591895933393931E-2</v>
      </c>
      <c r="J1015">
        <f>_xlfn.XLOOKUP(A1015,'Tele2 - data 6.23'!R:R,'Tele2 - data 6.23'!U:U,0,0)</f>
        <v>0</v>
      </c>
      <c r="K1015">
        <f t="shared" si="63"/>
        <v>0</v>
      </c>
    </row>
    <row r="1016" spans="1:11" x14ac:dyDescent="0.25">
      <c r="A1016" t="str">
        <f>_xlfn.XLOOKUP(C1016,'Usage by partner TELE2 vs Ki'!B:B,'Usage by partner TELE2 vs Ki'!A:A,,0)</f>
        <v>BELMO</v>
      </c>
      <c r="B1016" t="s">
        <v>741</v>
      </c>
      <c r="C1016" t="s">
        <v>755</v>
      </c>
      <c r="D1016">
        <v>1</v>
      </c>
      <c r="E1016">
        <v>4951971</v>
      </c>
      <c r="F1016">
        <f t="shared" si="60"/>
        <v>4.6118823811411858E-3</v>
      </c>
      <c r="G1016">
        <f t="shared" si="61"/>
        <v>4.7225675582885742</v>
      </c>
      <c r="H1016">
        <f>_xlfn.XLOOKUP(A1016,'Tele2 - data 6.23'!A:A,'Tele2 - data 6.23'!K:K,0,0)</f>
        <v>6.7712003911286935E-3</v>
      </c>
      <c r="I1016">
        <f t="shared" si="62"/>
        <v>3.1977451297815269E-2</v>
      </c>
      <c r="J1016">
        <f>_xlfn.XLOOKUP(A1016,'Tele2 - data 6.23'!R:R,'Tele2 - data 6.23'!U:U,0,0)</f>
        <v>0</v>
      </c>
      <c r="K1016">
        <f t="shared" si="63"/>
        <v>0</v>
      </c>
    </row>
    <row r="1017" spans="1:11" x14ac:dyDescent="0.25">
      <c r="A1017" t="str">
        <f>_xlfn.XLOOKUP(C1017,'Usage by partner TELE2 vs Ki'!B:B,'Usage by partner TELE2 vs Ki'!A:A,,0)</f>
        <v>FRAF1</v>
      </c>
      <c r="B1017" t="s">
        <v>741</v>
      </c>
      <c r="C1017" t="s">
        <v>760</v>
      </c>
      <c r="D1017">
        <v>1</v>
      </c>
      <c r="E1017">
        <v>1416419</v>
      </c>
      <c r="F1017">
        <f t="shared" si="60"/>
        <v>1.3191429898142815E-3</v>
      </c>
      <c r="G1017">
        <f t="shared" si="61"/>
        <v>1.3508024215698242</v>
      </c>
      <c r="H1017">
        <f>_xlfn.XLOOKUP(A1017,'Tele2 - data 6.23'!A:A,'Tele2 - data 6.23'!K:K,0,0)</f>
        <v>6.0307905731580812E-3</v>
      </c>
      <c r="I1017">
        <f t="shared" si="62"/>
        <v>8.1464065102024048E-3</v>
      </c>
      <c r="J1017">
        <f>_xlfn.XLOOKUP(A1017,'Tele2 - data 6.23'!R:R,'Tele2 - data 6.23'!U:U,0,0)</f>
        <v>0</v>
      </c>
      <c r="K1017">
        <f t="shared" si="63"/>
        <v>0</v>
      </c>
    </row>
    <row r="1018" spans="1:11" x14ac:dyDescent="0.25">
      <c r="A1018" t="str">
        <f>_xlfn.XLOOKUP(C1018,'Usage by partner TELE2 vs Ki'!B:B,'Usage by partner TELE2 vs Ki'!A:A,,0)</f>
        <v>ROMMF</v>
      </c>
      <c r="B1018" t="s">
        <v>741</v>
      </c>
      <c r="C1018" t="s">
        <v>904</v>
      </c>
      <c r="D1018">
        <v>1</v>
      </c>
      <c r="E1018">
        <v>39575501</v>
      </c>
      <c r="F1018">
        <f t="shared" si="60"/>
        <v>3.6857557483017445E-2</v>
      </c>
      <c r="G1018">
        <f t="shared" si="61"/>
        <v>37.742138862609863</v>
      </c>
      <c r="H1018">
        <f>_xlfn.XLOOKUP(A1018,'Tele2 - data 6.23'!A:A,'Tele2 - data 6.23'!K:K,0,0)</f>
        <v>1.0153806994675104E-2</v>
      </c>
      <c r="I1018">
        <f t="shared" si="62"/>
        <v>0.38322639357716709</v>
      </c>
      <c r="J1018">
        <f>_xlfn.XLOOKUP(A1018,'Tele2 - data 6.23'!R:R,'Tele2 - data 6.23'!U:U,0,0)</f>
        <v>0</v>
      </c>
      <c r="K1018">
        <f t="shared" si="63"/>
        <v>0</v>
      </c>
    </row>
    <row r="1019" spans="1:11" x14ac:dyDescent="0.25">
      <c r="A1019" t="str">
        <f>_xlfn.XLOOKUP(C1019,'Usage by partner TELE2 vs Ki'!B:B,'Usage by partner TELE2 vs Ki'!A:A,,0)</f>
        <v>GRCPF</v>
      </c>
      <c r="B1019" t="s">
        <v>741</v>
      </c>
      <c r="C1019" t="s">
        <v>708</v>
      </c>
      <c r="D1019">
        <v>1</v>
      </c>
      <c r="E1019">
        <v>62</v>
      </c>
      <c r="F1019">
        <f t="shared" si="60"/>
        <v>5.7741999626159668E-8</v>
      </c>
      <c r="G1019">
        <f t="shared" si="61"/>
        <v>5.91278076171875E-5</v>
      </c>
      <c r="H1019">
        <f>_xlfn.XLOOKUP(A1019,'Tele2 - data 6.23'!A:A,'Tele2 - data 6.23'!K:K,0,0)</f>
        <v>5.0920537561091016E-3</v>
      </c>
      <c r="I1019">
        <f t="shared" si="62"/>
        <v>3.0108197486759595E-7</v>
      </c>
      <c r="J1019">
        <f>_xlfn.XLOOKUP(A1019,'Tele2 - data 6.23'!R:R,'Tele2 - data 6.23'!U:U,0,0)</f>
        <v>0</v>
      </c>
      <c r="K1019">
        <f t="shared" si="63"/>
        <v>0</v>
      </c>
    </row>
    <row r="1020" spans="1:11" x14ac:dyDescent="0.25">
      <c r="A1020" t="str">
        <f>_xlfn.XLOOKUP(C1020,'Usage by partner TELE2 vs Ki'!B:B,'Usage by partner TELE2 vs Ki'!A:A,,0)</f>
        <v>TURTS</v>
      </c>
      <c r="B1020" t="s">
        <v>741</v>
      </c>
      <c r="C1020" t="s">
        <v>870</v>
      </c>
      <c r="D1020">
        <v>1</v>
      </c>
      <c r="E1020">
        <v>483</v>
      </c>
      <c r="F1020">
        <f t="shared" si="60"/>
        <v>4.4982880353927612E-7</v>
      </c>
      <c r="G1020">
        <f t="shared" si="61"/>
        <v>4.6062469482421875E-4</v>
      </c>
      <c r="H1020">
        <f>_xlfn.XLOOKUP(A1020,'Tele2 - data 6.23'!A:A,'Tele2 - data 6.23'!K:K,0,0)</f>
        <v>6.0030428697985541E-2</v>
      </c>
      <c r="I1020">
        <f t="shared" si="62"/>
        <v>2.7651497899176614E-5</v>
      </c>
      <c r="J1020">
        <f>_xlfn.XLOOKUP(A1020,'Tele2 - data 6.23'!R:R,'Tele2 - data 6.23'!U:U,0,0)</f>
        <v>0</v>
      </c>
      <c r="K1020">
        <f t="shared" si="63"/>
        <v>0</v>
      </c>
    </row>
    <row r="1021" spans="1:11" x14ac:dyDescent="0.25">
      <c r="A1021" t="str">
        <f>_xlfn.XLOOKUP(C1021,'Usage by partner TELE2 vs Ki'!B:B,'Usage by partner TELE2 vs Ki'!A:A,,0)</f>
        <v>FRAF1</v>
      </c>
      <c r="B1021" t="s">
        <v>666</v>
      </c>
      <c r="C1021" t="s">
        <v>760</v>
      </c>
      <c r="D1021">
        <v>18</v>
      </c>
      <c r="E1021">
        <v>245525231</v>
      </c>
      <c r="F1021">
        <f t="shared" si="60"/>
        <v>0.2286631902679801</v>
      </c>
      <c r="G1021">
        <f t="shared" si="61"/>
        <v>234.15110683441162</v>
      </c>
      <c r="H1021">
        <f>_xlfn.XLOOKUP(A1021,'Tele2 - data 6.23'!A:A,'Tele2 - data 6.23'!K:K,0,0)</f>
        <v>6.0307905731580812E-3</v>
      </c>
      <c r="I1021">
        <f t="shared" si="62"/>
        <v>1.4121162877915003</v>
      </c>
      <c r="J1021">
        <f>_xlfn.XLOOKUP(A1021,'Tele2 - data 6.23'!R:R,'Tele2 - data 6.23'!U:U,0,0)</f>
        <v>0</v>
      </c>
      <c r="K1021">
        <f t="shared" si="63"/>
        <v>0</v>
      </c>
    </row>
    <row r="1022" spans="1:11" x14ac:dyDescent="0.25">
      <c r="A1022" t="str">
        <f>_xlfn.XLOOKUP(C1022,'Usage by partner TELE2 vs Ki'!B:B,'Usage by partner TELE2 vs Ki'!A:A,,0)</f>
        <v>USACG</v>
      </c>
      <c r="B1022" t="s">
        <v>666</v>
      </c>
      <c r="C1022" t="s">
        <v>665</v>
      </c>
      <c r="D1022">
        <v>6</v>
      </c>
      <c r="E1022">
        <v>709407366</v>
      </c>
      <c r="F1022">
        <f t="shared" si="60"/>
        <v>0.66068709455430508</v>
      </c>
      <c r="G1022">
        <f t="shared" si="61"/>
        <v>676.5435848236084</v>
      </c>
      <c r="H1022">
        <f>_xlfn.XLOOKUP(A1022,'Tele2 - data 6.23'!A:A,'Tele2 - data 6.23'!K:K,0,0)</f>
        <v>1.3540748128522176E-2</v>
      </c>
      <c r="I1022">
        <f t="shared" si="62"/>
        <v>9.1609062800639585</v>
      </c>
      <c r="J1022">
        <f>_xlfn.XLOOKUP(A1022,'Tele2 - data 6.23'!R:R,'Tele2 - data 6.23'!U:U,0,0)</f>
        <v>0</v>
      </c>
      <c r="K1022">
        <f t="shared" si="63"/>
        <v>0</v>
      </c>
    </row>
    <row r="1023" spans="1:11" x14ac:dyDescent="0.25">
      <c r="A1023" t="str">
        <f>_xlfn.XLOOKUP(C1023,'Usage by partner TELE2 vs Ki'!B:B,'Usage by partner TELE2 vs Ki'!A:A,,0)</f>
        <v>DEUD2</v>
      </c>
      <c r="B1023" t="s">
        <v>666</v>
      </c>
      <c r="C1023" t="s">
        <v>740</v>
      </c>
      <c r="D1023">
        <v>4</v>
      </c>
      <c r="E1023">
        <v>136496085</v>
      </c>
      <c r="F1023">
        <f t="shared" si="60"/>
        <v>0.1271218853071332</v>
      </c>
      <c r="G1023">
        <f t="shared" si="61"/>
        <v>130.17281055450439</v>
      </c>
      <c r="H1023">
        <f>_xlfn.XLOOKUP(A1023,'Tele2 - data 6.23'!A:A,'Tele2 - data 6.23'!K:K,0,0)</f>
        <v>1.0029951459719478E-2</v>
      </c>
      <c r="I1023">
        <f t="shared" si="62"/>
        <v>1.3056269712369384</v>
      </c>
      <c r="J1023">
        <f>_xlfn.XLOOKUP(A1023,'Tele2 - data 6.23'!R:R,'Tele2 - data 6.23'!U:U,0,0)</f>
        <v>0</v>
      </c>
      <c r="K1023">
        <f t="shared" si="63"/>
        <v>0</v>
      </c>
    </row>
    <row r="1024" spans="1:11" x14ac:dyDescent="0.25">
      <c r="A1024" t="str">
        <f>_xlfn.XLOOKUP(C1024,'Usage by partner TELE2 vs Ki'!B:B,'Usage by partner TELE2 vs Ki'!A:A,,0)</f>
        <v>ITAOM</v>
      </c>
      <c r="B1024" t="s">
        <v>666</v>
      </c>
      <c r="C1024" t="s">
        <v>752</v>
      </c>
      <c r="D1024">
        <v>3</v>
      </c>
      <c r="E1024">
        <v>94672553</v>
      </c>
      <c r="F1024">
        <f t="shared" si="60"/>
        <v>8.8170685805380344E-2</v>
      </c>
      <c r="G1024">
        <f t="shared" si="61"/>
        <v>90.286782264709473</v>
      </c>
      <c r="H1024">
        <f>_xlfn.XLOOKUP(A1024,'Tele2 - data 6.23'!A:A,'Tele2 - data 6.23'!K:K,0,0)</f>
        <v>1.0030261531489941E-2</v>
      </c>
      <c r="I1024">
        <f t="shared" si="62"/>
        <v>0.9056000389517237</v>
      </c>
      <c r="J1024">
        <f>_xlfn.XLOOKUP(A1024,'Tele2 - data 6.23'!R:R,'Tele2 - data 6.23'!U:U,0,0)</f>
        <v>0</v>
      </c>
      <c r="K1024">
        <f t="shared" si="63"/>
        <v>0</v>
      </c>
    </row>
    <row r="1025" spans="1:11" x14ac:dyDescent="0.25">
      <c r="A1025" t="str">
        <f>_xlfn.XLOOKUP(C1025,'Usage by partner TELE2 vs Ki'!B:B,'Usage by partner TELE2 vs Ki'!A:A,,0)</f>
        <v>NLDLT</v>
      </c>
      <c r="B1025" t="s">
        <v>666</v>
      </c>
      <c r="C1025" t="s">
        <v>699</v>
      </c>
      <c r="D1025">
        <v>2</v>
      </c>
      <c r="E1025">
        <v>6654130</v>
      </c>
      <c r="F1025">
        <f t="shared" si="60"/>
        <v>6.1971414834260941E-3</v>
      </c>
      <c r="G1025">
        <f t="shared" si="61"/>
        <v>6.3458728790283203</v>
      </c>
      <c r="H1025">
        <f>_xlfn.XLOOKUP(A1025,'Tele2 - data 6.23'!A:A,'Tele2 - data 6.23'!K:K,0,0)</f>
        <v>1.0014996681596862E-2</v>
      </c>
      <c r="I1025">
        <f t="shared" si="62"/>
        <v>6.3553895825304157E-2</v>
      </c>
      <c r="J1025">
        <f>_xlfn.XLOOKUP(A1025,'Tele2 - data 6.23'!R:R,'Tele2 - data 6.23'!U:U,0,0)</f>
        <v>0</v>
      </c>
      <c r="K1025">
        <f t="shared" si="63"/>
        <v>0</v>
      </c>
    </row>
    <row r="1026" spans="1:11" x14ac:dyDescent="0.25">
      <c r="A1026" t="str">
        <f>_xlfn.XLOOKUP(C1026,'Usage by partner TELE2 vs Ki'!B:B,'Usage by partner TELE2 vs Ki'!A:A,,0)</f>
        <v>AUTCA</v>
      </c>
      <c r="B1026" t="s">
        <v>666</v>
      </c>
      <c r="C1026" t="s">
        <v>824</v>
      </c>
      <c r="D1026">
        <v>1</v>
      </c>
      <c r="E1026">
        <v>22847461</v>
      </c>
      <c r="F1026">
        <f t="shared" si="60"/>
        <v>2.1278356201946735E-2</v>
      </c>
      <c r="G1026">
        <f t="shared" si="61"/>
        <v>21.789036750793457</v>
      </c>
      <c r="H1026">
        <f>_xlfn.XLOOKUP(A1026,'Tele2 - data 6.23'!A:A,'Tele2 - data 6.23'!K:K,0,0)</f>
        <v>6.2156129499750332E-3</v>
      </c>
      <c r="I1026">
        <f t="shared" si="62"/>
        <v>0.13543221899571373</v>
      </c>
      <c r="J1026">
        <f>_xlfn.XLOOKUP(A1026,'Tele2 - data 6.23'!R:R,'Tele2 - data 6.23'!U:U,0,0)</f>
        <v>0.17</v>
      </c>
      <c r="K1026">
        <f t="shared" si="63"/>
        <v>0.17</v>
      </c>
    </row>
    <row r="1027" spans="1:11" x14ac:dyDescent="0.25">
      <c r="A1027" t="str">
        <f>_xlfn.XLOOKUP(C1027,'Usage by partner TELE2 vs Ki'!B:B,'Usage by partner TELE2 vs Ki'!A:A,,0)</f>
        <v>BELMO</v>
      </c>
      <c r="B1027" t="s">
        <v>666</v>
      </c>
      <c r="C1027" t="s">
        <v>755</v>
      </c>
      <c r="D1027">
        <v>1</v>
      </c>
      <c r="E1027">
        <v>7384983</v>
      </c>
      <c r="F1027">
        <f t="shared" ref="F1027:F1090" si="64">G1027/1024</f>
        <v>6.8778013810515404E-3</v>
      </c>
      <c r="G1027">
        <f t="shared" ref="G1027:G1090" si="65">E1027/1024/1024</f>
        <v>7.0428686141967773</v>
      </c>
      <c r="H1027">
        <f>_xlfn.XLOOKUP(A1027,'Tele2 - data 6.23'!A:A,'Tele2 - data 6.23'!K:K,0,0)</f>
        <v>6.7712003911286935E-3</v>
      </c>
      <c r="I1027">
        <f t="shared" ref="I1027:I1090" si="66">H1027*G1027</f>
        <v>4.7688674715117216E-2</v>
      </c>
      <c r="J1027">
        <f>_xlfn.XLOOKUP(A1027,'Tele2 - data 6.23'!R:R,'Tele2 - data 6.23'!U:U,0,0)</f>
        <v>0</v>
      </c>
      <c r="K1027">
        <f t="shared" ref="K1027:K1090" si="67">J1027*D1027</f>
        <v>0</v>
      </c>
    </row>
    <row r="1028" spans="1:11" x14ac:dyDescent="0.25">
      <c r="A1028" t="str">
        <f>_xlfn.XLOOKUP(C1028,'Usage by partner TELE2 vs Ki'!B:B,'Usage by partner TELE2 vs Ki'!A:A,,0)</f>
        <v>CHEOR</v>
      </c>
      <c r="B1028" t="s">
        <v>666</v>
      </c>
      <c r="C1028" t="s">
        <v>938</v>
      </c>
      <c r="D1028">
        <v>1</v>
      </c>
      <c r="E1028">
        <v>15</v>
      </c>
      <c r="F1028">
        <f t="shared" si="64"/>
        <v>1.3969838619232178E-8</v>
      </c>
      <c r="G1028">
        <f t="shared" si="65"/>
        <v>1.430511474609375E-5</v>
      </c>
      <c r="H1028">
        <f>_xlfn.XLOOKUP(A1028,'Tele2 - data 6.23'!A:A,'Tele2 - data 6.23'!K:K,0,0)</f>
        <v>0</v>
      </c>
      <c r="I1028">
        <f t="shared" si="66"/>
        <v>0</v>
      </c>
      <c r="J1028">
        <f>_xlfn.XLOOKUP(A1028,'Tele2 - data 6.23'!R:R,'Tele2 - data 6.23'!U:U,0,0)</f>
        <v>0</v>
      </c>
      <c r="K1028">
        <f t="shared" si="67"/>
        <v>0</v>
      </c>
    </row>
    <row r="1029" spans="1:11" x14ac:dyDescent="0.25">
      <c r="A1029" t="str">
        <f>_xlfn.XLOOKUP(C1029,'Usage by partner TELE2 vs Ki'!B:B,'Usage by partner TELE2 vs Ki'!A:A,,0)</f>
        <v>SWEIQ</v>
      </c>
      <c r="B1029" t="s">
        <v>666</v>
      </c>
      <c r="C1029" t="s">
        <v>1133</v>
      </c>
      <c r="D1029">
        <v>1</v>
      </c>
      <c r="E1029">
        <v>6721970</v>
      </c>
      <c r="F1029">
        <f t="shared" si="64"/>
        <v>6.2603224068880081E-3</v>
      </c>
      <c r="G1029">
        <f t="shared" si="65"/>
        <v>6.4105701446533203</v>
      </c>
      <c r="H1029">
        <f>_xlfn.XLOOKUP(A1029,'Tele2 - data 6.23'!A:A,'Tele2 - data 6.23'!K:K,0,0)</f>
        <v>0</v>
      </c>
      <c r="I1029">
        <f t="shared" si="66"/>
        <v>0</v>
      </c>
      <c r="J1029">
        <f>_xlfn.XLOOKUP(A1029,'Tele2 - data 6.23'!R:R,'Tele2 - data 6.23'!U:U,0,0)</f>
        <v>0</v>
      </c>
      <c r="K1029">
        <f t="shared" si="67"/>
        <v>0</v>
      </c>
    </row>
    <row r="1030" spans="1:11" x14ac:dyDescent="0.25">
      <c r="A1030" t="str">
        <f>_xlfn.XLOOKUP(C1030,'Usage by partner TELE2 vs Ki'!B:B,'Usage by partner TELE2 vs Ki'!A:A,,0)</f>
        <v>DNKDM</v>
      </c>
      <c r="B1030" t="s">
        <v>666</v>
      </c>
      <c r="C1030" t="s">
        <v>853</v>
      </c>
      <c r="D1030">
        <v>1</v>
      </c>
      <c r="E1030">
        <v>3200875</v>
      </c>
      <c r="F1030">
        <f t="shared" si="64"/>
        <v>2.9810471460223198E-3</v>
      </c>
      <c r="G1030">
        <f t="shared" si="65"/>
        <v>3.0525922775268555</v>
      </c>
      <c r="H1030">
        <f>_xlfn.XLOOKUP(A1030,'Tele2 - data 6.23'!A:A,'Tele2 - data 6.23'!K:K,0,0)</f>
        <v>6.0990155924409836E-3</v>
      </c>
      <c r="I1030">
        <f t="shared" si="66"/>
        <v>1.8617807898001226E-2</v>
      </c>
      <c r="J1030">
        <f>_xlfn.XLOOKUP(A1030,'Tele2 - data 6.23'!R:R,'Tele2 - data 6.23'!U:U,0,0)</f>
        <v>0</v>
      </c>
      <c r="K1030">
        <f t="shared" si="67"/>
        <v>0</v>
      </c>
    </row>
    <row r="1031" spans="1:11" x14ac:dyDescent="0.25">
      <c r="A1031" t="str">
        <f>_xlfn.XLOOKUP(C1031,'Usage by partner TELE2 vs Ki'!B:B,'Usage by partner TELE2 vs Ki'!A:A,,0)</f>
        <v>NORTM</v>
      </c>
      <c r="B1031" t="s">
        <v>666</v>
      </c>
      <c r="C1031" t="s">
        <v>806</v>
      </c>
      <c r="D1031">
        <v>1</v>
      </c>
      <c r="E1031">
        <v>903598381</v>
      </c>
      <c r="F1031">
        <f t="shared" si="64"/>
        <v>0.84154157061129808</v>
      </c>
      <c r="G1031">
        <f t="shared" si="65"/>
        <v>861.73856830596924</v>
      </c>
      <c r="H1031">
        <f>_xlfn.XLOOKUP(A1031,'Tele2 - data 6.23'!A:A,'Tele2 - data 6.23'!K:K,0,0)</f>
        <v>6.0531621806357737E-3</v>
      </c>
      <c r="I1031">
        <f t="shared" si="66"/>
        <v>5.2162433112649103</v>
      </c>
      <c r="J1031">
        <f>_xlfn.XLOOKUP(A1031,'Tele2 - data 6.23'!R:R,'Tele2 - data 6.23'!U:U,0,0)</f>
        <v>0</v>
      </c>
      <c r="K1031">
        <f t="shared" si="67"/>
        <v>0</v>
      </c>
    </row>
    <row r="1032" spans="1:11" x14ac:dyDescent="0.25">
      <c r="A1032" t="str">
        <f>_xlfn.XLOOKUP(C1032,'Usage by partner TELE2 vs Ki'!B:B,'Usage by partner TELE2 vs Ki'!A:A,,0)</f>
        <v>GBRVF</v>
      </c>
      <c r="B1032" t="s">
        <v>666</v>
      </c>
      <c r="C1032" t="s">
        <v>670</v>
      </c>
      <c r="D1032">
        <v>1</v>
      </c>
      <c r="E1032">
        <v>1726628</v>
      </c>
      <c r="F1032">
        <f t="shared" si="64"/>
        <v>1.6080476343631744E-3</v>
      </c>
      <c r="G1032">
        <f t="shared" si="65"/>
        <v>1.6466407775878906</v>
      </c>
      <c r="H1032">
        <f>_xlfn.XLOOKUP(A1032,'Tele2 - data 6.23'!A:A,'Tele2 - data 6.23'!K:K,0,0)</f>
        <v>1.0101909042959573E-2</v>
      </c>
      <c r="I1032">
        <f t="shared" si="66"/>
        <v>1.6634215361621095E-2</v>
      </c>
      <c r="J1032">
        <f>_xlfn.XLOOKUP(A1032,'Tele2 - data 6.23'!R:R,'Tele2 - data 6.23'!U:U,0,0)</f>
        <v>0</v>
      </c>
      <c r="K1032">
        <f t="shared" si="67"/>
        <v>0</v>
      </c>
    </row>
    <row r="1033" spans="1:11" x14ac:dyDescent="0.25">
      <c r="A1033" t="str">
        <f>_xlfn.XLOOKUP(C1033,'Usage by partner TELE2 vs Ki'!B:B,'Usage by partner TELE2 vs Ki'!A:A,,0)</f>
        <v>ESPAT</v>
      </c>
      <c r="B1033" t="s">
        <v>666</v>
      </c>
      <c r="C1033" t="s">
        <v>810</v>
      </c>
      <c r="D1033">
        <v>1</v>
      </c>
      <c r="E1033">
        <v>19287193</v>
      </c>
      <c r="F1033">
        <f t="shared" si="64"/>
        <v>1.7962598241865635E-2</v>
      </c>
      <c r="G1033">
        <f t="shared" si="65"/>
        <v>18.39370059967041</v>
      </c>
      <c r="H1033">
        <f>_xlfn.XLOOKUP(A1033,'Tele2 - data 6.23'!A:A,'Tele2 - data 6.23'!K:K,0,0)</f>
        <v>1.0022329100492002E-2</v>
      </c>
      <c r="I1033">
        <f t="shared" si="66"/>
        <v>0.18434772078581393</v>
      </c>
      <c r="J1033">
        <f>_xlfn.XLOOKUP(A1033,'Tele2 - data 6.23'!R:R,'Tele2 - data 6.23'!U:U,0,0)</f>
        <v>0</v>
      </c>
      <c r="K1033">
        <f t="shared" si="67"/>
        <v>0</v>
      </c>
    </row>
    <row r="1034" spans="1:11" x14ac:dyDescent="0.25">
      <c r="A1034" t="str">
        <f>_xlfn.XLOOKUP(C1034,'Usage by partner TELE2 vs Ki'!B:B,'Usage by partner TELE2 vs Ki'!A:A,,0)</f>
        <v>TZACT</v>
      </c>
      <c r="B1034" t="s">
        <v>714</v>
      </c>
      <c r="C1034" t="s">
        <v>723</v>
      </c>
      <c r="D1034">
        <v>15</v>
      </c>
      <c r="E1034">
        <v>77699074</v>
      </c>
      <c r="F1034">
        <f t="shared" si="64"/>
        <v>7.2362901642918587E-2</v>
      </c>
      <c r="G1034">
        <f t="shared" si="65"/>
        <v>74.099611282348633</v>
      </c>
      <c r="H1034">
        <f>_xlfn.XLOOKUP(A1034,'Tele2 - data 6.23'!A:A,'Tele2 - data 6.23'!K:K,0,0)</f>
        <v>0.45026172430036754</v>
      </c>
      <c r="I1034">
        <f t="shared" si="66"/>
        <v>33.364218745977261</v>
      </c>
      <c r="J1034">
        <f>_xlfn.XLOOKUP(A1034,'Tele2 - data 6.23'!R:R,'Tele2 - data 6.23'!U:U,0,0)</f>
        <v>0</v>
      </c>
      <c r="K1034">
        <f t="shared" si="67"/>
        <v>0</v>
      </c>
    </row>
    <row r="1035" spans="1:11" x14ac:dyDescent="0.25">
      <c r="A1035" t="str">
        <f>_xlfn.XLOOKUP(C1035,'Usage by partner TELE2 vs Ki'!B:B,'Usage by partner TELE2 vs Ki'!A:A,,0)</f>
        <v>COGLB</v>
      </c>
      <c r="B1035" t="s">
        <v>714</v>
      </c>
      <c r="C1035" t="s">
        <v>814</v>
      </c>
      <c r="D1035">
        <v>9</v>
      </c>
      <c r="E1035">
        <v>88850290</v>
      </c>
      <c r="F1035">
        <f t="shared" si="64"/>
        <v>8.2748280838131905E-2</v>
      </c>
      <c r="G1035">
        <f t="shared" si="65"/>
        <v>84.73423957824707</v>
      </c>
      <c r="H1035">
        <f>_xlfn.XLOOKUP(A1035,'Tele2 - data 6.23'!A:A,'Tele2 - data 6.23'!K:K,0,0)</f>
        <v>5.0482784456617649E-2</v>
      </c>
      <c r="I1035">
        <f t="shared" si="66"/>
        <v>4.2776203527240471</v>
      </c>
      <c r="J1035">
        <f>_xlfn.XLOOKUP(A1035,'Tele2 - data 6.23'!R:R,'Tele2 - data 6.23'!U:U,0,0)</f>
        <v>0</v>
      </c>
      <c r="K1035">
        <f t="shared" si="67"/>
        <v>0</v>
      </c>
    </row>
    <row r="1036" spans="1:11" x14ac:dyDescent="0.25">
      <c r="A1036" t="str">
        <f>_xlfn.XLOOKUP(C1036,'Usage by partner TELE2 vs Ki'!B:B,'Usage by partner TELE2 vs Ki'!A:A,,0)</f>
        <v>TZAMB</v>
      </c>
      <c r="B1036" t="s">
        <v>714</v>
      </c>
      <c r="C1036" t="s">
        <v>547</v>
      </c>
      <c r="D1036">
        <v>5</v>
      </c>
      <c r="E1036">
        <v>311</v>
      </c>
      <c r="F1036">
        <f t="shared" si="64"/>
        <v>2.8964132070541382E-7</v>
      </c>
      <c r="G1036">
        <f t="shared" si="65"/>
        <v>2.9659271240234375E-4</v>
      </c>
      <c r="H1036">
        <f>_xlfn.XLOOKUP(A1036,'Tele2 - data 6.23'!A:A,'Tele2 - data 6.23'!K:K,0,0)</f>
        <v>9.0763298944062459E-2</v>
      </c>
      <c r="I1036">
        <f t="shared" si="66"/>
        <v>2.6919733020404268E-5</v>
      </c>
      <c r="J1036">
        <f>_xlfn.XLOOKUP(A1036,'Tele2 - data 6.23'!R:R,'Tele2 - data 6.23'!U:U,0,0)</f>
        <v>0</v>
      </c>
      <c r="K1036">
        <f t="shared" si="67"/>
        <v>0</v>
      </c>
    </row>
    <row r="1037" spans="1:11" x14ac:dyDescent="0.25">
      <c r="A1037" t="str">
        <f>_xlfn.XLOOKUP(C1037,'Usage by partner TELE2 vs Ki'!B:B,'Usage by partner TELE2 vs Ki'!A:A,,0)</f>
        <v>CODCT</v>
      </c>
      <c r="B1037" t="s">
        <v>714</v>
      </c>
      <c r="C1037" t="s">
        <v>716</v>
      </c>
      <c r="D1037">
        <v>1</v>
      </c>
      <c r="E1037">
        <v>18</v>
      </c>
      <c r="F1037">
        <f t="shared" si="64"/>
        <v>1.6763806343078613E-8</v>
      </c>
      <c r="G1037">
        <f t="shared" si="65"/>
        <v>1.71661376953125E-5</v>
      </c>
      <c r="H1037">
        <f>_xlfn.XLOOKUP(A1037,'Tele2 - data 6.23'!A:A,'Tele2 - data 6.23'!K:K,0,0)</f>
        <v>0.40039331086194663</v>
      </c>
      <c r="I1037">
        <f t="shared" si="66"/>
        <v>6.8732067065382379E-6</v>
      </c>
      <c r="J1037">
        <f>_xlfn.XLOOKUP(A1037,'Tele2 - data 6.23'!R:R,'Tele2 - data 6.23'!U:U,0,0)</f>
        <v>0</v>
      </c>
      <c r="K1037">
        <f t="shared" si="67"/>
        <v>0</v>
      </c>
    </row>
    <row r="1038" spans="1:11" x14ac:dyDescent="0.25">
      <c r="A1038" t="str">
        <f>_xlfn.XLOOKUP(C1038,'Usage by partner TELE2 vs Ki'!B:B,'Usage by partner TELE2 vs Ki'!A:A,,0)</f>
        <v>CODOR</v>
      </c>
      <c r="B1038" t="s">
        <v>714</v>
      </c>
      <c r="C1038" t="s">
        <v>713</v>
      </c>
      <c r="D1038">
        <v>1</v>
      </c>
      <c r="E1038">
        <v>42275</v>
      </c>
      <c r="F1038">
        <f t="shared" si="64"/>
        <v>3.9371661841869354E-5</v>
      </c>
      <c r="G1038">
        <f t="shared" si="65"/>
        <v>4.0316581726074219E-2</v>
      </c>
      <c r="H1038">
        <f>_xlfn.XLOOKUP(A1038,'Tele2 - data 6.23'!A:A,'Tele2 - data 6.23'!K:K,0,0)</f>
        <v>1.0004764562415673</v>
      </c>
      <c r="I1038">
        <f t="shared" si="66"/>
        <v>4.0335790813076269E-2</v>
      </c>
      <c r="J1038">
        <f>_xlfn.XLOOKUP(A1038,'Tele2 - data 6.23'!R:R,'Tele2 - data 6.23'!U:U,0,0)</f>
        <v>0</v>
      </c>
      <c r="K1038">
        <f t="shared" si="67"/>
        <v>0</v>
      </c>
    </row>
    <row r="1039" spans="1:11" x14ac:dyDescent="0.25">
      <c r="A1039" t="str">
        <f>_xlfn.XLOOKUP(C1039,'Usage by partner TELE2 vs Ki'!B:B,'Usage by partner TELE2 vs Ki'!A:A,,0)</f>
        <v>CZECM</v>
      </c>
      <c r="B1039" t="s">
        <v>657</v>
      </c>
      <c r="C1039" t="s">
        <v>896</v>
      </c>
      <c r="D1039">
        <v>17</v>
      </c>
      <c r="E1039">
        <v>894796291</v>
      </c>
      <c r="F1039">
        <f t="shared" si="64"/>
        <v>0.83334398549050093</v>
      </c>
      <c r="G1039">
        <f t="shared" si="65"/>
        <v>853.34424114227295</v>
      </c>
      <c r="H1039">
        <f>_xlfn.XLOOKUP(A1039,'Tele2 - data 6.23'!A:A,'Tele2 - data 6.23'!K:K,0,0)</f>
        <v>1.0098132772783612E-2</v>
      </c>
      <c r="I1039">
        <f t="shared" si="66"/>
        <v>8.6171834479449476</v>
      </c>
      <c r="J1039">
        <f>_xlfn.XLOOKUP(A1039,'Tele2 - data 6.23'!R:R,'Tele2 - data 6.23'!U:U,0,0)</f>
        <v>0</v>
      </c>
      <c r="K1039">
        <f t="shared" si="67"/>
        <v>0</v>
      </c>
    </row>
    <row r="1040" spans="1:11" x14ac:dyDescent="0.25">
      <c r="A1040" t="str">
        <f>_xlfn.XLOOKUP(C1040,'Usage by partner TELE2 vs Ki'!B:B,'Usage by partner TELE2 vs Ki'!A:A,,0)</f>
        <v>CZEET</v>
      </c>
      <c r="B1040" t="s">
        <v>657</v>
      </c>
      <c r="C1040" t="s">
        <v>877</v>
      </c>
      <c r="D1040">
        <v>8</v>
      </c>
      <c r="E1040">
        <v>520151929</v>
      </c>
      <c r="F1040">
        <f t="shared" si="64"/>
        <v>0.48442923370748758</v>
      </c>
      <c r="G1040">
        <f t="shared" si="65"/>
        <v>496.05553531646729</v>
      </c>
      <c r="H1040">
        <f>_xlfn.XLOOKUP(A1040,'Tele2 - data 6.23'!A:A,'Tele2 - data 6.23'!K:K,0,0)</f>
        <v>6.1443942641325588E-3</v>
      </c>
      <c r="I1040">
        <f t="shared" si="66"/>
        <v>3.0479607858897073</v>
      </c>
      <c r="J1040">
        <f>_xlfn.XLOOKUP(A1040,'Tele2 - data 6.23'!R:R,'Tele2 - data 6.23'!U:U,0,0)</f>
        <v>0</v>
      </c>
      <c r="K1040">
        <f t="shared" si="67"/>
        <v>0</v>
      </c>
    </row>
    <row r="1041" spans="1:11" x14ac:dyDescent="0.25">
      <c r="A1041" t="str">
        <f>_xlfn.XLOOKUP(C1041,'Usage by partner TELE2 vs Ki'!B:B,'Usage by partner TELE2 vs Ki'!A:A,,0)</f>
        <v>USACG</v>
      </c>
      <c r="B1041" t="s">
        <v>657</v>
      </c>
      <c r="C1041" t="s">
        <v>665</v>
      </c>
      <c r="D1041">
        <v>3</v>
      </c>
      <c r="E1041">
        <v>105582412</v>
      </c>
      <c r="F1041">
        <f t="shared" si="64"/>
        <v>9.8331283777952194E-2</v>
      </c>
      <c r="G1041">
        <f t="shared" si="65"/>
        <v>100.69123458862305</v>
      </c>
      <c r="H1041">
        <f>_xlfn.XLOOKUP(A1041,'Tele2 - data 6.23'!A:A,'Tele2 - data 6.23'!K:K,0,0)</f>
        <v>1.3540748128522176E-2</v>
      </c>
      <c r="I1041">
        <f t="shared" si="66"/>
        <v>1.3634346463144849</v>
      </c>
      <c r="J1041">
        <f>_xlfn.XLOOKUP(A1041,'Tele2 - data 6.23'!R:R,'Tele2 - data 6.23'!U:U,0,0)</f>
        <v>0</v>
      </c>
      <c r="K1041">
        <f t="shared" si="67"/>
        <v>0</v>
      </c>
    </row>
    <row r="1042" spans="1:11" x14ac:dyDescent="0.25">
      <c r="A1042" t="str">
        <f>_xlfn.XLOOKUP(C1042,'Usage by partner TELE2 vs Ki'!B:B,'Usage by partner TELE2 vs Ki'!A:A,,0)</f>
        <v>USAW6</v>
      </c>
      <c r="B1042" t="s">
        <v>657</v>
      </c>
      <c r="C1042" t="s">
        <v>646</v>
      </c>
      <c r="D1042">
        <v>3</v>
      </c>
      <c r="E1042">
        <v>108463805</v>
      </c>
      <c r="F1042">
        <f t="shared" si="64"/>
        <v>0.10101479012519121</v>
      </c>
      <c r="G1042">
        <f t="shared" si="65"/>
        <v>103.4391450881958</v>
      </c>
      <c r="H1042">
        <f>_xlfn.XLOOKUP(A1042,'Tele2 - data 6.23'!A:A,'Tele2 - data 6.23'!K:K,0,0)</f>
        <v>5.0788502726430767E-3</v>
      </c>
      <c r="I1042">
        <f t="shared" si="66"/>
        <v>0.52535193023314997</v>
      </c>
      <c r="J1042">
        <f>_xlfn.XLOOKUP(A1042,'Tele2 - data 6.23'!R:R,'Tele2 - data 6.23'!U:U,0,0)</f>
        <v>0.12</v>
      </c>
      <c r="K1042">
        <f t="shared" si="67"/>
        <v>0.36</v>
      </c>
    </row>
    <row r="1043" spans="1:11" x14ac:dyDescent="0.25">
      <c r="A1043" t="str">
        <f>_xlfn.XLOOKUP(C1043,'Usage by partner TELE2 vs Ki'!B:B,'Usage by partner TELE2 vs Ki'!A:A,,0)</f>
        <v>POLP4</v>
      </c>
      <c r="B1043" t="s">
        <v>657</v>
      </c>
      <c r="C1043" t="s">
        <v>791</v>
      </c>
      <c r="D1043">
        <v>2</v>
      </c>
      <c r="E1043">
        <v>241889046</v>
      </c>
      <c r="F1043">
        <f t="shared" si="64"/>
        <v>0.22527672909200191</v>
      </c>
      <c r="G1043">
        <f t="shared" si="65"/>
        <v>230.68337059020996</v>
      </c>
      <c r="H1043">
        <f>_xlfn.XLOOKUP(A1043,'Tele2 - data 6.23'!A:A,'Tele2 - data 6.23'!K:K,0,0)</f>
        <v>1.0010121162733351E-2</v>
      </c>
      <c r="I1043">
        <f t="shared" si="66"/>
        <v>2.309168489835721</v>
      </c>
      <c r="J1043">
        <f>_xlfn.XLOOKUP(A1043,'Tele2 - data 6.23'!R:R,'Tele2 - data 6.23'!U:U,0,0)</f>
        <v>0</v>
      </c>
      <c r="K1043">
        <f t="shared" si="67"/>
        <v>0</v>
      </c>
    </row>
    <row r="1044" spans="1:11" x14ac:dyDescent="0.25">
      <c r="A1044" t="str">
        <f>_xlfn.XLOOKUP(C1044,'Usage by partner TELE2 vs Ki'!B:B,'Usage by partner TELE2 vs Ki'!A:A,,0)</f>
        <v>POLKM</v>
      </c>
      <c r="B1044" t="s">
        <v>657</v>
      </c>
      <c r="C1044" t="s">
        <v>785</v>
      </c>
      <c r="D1044">
        <v>1</v>
      </c>
      <c r="E1044">
        <v>73409680</v>
      </c>
      <c r="F1044">
        <f t="shared" si="64"/>
        <v>6.8368092179298401E-2</v>
      </c>
      <c r="G1044">
        <f t="shared" si="65"/>
        <v>70.008926391601563</v>
      </c>
      <c r="H1044">
        <f>_xlfn.XLOOKUP(A1044,'Tele2 - data 6.23'!A:A,'Tele2 - data 6.23'!K:K,0,0)</f>
        <v>6.0612308783940562E-3</v>
      </c>
      <c r="I1044">
        <f t="shared" si="66"/>
        <v>0.42434026640799194</v>
      </c>
      <c r="J1044">
        <f>_xlfn.XLOOKUP(A1044,'Tele2 - data 6.23'!R:R,'Tele2 - data 6.23'!U:U,0,0)</f>
        <v>0</v>
      </c>
      <c r="K1044">
        <f t="shared" si="67"/>
        <v>0</v>
      </c>
    </row>
    <row r="1045" spans="1:11" x14ac:dyDescent="0.25">
      <c r="A1045" t="str">
        <f>_xlfn.XLOOKUP(C1045,'Usage by partner TELE2 vs Ki'!B:B,'Usage by partner TELE2 vs Ki'!A:A,,0)</f>
        <v>BELTB</v>
      </c>
      <c r="B1045" t="s">
        <v>657</v>
      </c>
      <c r="C1045" t="s">
        <v>751</v>
      </c>
      <c r="D1045">
        <v>1</v>
      </c>
      <c r="E1045">
        <v>23494080</v>
      </c>
      <c r="F1045">
        <f t="shared" si="64"/>
        <v>2.1880567073822021E-2</v>
      </c>
      <c r="G1045">
        <f t="shared" si="65"/>
        <v>22.40570068359375</v>
      </c>
      <c r="H1045">
        <f>_xlfn.XLOOKUP(A1045,'Tele2 - data 6.23'!A:A,'Tele2 - data 6.23'!K:K,0,0)</f>
        <v>1.005844651432317E-2</v>
      </c>
      <c r="I1045">
        <f t="shared" si="66"/>
        <v>0.22536654194186181</v>
      </c>
      <c r="J1045">
        <f>_xlfn.XLOOKUP(A1045,'Tele2 - data 6.23'!R:R,'Tele2 - data 6.23'!U:U,0,0)</f>
        <v>0</v>
      </c>
      <c r="K1045">
        <f t="shared" si="67"/>
        <v>0</v>
      </c>
    </row>
    <row r="1046" spans="1:11" x14ac:dyDescent="0.25">
      <c r="A1046" t="str">
        <f>_xlfn.XLOOKUP(C1046,'Usage by partner TELE2 vs Ki'!B:B,'Usage by partner TELE2 vs Ki'!A:A,,0)</f>
        <v>BELKO</v>
      </c>
      <c r="B1046" t="s">
        <v>657</v>
      </c>
      <c r="C1046" t="s">
        <v>778</v>
      </c>
      <c r="D1046">
        <v>1</v>
      </c>
      <c r="E1046">
        <v>48560780</v>
      </c>
      <c r="F1046">
        <f t="shared" si="64"/>
        <v>4.5225750654935837E-2</v>
      </c>
      <c r="G1046">
        <f t="shared" si="65"/>
        <v>46.311168670654297</v>
      </c>
      <c r="H1046">
        <f>_xlfn.XLOOKUP(A1046,'Tele2 - data 6.23'!A:A,'Tele2 - data 6.23'!K:K,0,0)</f>
        <v>1.0009762076334031E-2</v>
      </c>
      <c r="I1046">
        <f t="shared" si="66"/>
        <v>0.46356377987022407</v>
      </c>
      <c r="J1046">
        <f>_xlfn.XLOOKUP(A1046,'Tele2 - data 6.23'!R:R,'Tele2 - data 6.23'!U:U,0,0)</f>
        <v>0</v>
      </c>
      <c r="K1046">
        <f t="shared" si="67"/>
        <v>0</v>
      </c>
    </row>
    <row r="1047" spans="1:11" x14ac:dyDescent="0.25">
      <c r="A1047" t="str">
        <f>_xlfn.XLOOKUP(C1047,'Usage by partner TELE2 vs Ki'!B:B,'Usage by partner TELE2 vs Ki'!A:A,,0)</f>
        <v>FIN2G</v>
      </c>
      <c r="B1047" t="s">
        <v>677</v>
      </c>
      <c r="C1047" t="s">
        <v>863</v>
      </c>
      <c r="D1047">
        <v>22</v>
      </c>
      <c r="E1047">
        <v>13685265</v>
      </c>
      <c r="F1047">
        <f t="shared" si="64"/>
        <v>1.2745396234095097E-2</v>
      </c>
      <c r="G1047">
        <f t="shared" si="65"/>
        <v>13.051285743713379</v>
      </c>
      <c r="H1047">
        <f>_xlfn.XLOOKUP(A1047,'Tele2 - data 6.23'!A:A,'Tele2 - data 6.23'!K:K,0,0)</f>
        <v>1.0233472449041372E-2</v>
      </c>
      <c r="I1047">
        <f t="shared" si="66"/>
        <v>0.1335599730828573</v>
      </c>
      <c r="J1047">
        <f>_xlfn.XLOOKUP(A1047,'Tele2 - data 6.23'!R:R,'Tele2 - data 6.23'!U:U,0,0)</f>
        <v>0</v>
      </c>
      <c r="K1047">
        <f t="shared" si="67"/>
        <v>0</v>
      </c>
    </row>
    <row r="1048" spans="1:11" x14ac:dyDescent="0.25">
      <c r="A1048" t="str">
        <f>_xlfn.XLOOKUP(C1048,'Usage by partner TELE2 vs Ki'!B:B,'Usage by partner TELE2 vs Ki'!A:A,,0)</f>
        <v>FINRL</v>
      </c>
      <c r="B1048" t="s">
        <v>677</v>
      </c>
      <c r="C1048" t="s">
        <v>847</v>
      </c>
      <c r="D1048">
        <v>22</v>
      </c>
      <c r="E1048">
        <v>26618045</v>
      </c>
      <c r="F1048">
        <f t="shared" si="64"/>
        <v>2.4789986200630665E-2</v>
      </c>
      <c r="G1048">
        <f t="shared" si="65"/>
        <v>25.384945869445801</v>
      </c>
      <c r="H1048">
        <f>_xlfn.XLOOKUP(A1048,'Tele2 - data 6.23'!A:A,'Tele2 - data 6.23'!K:K,0,0)</f>
        <v>6.1919010184934772E-3</v>
      </c>
      <c r="I1048">
        <f t="shared" si="66"/>
        <v>0.15718107218342325</v>
      </c>
      <c r="J1048">
        <f>_xlfn.XLOOKUP(A1048,'Tele2 - data 6.23'!R:R,'Tele2 - data 6.23'!U:U,0,0)</f>
        <v>0</v>
      </c>
      <c r="K1048">
        <f t="shared" si="67"/>
        <v>0</v>
      </c>
    </row>
    <row r="1049" spans="1:11" x14ac:dyDescent="0.25">
      <c r="A1049" t="str">
        <f>_xlfn.XLOOKUP(C1049,'Usage by partner TELE2 vs Ki'!B:B,'Usage by partner TELE2 vs Ki'!A:A,,0)</f>
        <v>FINTF</v>
      </c>
      <c r="B1049" t="s">
        <v>677</v>
      </c>
      <c r="C1049" t="s">
        <v>866</v>
      </c>
      <c r="D1049">
        <v>20</v>
      </c>
      <c r="E1049">
        <v>10495288</v>
      </c>
      <c r="F1049">
        <f t="shared" si="64"/>
        <v>9.7744986414909363E-3</v>
      </c>
      <c r="G1049">
        <f t="shared" si="65"/>
        <v>10.009086608886719</v>
      </c>
      <c r="H1049">
        <f>_xlfn.XLOOKUP(A1049,'Tele2 - data 6.23'!A:A,'Tele2 - data 6.23'!K:K,0,0)</f>
        <v>1.0014250702208446E-2</v>
      </c>
      <c r="I1049">
        <f t="shared" si="66"/>
        <v>0.10023350260150898</v>
      </c>
      <c r="J1049">
        <f>_xlfn.XLOOKUP(A1049,'Tele2 - data 6.23'!R:R,'Tele2 - data 6.23'!U:U,0,0)</f>
        <v>5.5E-2</v>
      </c>
      <c r="K1049">
        <f t="shared" si="67"/>
        <v>1.1000000000000001</v>
      </c>
    </row>
    <row r="1050" spans="1:11" x14ac:dyDescent="0.25">
      <c r="A1050" t="str">
        <f>_xlfn.XLOOKUP(C1050,'Usage by partner TELE2 vs Ki'!B:B,'Usage by partner TELE2 vs Ki'!A:A,,0)</f>
        <v>AUSTA</v>
      </c>
      <c r="B1050" t="s">
        <v>677</v>
      </c>
      <c r="C1050" t="s">
        <v>841</v>
      </c>
      <c r="D1050">
        <v>3</v>
      </c>
      <c r="E1050">
        <v>20168916</v>
      </c>
      <c r="F1050">
        <f t="shared" si="64"/>
        <v>1.8783766776323318E-2</v>
      </c>
      <c r="G1050">
        <f t="shared" si="65"/>
        <v>19.234577178955078</v>
      </c>
      <c r="H1050">
        <f>_xlfn.XLOOKUP(A1050,'Tele2 - data 6.23'!A:A,'Tele2 - data 6.23'!K:K,0,0)</f>
        <v>5.1030373719502713E-3</v>
      </c>
      <c r="I1050">
        <f t="shared" si="66"/>
        <v>9.8154766177869585E-2</v>
      </c>
      <c r="J1050">
        <f>_xlfn.XLOOKUP(A1050,'Tele2 - data 6.23'!R:R,'Tele2 - data 6.23'!U:U,0,0)</f>
        <v>0.5</v>
      </c>
      <c r="K1050">
        <f t="shared" si="67"/>
        <v>1.5</v>
      </c>
    </row>
    <row r="1051" spans="1:11" x14ac:dyDescent="0.25">
      <c r="A1051" t="str">
        <f>_xlfn.XLOOKUP(C1051,'Usage by partner TELE2 vs Ki'!B:B,'Usage by partner TELE2 vs Ki'!A:A,,0)</f>
        <v>ROMMR</v>
      </c>
      <c r="B1051" t="s">
        <v>677</v>
      </c>
      <c r="C1051" t="s">
        <v>910</v>
      </c>
      <c r="D1051">
        <v>1</v>
      </c>
      <c r="E1051">
        <v>171</v>
      </c>
      <c r="F1051">
        <f t="shared" si="64"/>
        <v>1.5925616025924683E-7</v>
      </c>
      <c r="G1051">
        <f t="shared" si="65"/>
        <v>1.6307830810546875E-4</v>
      </c>
      <c r="H1051">
        <f>_xlfn.XLOOKUP(A1051,'Tele2 - data 6.23'!A:A,'Tele2 - data 6.23'!K:K,0,0)</f>
        <v>6.4505610535919907E-3</v>
      </c>
      <c r="I1051">
        <f t="shared" si="66"/>
        <v>1.0519465829508119E-6</v>
      </c>
      <c r="J1051">
        <f>_xlfn.XLOOKUP(A1051,'Tele2 - data 6.23'!R:R,'Tele2 - data 6.23'!U:U,0,0)</f>
        <v>0</v>
      </c>
      <c r="K1051">
        <f t="shared" si="67"/>
        <v>0</v>
      </c>
    </row>
    <row r="1052" spans="1:11" x14ac:dyDescent="0.25">
      <c r="A1052" t="str">
        <f>_xlfn.XLOOKUP(C1052,'Usage by partner TELE2 vs Ki'!B:B,'Usage by partner TELE2 vs Ki'!A:A,,0)</f>
        <v>ROM05</v>
      </c>
      <c r="B1052" t="s">
        <v>677</v>
      </c>
      <c r="C1052" t="s">
        <v>1002</v>
      </c>
      <c r="D1052">
        <v>1</v>
      </c>
      <c r="E1052">
        <v>213</v>
      </c>
      <c r="F1052">
        <f t="shared" si="64"/>
        <v>1.9837170839309692E-7</v>
      </c>
      <c r="G1052">
        <f t="shared" si="65"/>
        <v>2.0313262939453125E-4</v>
      </c>
      <c r="H1052">
        <f>_xlfn.XLOOKUP(A1052,'Tele2 - data 6.23'!A:A,'Tele2 - data 6.23'!K:K,0,0)</f>
        <v>0</v>
      </c>
      <c r="I1052">
        <f t="shared" si="66"/>
        <v>0</v>
      </c>
      <c r="J1052">
        <f>_xlfn.XLOOKUP(A1052,'Tele2 - data 6.23'!R:R,'Tele2 - data 6.23'!U:U,0,0)</f>
        <v>0</v>
      </c>
      <c r="K1052">
        <f t="shared" si="67"/>
        <v>0</v>
      </c>
    </row>
    <row r="1053" spans="1:11" x14ac:dyDescent="0.25">
      <c r="A1053" t="str">
        <f>_xlfn.XLOOKUP(C1053,'Usage by partner TELE2 vs Ki'!B:B,'Usage by partner TELE2 vs Ki'!A:A,,0)</f>
        <v>JPNJP</v>
      </c>
      <c r="B1053" t="s">
        <v>677</v>
      </c>
      <c r="C1053" t="s">
        <v>749</v>
      </c>
      <c r="D1053">
        <v>1</v>
      </c>
      <c r="E1053">
        <v>6416845</v>
      </c>
      <c r="F1053">
        <f t="shared" si="64"/>
        <v>5.9761526063084602E-3</v>
      </c>
      <c r="G1053">
        <f t="shared" si="65"/>
        <v>6.1195802688598633</v>
      </c>
      <c r="H1053">
        <f>_xlfn.XLOOKUP(A1053,'Tele2 - data 6.23'!A:A,'Tele2 - data 6.23'!K:K,0,0)</f>
        <v>6.0902616238663887E-2</v>
      </c>
      <c r="I1053">
        <f t="shared" si="66"/>
        <v>0.37269844865607182</v>
      </c>
      <c r="J1053">
        <f>_xlfn.XLOOKUP(A1053,'Tele2 - data 6.23'!R:R,'Tele2 - data 6.23'!U:U,0,0)</f>
        <v>0</v>
      </c>
      <c r="K1053">
        <f t="shared" si="67"/>
        <v>0</v>
      </c>
    </row>
    <row r="1054" spans="1:11" x14ac:dyDescent="0.25">
      <c r="A1054" t="str">
        <f>_xlfn.XLOOKUP(C1054,'Usage by partner TELE2 vs Ki'!B:B,'Usage by partner TELE2 vs Ki'!A:A,,0)</f>
        <v>HUNH1</v>
      </c>
      <c r="B1054" t="s">
        <v>677</v>
      </c>
      <c r="C1054" t="s">
        <v>796</v>
      </c>
      <c r="D1054">
        <v>1</v>
      </c>
      <c r="E1054">
        <v>5554011</v>
      </c>
      <c r="F1054">
        <f t="shared" si="64"/>
        <v>5.1725758239626884E-3</v>
      </c>
      <c r="G1054">
        <f t="shared" si="65"/>
        <v>5.296717643737793</v>
      </c>
      <c r="H1054">
        <f>_xlfn.XLOOKUP(A1054,'Tele2 - data 6.23'!A:A,'Tele2 - data 6.23'!K:K,0,0)</f>
        <v>6.0843356869945495E-3</v>
      </c>
      <c r="I1054">
        <f t="shared" si="66"/>
        <v>3.2227008183727535E-2</v>
      </c>
      <c r="J1054">
        <f>_xlfn.XLOOKUP(A1054,'Tele2 - data 6.23'!R:R,'Tele2 - data 6.23'!U:U,0,0)</f>
        <v>0</v>
      </c>
      <c r="K1054">
        <f t="shared" si="67"/>
        <v>0</v>
      </c>
    </row>
    <row r="1055" spans="1:11" x14ac:dyDescent="0.25">
      <c r="A1055" t="str">
        <f>_xlfn.XLOOKUP(C1055,'Usage by partner TELE2 vs Ki'!B:B,'Usage by partner TELE2 vs Ki'!A:A,,0)</f>
        <v>HUNVR</v>
      </c>
      <c r="B1055" t="s">
        <v>677</v>
      </c>
      <c r="C1055" t="s">
        <v>816</v>
      </c>
      <c r="D1055">
        <v>1</v>
      </c>
      <c r="E1055">
        <v>1379823</v>
      </c>
      <c r="F1055">
        <f t="shared" si="64"/>
        <v>1.2850603088736534E-3</v>
      </c>
      <c r="G1055">
        <f t="shared" si="65"/>
        <v>1.3159017562866211</v>
      </c>
      <c r="H1055">
        <f>_xlfn.XLOOKUP(A1055,'Tele2 - data 6.23'!A:A,'Tele2 - data 6.23'!K:K,0,0)</f>
        <v>1.0198464733727578E-2</v>
      </c>
      <c r="I1055">
        <f t="shared" si="66"/>
        <v>1.3420177654539288E-2</v>
      </c>
      <c r="J1055">
        <f>_xlfn.XLOOKUP(A1055,'Tele2 - data 6.23'!R:R,'Tele2 - data 6.23'!U:U,0,0)</f>
        <v>0</v>
      </c>
      <c r="K1055">
        <f t="shared" si="67"/>
        <v>0</v>
      </c>
    </row>
    <row r="1056" spans="1:11" x14ac:dyDescent="0.25">
      <c r="A1056" t="str">
        <f>_xlfn.XLOOKUP(C1056,'Usage by partner TELE2 vs Ki'!B:B,'Usage by partner TELE2 vs Ki'!A:A,,0)</f>
        <v>ISR01</v>
      </c>
      <c r="B1056" t="s">
        <v>602</v>
      </c>
      <c r="C1056" t="s">
        <v>586</v>
      </c>
      <c r="D1056">
        <v>12</v>
      </c>
      <c r="E1056">
        <v>84496185</v>
      </c>
      <c r="F1056">
        <f t="shared" si="64"/>
        <v>7.8693204559385777E-2</v>
      </c>
      <c r="G1056">
        <f t="shared" si="65"/>
        <v>80.581841468811035</v>
      </c>
      <c r="H1056">
        <f>_xlfn.XLOOKUP(A1056,'Tele2 - data 6.23'!A:A,'Tele2 - data 6.23'!K:K,0,0)</f>
        <v>1.3512929896353961E-2</v>
      </c>
      <c r="I1056">
        <f t="shared" si="66"/>
        <v>1.0888967746871521</v>
      </c>
      <c r="J1056">
        <f>_xlfn.XLOOKUP(A1056,'Tele2 - data 6.23'!R:R,'Tele2 - data 6.23'!U:U,0,0)</f>
        <v>0</v>
      </c>
      <c r="K1056">
        <f t="shared" si="67"/>
        <v>0</v>
      </c>
    </row>
    <row r="1057" spans="1:11" x14ac:dyDescent="0.25">
      <c r="A1057" t="str">
        <f>_xlfn.XLOOKUP(C1057,'Usage by partner TELE2 vs Ki'!B:B,'Usage by partner TELE2 vs Ki'!A:A,,0)</f>
        <v>USACG</v>
      </c>
      <c r="B1057" t="s">
        <v>602</v>
      </c>
      <c r="C1057" t="s">
        <v>665</v>
      </c>
      <c r="D1057">
        <v>8</v>
      </c>
      <c r="E1057">
        <v>44674693</v>
      </c>
      <c r="F1057">
        <f t="shared" si="64"/>
        <v>4.1606550104916096E-2</v>
      </c>
      <c r="G1057">
        <f t="shared" si="65"/>
        <v>42.605107307434082</v>
      </c>
      <c r="H1057">
        <f>_xlfn.XLOOKUP(A1057,'Tele2 - data 6.23'!A:A,'Tele2 - data 6.23'!K:K,0,0)</f>
        <v>1.3540748128522176E-2</v>
      </c>
      <c r="I1057">
        <f t="shared" si="66"/>
        <v>0.57690502703862456</v>
      </c>
      <c r="J1057">
        <f>_xlfn.XLOOKUP(A1057,'Tele2 - data 6.23'!R:R,'Tele2 - data 6.23'!U:U,0,0)</f>
        <v>0</v>
      </c>
      <c r="K1057">
        <f t="shared" si="67"/>
        <v>0</v>
      </c>
    </row>
    <row r="1058" spans="1:11" x14ac:dyDescent="0.25">
      <c r="A1058" t="str">
        <f>_xlfn.XLOOKUP(C1058,'Usage by partner TELE2 vs Ki'!B:B,'Usage by partner TELE2 vs Ki'!A:A,,0)</f>
        <v>ISRPL</v>
      </c>
      <c r="B1058" t="s">
        <v>602</v>
      </c>
      <c r="C1058" t="s">
        <v>644</v>
      </c>
      <c r="D1058">
        <v>6</v>
      </c>
      <c r="E1058">
        <v>1727160</v>
      </c>
      <c r="F1058">
        <f t="shared" si="64"/>
        <v>1.6085430979728699E-3</v>
      </c>
      <c r="G1058">
        <f t="shared" si="65"/>
        <v>1.6471481323242188</v>
      </c>
      <c r="H1058">
        <f>_xlfn.XLOOKUP(A1058,'Tele2 - data 6.23'!A:A,'Tele2 - data 6.23'!K:K,0,0)</f>
        <v>1.8158632160141627E-2</v>
      </c>
      <c r="I1058">
        <f t="shared" si="66"/>
        <v>2.9909957048139774E-2</v>
      </c>
      <c r="J1058">
        <f>_xlfn.XLOOKUP(A1058,'Tele2 - data 6.23'!R:R,'Tele2 - data 6.23'!U:U,0,0)</f>
        <v>0.1</v>
      </c>
      <c r="K1058">
        <f t="shared" si="67"/>
        <v>0.60000000000000009</v>
      </c>
    </row>
    <row r="1059" spans="1:11" x14ac:dyDescent="0.25">
      <c r="A1059" t="str">
        <f>_xlfn.XLOOKUP(C1059,'Usage by partner TELE2 vs Ki'!B:B,'Usage by partner TELE2 vs Ki'!A:A,,0)</f>
        <v>USAW6</v>
      </c>
      <c r="B1059" t="s">
        <v>602</v>
      </c>
      <c r="C1059" t="s">
        <v>646</v>
      </c>
      <c r="D1059">
        <v>6</v>
      </c>
      <c r="E1059">
        <v>21650438</v>
      </c>
      <c r="F1059">
        <f t="shared" si="64"/>
        <v>2.0163541659712791E-2</v>
      </c>
      <c r="G1059">
        <f t="shared" si="65"/>
        <v>20.647466659545898</v>
      </c>
      <c r="H1059">
        <f>_xlfn.XLOOKUP(A1059,'Tele2 - data 6.23'!A:A,'Tele2 - data 6.23'!K:K,0,0)</f>
        <v>5.0788502726430767E-3</v>
      </c>
      <c r="I1059">
        <f t="shared" si="66"/>
        <v>0.10486539167322352</v>
      </c>
      <c r="J1059">
        <f>_xlfn.XLOOKUP(A1059,'Tele2 - data 6.23'!R:R,'Tele2 - data 6.23'!U:U,0,0)</f>
        <v>0.12</v>
      </c>
      <c r="K1059">
        <f t="shared" si="67"/>
        <v>0.72</v>
      </c>
    </row>
    <row r="1060" spans="1:11" x14ac:dyDescent="0.25">
      <c r="A1060" t="str">
        <f>_xlfn.XLOOKUP(C1060,'Usage by partner TELE2 vs Ki'!B:B,'Usage by partner TELE2 vs Ki'!A:A,,0)</f>
        <v>ITAOM</v>
      </c>
      <c r="B1060" t="s">
        <v>602</v>
      </c>
      <c r="C1060" t="s">
        <v>752</v>
      </c>
      <c r="D1060">
        <v>5</v>
      </c>
      <c r="E1060">
        <v>42868341</v>
      </c>
      <c r="F1060">
        <f t="shared" si="64"/>
        <v>3.9924253709614277E-2</v>
      </c>
      <c r="G1060">
        <f t="shared" si="65"/>
        <v>40.88243579864502</v>
      </c>
      <c r="H1060">
        <f>_xlfn.XLOOKUP(A1060,'Tele2 - data 6.23'!A:A,'Tele2 - data 6.23'!K:K,0,0)</f>
        <v>1.0030261531489941E-2</v>
      </c>
      <c r="I1060">
        <f t="shared" si="66"/>
        <v>0.41006152310475641</v>
      </c>
      <c r="J1060">
        <f>_xlfn.XLOOKUP(A1060,'Tele2 - data 6.23'!R:R,'Tele2 - data 6.23'!U:U,0,0)</f>
        <v>0</v>
      </c>
      <c r="K1060">
        <f t="shared" si="67"/>
        <v>0</v>
      </c>
    </row>
    <row r="1061" spans="1:11" x14ac:dyDescent="0.25">
      <c r="A1061" t="str">
        <f>_xlfn.XLOOKUP(C1061,'Usage by partner TELE2 vs Ki'!B:B,'Usage by partner TELE2 vs Ki'!A:A,,0)</f>
        <v>ESPRT</v>
      </c>
      <c r="B1061" t="s">
        <v>602</v>
      </c>
      <c r="C1061" t="s">
        <v>822</v>
      </c>
      <c r="D1061">
        <v>2</v>
      </c>
      <c r="E1061">
        <v>2919352</v>
      </c>
      <c r="F1061">
        <f t="shared" si="64"/>
        <v>2.7188584208488464E-3</v>
      </c>
      <c r="G1061">
        <f t="shared" si="65"/>
        <v>2.7841110229492188</v>
      </c>
      <c r="H1061">
        <f>_xlfn.XLOOKUP(A1061,'Tele2 - data 6.23'!A:A,'Tele2 - data 6.23'!K:K,0,0)</f>
        <v>6.2769022311094701E-3</v>
      </c>
      <c r="I1061">
        <f t="shared" si="66"/>
        <v>1.747559269160642E-2</v>
      </c>
      <c r="J1061">
        <f>_xlfn.XLOOKUP(A1061,'Tele2 - data 6.23'!R:R,'Tele2 - data 6.23'!U:U,0,0)</f>
        <v>0</v>
      </c>
      <c r="K1061">
        <f t="shared" si="67"/>
        <v>0</v>
      </c>
    </row>
    <row r="1062" spans="1:11" x14ac:dyDescent="0.25">
      <c r="A1062" t="str">
        <f>_xlfn.XLOOKUP(C1062,'Usage by partner TELE2 vs Ki'!B:B,'Usage by partner TELE2 vs Ki'!A:A,,0)</f>
        <v>ESPTE</v>
      </c>
      <c r="B1062" t="s">
        <v>602</v>
      </c>
      <c r="C1062" t="s">
        <v>797</v>
      </c>
      <c r="D1062">
        <v>2</v>
      </c>
      <c r="E1062">
        <v>7793167</v>
      </c>
      <c r="F1062">
        <f t="shared" si="64"/>
        <v>7.2579523548483849E-3</v>
      </c>
      <c r="G1062">
        <f t="shared" si="65"/>
        <v>7.4321432113647461</v>
      </c>
      <c r="H1062">
        <f>_xlfn.XLOOKUP(A1062,'Tele2 - data 6.23'!A:A,'Tele2 - data 6.23'!K:K,0,0)</f>
        <v>1.0091008890803341E-2</v>
      </c>
      <c r="I1062">
        <f t="shared" si="66"/>
        <v>7.4997823223605348E-2</v>
      </c>
      <c r="J1062">
        <f>_xlfn.XLOOKUP(A1062,'Tele2 - data 6.23'!R:R,'Tele2 - data 6.23'!U:U,0,0)</f>
        <v>0</v>
      </c>
      <c r="K1062">
        <f t="shared" si="67"/>
        <v>0</v>
      </c>
    </row>
    <row r="1063" spans="1:11" x14ac:dyDescent="0.25">
      <c r="A1063" t="str">
        <f>_xlfn.XLOOKUP(C1063,'Usage by partner TELE2 vs Ki'!B:B,'Usage by partner TELE2 vs Ki'!A:A,,0)</f>
        <v>ESPAT</v>
      </c>
      <c r="B1063" t="s">
        <v>602</v>
      </c>
      <c r="C1063" t="s">
        <v>810</v>
      </c>
      <c r="D1063">
        <v>2</v>
      </c>
      <c r="E1063">
        <v>5182520</v>
      </c>
      <c r="F1063">
        <f t="shared" si="64"/>
        <v>4.8265978693962097E-3</v>
      </c>
      <c r="G1063">
        <f t="shared" si="65"/>
        <v>4.9424362182617188</v>
      </c>
      <c r="H1063">
        <f>_xlfn.XLOOKUP(A1063,'Tele2 - data 6.23'!A:A,'Tele2 - data 6.23'!K:K,0,0)</f>
        <v>1.0022329100492002E-2</v>
      </c>
      <c r="I1063">
        <f t="shared" si="66"/>
        <v>4.9534722337610061E-2</v>
      </c>
      <c r="J1063">
        <f>_xlfn.XLOOKUP(A1063,'Tele2 - data 6.23'!R:R,'Tele2 - data 6.23'!U:U,0,0)</f>
        <v>0</v>
      </c>
      <c r="K1063">
        <f t="shared" si="67"/>
        <v>0</v>
      </c>
    </row>
    <row r="1064" spans="1:11" x14ac:dyDescent="0.25">
      <c r="A1064" t="str">
        <f>_xlfn.XLOOKUP(C1064,'Usage by partner TELE2 vs Ki'!B:B,'Usage by partner TELE2 vs Ki'!A:A,,0)</f>
        <v>ISRMS</v>
      </c>
      <c r="B1064" t="s">
        <v>602</v>
      </c>
      <c r="C1064" t="s">
        <v>645</v>
      </c>
      <c r="D1064">
        <v>1</v>
      </c>
      <c r="E1064">
        <v>8174125</v>
      </c>
      <c r="F1064">
        <f t="shared" si="64"/>
        <v>7.6127471402287483E-3</v>
      </c>
      <c r="G1064">
        <f t="shared" si="65"/>
        <v>7.7954530715942383</v>
      </c>
      <c r="H1064">
        <f>_xlfn.XLOOKUP(A1064,'Tele2 - data 6.23'!A:A,'Tele2 - data 6.23'!K:K,0,0)</f>
        <v>1.3603237372528902E-2</v>
      </c>
      <c r="I1064">
        <f t="shared" si="66"/>
        <v>0.10604339855930597</v>
      </c>
      <c r="J1064">
        <f>_xlfn.XLOOKUP(A1064,'Tele2 - data 6.23'!R:R,'Tele2 - data 6.23'!U:U,0,0)</f>
        <v>0</v>
      </c>
      <c r="K1064">
        <f t="shared" si="67"/>
        <v>0</v>
      </c>
    </row>
    <row r="1065" spans="1:11" x14ac:dyDescent="0.25">
      <c r="A1065" t="str">
        <f>_xlfn.XLOOKUP(C1065,'Usage by partner TELE2 vs Ki'!B:B,'Usage by partner TELE2 vs Ki'!A:A,,0)</f>
        <v>NLDLT</v>
      </c>
      <c r="B1065" t="s">
        <v>692</v>
      </c>
      <c r="C1065" t="s">
        <v>699</v>
      </c>
      <c r="D1065">
        <v>20</v>
      </c>
      <c r="E1065">
        <v>12979167795</v>
      </c>
      <c r="F1065">
        <f t="shared" si="64"/>
        <v>12.087791967205703</v>
      </c>
      <c r="G1065">
        <f t="shared" si="65"/>
        <v>12377.89897441864</v>
      </c>
      <c r="H1065">
        <f>_xlfn.XLOOKUP(A1065,'Tele2 - data 6.23'!A:A,'Tele2 - data 6.23'!K:K,0,0)</f>
        <v>1.0014996681596862E-2</v>
      </c>
      <c r="I1065">
        <f t="shared" si="66"/>
        <v>123.96461715394389</v>
      </c>
      <c r="J1065">
        <f>_xlfn.XLOOKUP(A1065,'Tele2 - data 6.23'!R:R,'Tele2 - data 6.23'!U:U,0,0)</f>
        <v>0</v>
      </c>
      <c r="K1065">
        <f t="shared" si="67"/>
        <v>0</v>
      </c>
    </row>
    <row r="1066" spans="1:11" x14ac:dyDescent="0.25">
      <c r="A1066" t="str">
        <f>_xlfn.XLOOKUP(C1066,'Usage by partner TELE2 vs Ki'!B:B,'Usage by partner TELE2 vs Ki'!A:A,,0)</f>
        <v>NLDPT</v>
      </c>
      <c r="B1066" t="s">
        <v>692</v>
      </c>
      <c r="C1066" t="s">
        <v>687</v>
      </c>
      <c r="D1066">
        <v>18</v>
      </c>
      <c r="E1066">
        <v>9484060060</v>
      </c>
      <c r="F1066">
        <f t="shared" si="64"/>
        <v>8.8327192328870296</v>
      </c>
      <c r="G1066">
        <f t="shared" si="65"/>
        <v>9044.7044944763184</v>
      </c>
      <c r="H1066">
        <f>_xlfn.XLOOKUP(A1066,'Tele2 - data 6.23'!A:A,'Tele2 - data 6.23'!K:K,0,0)</f>
        <v>4.5416334993920587E-3</v>
      </c>
      <c r="I1066">
        <f t="shared" si="66"/>
        <v>41.07773292421556</v>
      </c>
      <c r="J1066">
        <f>_xlfn.XLOOKUP(A1066,'Tele2 - data 6.23'!R:R,'Tele2 - data 6.23'!U:U,0,0)</f>
        <v>0.11</v>
      </c>
      <c r="K1066">
        <f t="shared" si="67"/>
        <v>1.98</v>
      </c>
    </row>
    <row r="1067" spans="1:11" x14ac:dyDescent="0.25">
      <c r="A1067" t="str">
        <f>_xlfn.XLOOKUP(C1067,'Usage by partner TELE2 vs Ki'!B:B,'Usage by partner TELE2 vs Ki'!A:A,,0)</f>
        <v>BELTB</v>
      </c>
      <c r="B1067" t="s">
        <v>692</v>
      </c>
      <c r="C1067" t="s">
        <v>751</v>
      </c>
      <c r="D1067">
        <v>9</v>
      </c>
      <c r="E1067">
        <v>288763795</v>
      </c>
      <c r="F1067">
        <f t="shared" si="64"/>
        <v>0.26893224101513624</v>
      </c>
      <c r="G1067">
        <f t="shared" si="65"/>
        <v>275.38661479949951</v>
      </c>
      <c r="H1067">
        <f>_xlfn.XLOOKUP(A1067,'Tele2 - data 6.23'!A:A,'Tele2 - data 6.23'!K:K,0,0)</f>
        <v>1.005844651432317E-2</v>
      </c>
      <c r="I1067">
        <f t="shared" si="66"/>
        <v>2.7699615357212832</v>
      </c>
      <c r="J1067">
        <f>_xlfn.XLOOKUP(A1067,'Tele2 - data 6.23'!R:R,'Tele2 - data 6.23'!U:U,0,0)</f>
        <v>0</v>
      </c>
      <c r="K1067">
        <f t="shared" si="67"/>
        <v>0</v>
      </c>
    </row>
    <row r="1068" spans="1:11" x14ac:dyDescent="0.25">
      <c r="A1068" t="str">
        <f>_xlfn.XLOOKUP(C1068,'Usage by partner TELE2 vs Ki'!B:B,'Usage by partner TELE2 vs Ki'!A:A,,0)</f>
        <v>BELKO</v>
      </c>
      <c r="B1068" t="s">
        <v>692</v>
      </c>
      <c r="C1068" t="s">
        <v>778</v>
      </c>
      <c r="D1068">
        <v>5</v>
      </c>
      <c r="E1068">
        <v>38948706</v>
      </c>
      <c r="F1068">
        <f t="shared" si="64"/>
        <v>3.6273809149861336E-2</v>
      </c>
      <c r="G1068">
        <f t="shared" si="65"/>
        <v>37.144380569458008</v>
      </c>
      <c r="H1068">
        <f>_xlfn.XLOOKUP(A1068,'Tele2 - data 6.23'!A:A,'Tele2 - data 6.23'!K:K,0,0)</f>
        <v>1.0009762076334031E-2</v>
      </c>
      <c r="I1068">
        <f t="shared" si="66"/>
        <v>0.37180641197307945</v>
      </c>
      <c r="J1068">
        <f>_xlfn.XLOOKUP(A1068,'Tele2 - data 6.23'!R:R,'Tele2 - data 6.23'!U:U,0,0)</f>
        <v>0</v>
      </c>
      <c r="K1068">
        <f t="shared" si="67"/>
        <v>0</v>
      </c>
    </row>
    <row r="1069" spans="1:11" x14ac:dyDescent="0.25">
      <c r="A1069" t="str">
        <f>_xlfn.XLOOKUP(C1069,'Usage by partner TELE2 vs Ki'!B:B,'Usage by partner TELE2 vs Ki'!A:A,,0)</f>
        <v>BELMO</v>
      </c>
      <c r="B1069" t="s">
        <v>692</v>
      </c>
      <c r="C1069" t="s">
        <v>755</v>
      </c>
      <c r="D1069">
        <v>4</v>
      </c>
      <c r="E1069">
        <v>57325114</v>
      </c>
      <c r="F1069">
        <f t="shared" si="64"/>
        <v>5.3388172760605812E-2</v>
      </c>
      <c r="G1069">
        <f t="shared" si="65"/>
        <v>54.669488906860352</v>
      </c>
      <c r="H1069">
        <f>_xlfn.XLOOKUP(A1069,'Tele2 - data 6.23'!A:A,'Tele2 - data 6.23'!K:K,0,0)</f>
        <v>6.7712003911286935E-3</v>
      </c>
      <c r="I1069">
        <f t="shared" si="66"/>
        <v>0.3701780646689386</v>
      </c>
      <c r="J1069">
        <f>_xlfn.XLOOKUP(A1069,'Tele2 - data 6.23'!R:R,'Tele2 - data 6.23'!U:U,0,0)</f>
        <v>0</v>
      </c>
      <c r="K1069">
        <f t="shared" si="67"/>
        <v>0</v>
      </c>
    </row>
    <row r="1070" spans="1:11" x14ac:dyDescent="0.25">
      <c r="A1070" t="str">
        <f>_xlfn.XLOOKUP(C1070,'Usage by partner TELE2 vs Ki'!B:B,'Usage by partner TELE2 vs Ki'!A:A,,0)</f>
        <v>DEUD2</v>
      </c>
      <c r="B1070" t="s">
        <v>692</v>
      </c>
      <c r="C1070" t="s">
        <v>740</v>
      </c>
      <c r="D1070">
        <v>2</v>
      </c>
      <c r="E1070">
        <v>2337632</v>
      </c>
      <c r="F1070">
        <f t="shared" si="64"/>
        <v>2.1770894527435303E-3</v>
      </c>
      <c r="G1070">
        <f t="shared" si="65"/>
        <v>2.229339599609375</v>
      </c>
      <c r="H1070">
        <f>_xlfn.XLOOKUP(A1070,'Tele2 - data 6.23'!A:A,'Tele2 - data 6.23'!K:K,0,0)</f>
        <v>1.0029951459719478E-2</v>
      </c>
      <c r="I1070">
        <f t="shared" si="66"/>
        <v>2.2360167971312489E-2</v>
      </c>
      <c r="J1070">
        <f>_xlfn.XLOOKUP(A1070,'Tele2 - data 6.23'!R:R,'Tele2 - data 6.23'!U:U,0,0)</f>
        <v>0</v>
      </c>
      <c r="K1070">
        <f t="shared" si="67"/>
        <v>0</v>
      </c>
    </row>
    <row r="1071" spans="1:11" x14ac:dyDescent="0.25">
      <c r="A1071" t="str">
        <f>_xlfn.XLOOKUP(C1071,'Usage by partner TELE2 vs Ki'!B:B,'Usage by partner TELE2 vs Ki'!A:A,,0)</f>
        <v>MARM1</v>
      </c>
      <c r="B1071" t="s">
        <v>692</v>
      </c>
      <c r="C1071" t="s">
        <v>758</v>
      </c>
      <c r="D1071">
        <v>1</v>
      </c>
      <c r="E1071">
        <v>94500623</v>
      </c>
      <c r="F1071">
        <f t="shared" si="64"/>
        <v>8.8010563515126705E-2</v>
      </c>
      <c r="G1071">
        <f t="shared" si="65"/>
        <v>90.122817039489746</v>
      </c>
      <c r="H1071">
        <f>_xlfn.XLOOKUP(A1071,'Tele2 - data 6.23'!A:A,'Tele2 - data 6.23'!K:K,0,0)</f>
        <v>5.0143022236990534E-2</v>
      </c>
      <c r="I1071">
        <f t="shared" si="66"/>
        <v>4.5190304188713641</v>
      </c>
      <c r="J1071">
        <f>_xlfn.XLOOKUP(A1071,'Tele2 - data 6.23'!R:R,'Tele2 - data 6.23'!U:U,0,0)</f>
        <v>0</v>
      </c>
      <c r="K1071">
        <f t="shared" si="67"/>
        <v>0</v>
      </c>
    </row>
    <row r="1072" spans="1:11" x14ac:dyDescent="0.25">
      <c r="A1072" t="str">
        <f>_xlfn.XLOOKUP(C1072,'Usage by partner TELE2 vs Ki'!B:B,'Usage by partner TELE2 vs Ki'!A:A,,0)</f>
        <v>DEUE2</v>
      </c>
      <c r="B1072" t="s">
        <v>692</v>
      </c>
      <c r="C1072" t="s">
        <v>746</v>
      </c>
      <c r="D1072">
        <v>1</v>
      </c>
      <c r="E1072">
        <v>12122</v>
      </c>
      <c r="F1072">
        <f t="shared" si="64"/>
        <v>1.1289492249488831E-5</v>
      </c>
      <c r="G1072">
        <f t="shared" si="65"/>
        <v>1.1560440063476563E-2</v>
      </c>
      <c r="H1072">
        <f>_xlfn.XLOOKUP(A1072,'Tele2 - data 6.23'!A:A,'Tele2 - data 6.23'!K:K,0,0)</f>
        <v>6.0739991574448775E-3</v>
      </c>
      <c r="I1072">
        <f t="shared" si="66"/>
        <v>7.0218103205248652E-5</v>
      </c>
      <c r="J1072">
        <f>_xlfn.XLOOKUP(A1072,'Tele2 - data 6.23'!R:R,'Tele2 - data 6.23'!U:U,0,0)</f>
        <v>0</v>
      </c>
      <c r="K1072">
        <f t="shared" si="67"/>
        <v>0</v>
      </c>
    </row>
    <row r="1073" spans="1:11" x14ac:dyDescent="0.25">
      <c r="A1073" t="str">
        <f>_xlfn.XLOOKUP(C1073,'Usage by partner TELE2 vs Ki'!B:B,'Usage by partner TELE2 vs Ki'!A:A,,0)</f>
        <v>FRAF1</v>
      </c>
      <c r="B1073" t="s">
        <v>692</v>
      </c>
      <c r="C1073" t="s">
        <v>760</v>
      </c>
      <c r="D1073">
        <v>1</v>
      </c>
      <c r="E1073">
        <v>965537</v>
      </c>
      <c r="F1073">
        <f t="shared" si="64"/>
        <v>8.9922640472650528E-4</v>
      </c>
      <c r="G1073">
        <f t="shared" si="65"/>
        <v>0.92080783843994141</v>
      </c>
      <c r="H1073">
        <f>_xlfn.XLOOKUP(A1073,'Tele2 - data 6.23'!A:A,'Tele2 - data 6.23'!K:K,0,0)</f>
        <v>6.0307905731580812E-3</v>
      </c>
      <c r="I1073">
        <f t="shared" si="66"/>
        <v>5.5531992317536683E-3</v>
      </c>
      <c r="J1073">
        <f>_xlfn.XLOOKUP(A1073,'Tele2 - data 6.23'!R:R,'Tele2 - data 6.23'!U:U,0,0)</f>
        <v>0</v>
      </c>
      <c r="K1073">
        <f t="shared" si="67"/>
        <v>0</v>
      </c>
    </row>
    <row r="1074" spans="1:11" x14ac:dyDescent="0.25">
      <c r="A1074" t="str">
        <f>_xlfn.XLOOKUP(C1074,'Usage by partner TELE2 vs Ki'!B:B,'Usage by partner TELE2 vs Ki'!A:A,,0)</f>
        <v>ESPTE</v>
      </c>
      <c r="B1074" t="s">
        <v>692</v>
      </c>
      <c r="C1074" t="s">
        <v>797</v>
      </c>
      <c r="D1074">
        <v>1</v>
      </c>
      <c r="E1074">
        <v>42156393</v>
      </c>
      <c r="F1074">
        <f t="shared" si="64"/>
        <v>3.9261200465261936E-2</v>
      </c>
      <c r="G1074">
        <f t="shared" si="65"/>
        <v>40.203469276428223</v>
      </c>
      <c r="H1074">
        <f>_xlfn.XLOOKUP(A1074,'Tele2 - data 6.23'!A:A,'Tele2 - data 6.23'!K:K,0,0)</f>
        <v>1.0091008890803341E-2</v>
      </c>
      <c r="I1074">
        <f t="shared" si="66"/>
        <v>0.40569356590957617</v>
      </c>
      <c r="J1074">
        <f>_xlfn.XLOOKUP(A1074,'Tele2 - data 6.23'!R:R,'Tele2 - data 6.23'!U:U,0,0)</f>
        <v>0</v>
      </c>
      <c r="K1074">
        <f t="shared" si="67"/>
        <v>0</v>
      </c>
    </row>
    <row r="1075" spans="1:11" x14ac:dyDescent="0.25">
      <c r="A1075" t="str">
        <f>_xlfn.XLOOKUP(C1075,'Usage by partner TELE2 vs Ki'!B:B,'Usage by partner TELE2 vs Ki'!A:A,,0)</f>
        <v>TURTS</v>
      </c>
      <c r="B1075" t="s">
        <v>692</v>
      </c>
      <c r="C1075" t="s">
        <v>870</v>
      </c>
      <c r="D1075">
        <v>1</v>
      </c>
      <c r="E1075">
        <v>42464732</v>
      </c>
      <c r="F1075">
        <f t="shared" si="64"/>
        <v>3.9548363536596298E-2</v>
      </c>
      <c r="G1075">
        <f t="shared" si="65"/>
        <v>40.497524261474609</v>
      </c>
      <c r="H1075">
        <f>_xlfn.XLOOKUP(A1075,'Tele2 - data 6.23'!A:A,'Tele2 - data 6.23'!K:K,0,0)</f>
        <v>6.0030428697985541E-2</v>
      </c>
      <c r="I1075">
        <f t="shared" si="66"/>
        <v>2.4310837426233909</v>
      </c>
      <c r="J1075">
        <f>_xlfn.XLOOKUP(A1075,'Tele2 - data 6.23'!R:R,'Tele2 - data 6.23'!U:U,0,0)</f>
        <v>0</v>
      </c>
      <c r="K1075">
        <f t="shared" si="67"/>
        <v>0</v>
      </c>
    </row>
    <row r="1076" spans="1:11" x14ac:dyDescent="0.25">
      <c r="A1076" t="str">
        <f>_xlfn.XLOOKUP(C1076,'Usage by partner TELE2 vs Ki'!B:B,'Usage by partner TELE2 vs Ki'!A:A,,0)</f>
        <v>ESPAT</v>
      </c>
      <c r="B1076" t="s">
        <v>692</v>
      </c>
      <c r="C1076" t="s">
        <v>810</v>
      </c>
      <c r="D1076">
        <v>1</v>
      </c>
      <c r="E1076">
        <v>3439978</v>
      </c>
      <c r="F1076">
        <f t="shared" si="64"/>
        <v>3.2037291675806046E-3</v>
      </c>
      <c r="G1076">
        <f t="shared" si="65"/>
        <v>3.2806186676025391</v>
      </c>
      <c r="H1076">
        <f>_xlfn.XLOOKUP(A1076,'Tele2 - data 6.23'!A:A,'Tele2 - data 6.23'!K:K,0,0)</f>
        <v>1.0022329100492002E-2</v>
      </c>
      <c r="I1076">
        <f t="shared" si="66"/>
        <v>3.2879439939930227E-2</v>
      </c>
      <c r="J1076">
        <f>_xlfn.XLOOKUP(A1076,'Tele2 - data 6.23'!R:R,'Tele2 - data 6.23'!U:U,0,0)</f>
        <v>0</v>
      </c>
      <c r="K1076">
        <f t="shared" si="67"/>
        <v>0</v>
      </c>
    </row>
    <row r="1077" spans="1:11" x14ac:dyDescent="0.25">
      <c r="A1077" t="str">
        <f>_xlfn.XLOOKUP(C1077,'Usage by partner TELE2 vs Ki'!B:B,'Usage by partner TELE2 vs Ki'!A:A,,0)</f>
        <v>USAW6</v>
      </c>
      <c r="B1077" t="s">
        <v>630</v>
      </c>
      <c r="C1077" t="s">
        <v>646</v>
      </c>
      <c r="D1077">
        <v>19</v>
      </c>
      <c r="E1077">
        <v>167572047</v>
      </c>
      <c r="F1077">
        <f t="shared" si="64"/>
        <v>0.15606363024562597</v>
      </c>
      <c r="G1077">
        <f t="shared" si="65"/>
        <v>159.809157371521</v>
      </c>
      <c r="H1077">
        <f>_xlfn.XLOOKUP(A1077,'Tele2 - data 6.23'!A:A,'Tele2 - data 6.23'!K:K,0,0)</f>
        <v>5.0788502726430767E-3</v>
      </c>
      <c r="I1077">
        <f t="shared" si="66"/>
        <v>0.81164678248720978</v>
      </c>
      <c r="J1077">
        <f>_xlfn.XLOOKUP(A1077,'Tele2 - data 6.23'!R:R,'Tele2 - data 6.23'!U:U,0,0)</f>
        <v>0.12</v>
      </c>
      <c r="K1077">
        <f t="shared" si="67"/>
        <v>2.2799999999999998</v>
      </c>
    </row>
    <row r="1078" spans="1:11" x14ac:dyDescent="0.25">
      <c r="A1078" t="str">
        <f>_xlfn.XLOOKUP(C1078,'Usage by partner TELE2 vs Ki'!B:B,'Usage by partner TELE2 vs Ki'!A:A,,0)</f>
        <v>USACG</v>
      </c>
      <c r="B1078" t="s">
        <v>630</v>
      </c>
      <c r="C1078" t="s">
        <v>665</v>
      </c>
      <c r="D1078">
        <v>8</v>
      </c>
      <c r="E1078">
        <v>11249360</v>
      </c>
      <c r="F1078">
        <f t="shared" si="64"/>
        <v>1.0476782917976379E-2</v>
      </c>
      <c r="G1078">
        <f t="shared" si="65"/>
        <v>10.728225708007813</v>
      </c>
      <c r="H1078">
        <f>_xlfn.XLOOKUP(A1078,'Tele2 - data 6.23'!A:A,'Tele2 - data 6.23'!K:K,0,0)</f>
        <v>1.3540748128522176E-2</v>
      </c>
      <c r="I1078">
        <f t="shared" si="66"/>
        <v>0.14526820217807027</v>
      </c>
      <c r="J1078">
        <f>_xlfn.XLOOKUP(A1078,'Tele2 - data 6.23'!R:R,'Tele2 - data 6.23'!U:U,0,0)</f>
        <v>0</v>
      </c>
      <c r="K1078">
        <f t="shared" si="67"/>
        <v>0</v>
      </c>
    </row>
    <row r="1079" spans="1:11" x14ac:dyDescent="0.25">
      <c r="A1079" t="str">
        <f>_xlfn.XLOOKUP(C1079,'Usage by partner TELE2 vs Ki'!B:B,'Usage by partner TELE2 vs Ki'!A:A,,0)</f>
        <v>MEXTL</v>
      </c>
      <c r="B1079" t="s">
        <v>630</v>
      </c>
      <c r="C1079" t="s">
        <v>735</v>
      </c>
      <c r="D1079">
        <v>6</v>
      </c>
      <c r="E1079">
        <v>101394222</v>
      </c>
      <c r="F1079">
        <f t="shared" si="64"/>
        <v>9.4430727884173393E-2</v>
      </c>
      <c r="G1079">
        <f t="shared" si="65"/>
        <v>96.697065353393555</v>
      </c>
      <c r="H1079">
        <f>_xlfn.XLOOKUP(A1079,'Tele2 - data 6.23'!A:A,'Tele2 - data 6.23'!K:K,0,0)</f>
        <v>2.0154664612387234E-2</v>
      </c>
      <c r="I1079">
        <f t="shared" si="66"/>
        <v>1.9488969211997367</v>
      </c>
      <c r="J1079">
        <f>_xlfn.XLOOKUP(A1079,'Tele2 - data 6.23'!R:R,'Tele2 - data 6.23'!U:U,0,0)</f>
        <v>0</v>
      </c>
      <c r="K1079">
        <f t="shared" si="67"/>
        <v>0</v>
      </c>
    </row>
    <row r="1080" spans="1:11" x14ac:dyDescent="0.25">
      <c r="A1080" t="str">
        <f>_xlfn.XLOOKUP(C1080,'Usage by partner TELE2 vs Ki'!B:B,'Usage by partner TELE2 vs Ki'!A:A,,0)</f>
        <v>MEXIU</v>
      </c>
      <c r="B1080" t="s">
        <v>630</v>
      </c>
      <c r="C1080" t="s">
        <v>835</v>
      </c>
      <c r="D1080">
        <v>2</v>
      </c>
      <c r="E1080">
        <v>356661</v>
      </c>
      <c r="F1080">
        <f t="shared" si="64"/>
        <v>3.3216644078493118E-4</v>
      </c>
      <c r="G1080">
        <f t="shared" si="65"/>
        <v>0.34013843536376953</v>
      </c>
      <c r="H1080">
        <f>_xlfn.XLOOKUP(A1080,'Tele2 - data 6.23'!A:A,'Tele2 - data 6.23'!K:K,0,0)</f>
        <v>1.0003618742096052</v>
      </c>
      <c r="I1080">
        <f t="shared" si="66"/>
        <v>0.34026152269122317</v>
      </c>
      <c r="J1080">
        <f>_xlfn.XLOOKUP(A1080,'Tele2 - data 6.23'!R:R,'Tele2 - data 6.23'!U:U,0,0)</f>
        <v>0</v>
      </c>
      <c r="K1080">
        <f t="shared" si="67"/>
        <v>0</v>
      </c>
    </row>
    <row r="1081" spans="1:11" x14ac:dyDescent="0.25">
      <c r="A1081" t="str">
        <f>_xlfn.XLOOKUP(C1081,'Usage by partner TELE2 vs Ki'!B:B,'Usage by partner TELE2 vs Ki'!A:A,,0)</f>
        <v>MEXIU</v>
      </c>
      <c r="B1081" t="s">
        <v>630</v>
      </c>
      <c r="C1081" t="s">
        <v>836</v>
      </c>
      <c r="D1081">
        <v>2</v>
      </c>
      <c r="E1081">
        <v>106</v>
      </c>
      <c r="F1081">
        <f t="shared" si="64"/>
        <v>9.8720192909240723E-8</v>
      </c>
      <c r="G1081">
        <f t="shared" si="65"/>
        <v>1.010894775390625E-4</v>
      </c>
      <c r="H1081">
        <f>_xlfn.XLOOKUP(A1081,'Tele2 - data 6.23'!A:A,'Tele2 - data 6.23'!K:K,0,0)</f>
        <v>1.0003618742096052</v>
      </c>
      <c r="I1081">
        <f t="shared" si="66"/>
        <v>1.0112605921384636E-4</v>
      </c>
      <c r="J1081">
        <f>_xlfn.XLOOKUP(A1081,'Tele2 - data 6.23'!R:R,'Tele2 - data 6.23'!U:U,0,0)</f>
        <v>0</v>
      </c>
      <c r="K1081">
        <f t="shared" si="67"/>
        <v>0</v>
      </c>
    </row>
    <row r="1082" spans="1:11" x14ac:dyDescent="0.25">
      <c r="A1082" t="str">
        <f>_xlfn.XLOOKUP(C1082,'Usage by partner TELE2 vs Ki'!B:B,'Usage by partner TELE2 vs Ki'!A:A,,0)</f>
        <v>SLVDC</v>
      </c>
      <c r="B1082" t="s">
        <v>630</v>
      </c>
      <c r="C1082" t="s">
        <v>981</v>
      </c>
      <c r="D1082">
        <v>1</v>
      </c>
      <c r="E1082">
        <v>3978395</v>
      </c>
      <c r="F1082">
        <f t="shared" si="64"/>
        <v>3.7051690742373466E-3</v>
      </c>
      <c r="G1082">
        <f t="shared" si="65"/>
        <v>3.794093132019043</v>
      </c>
      <c r="H1082">
        <f>_xlfn.XLOOKUP(A1082,'Tele2 - data 6.23'!A:A,'Tele2 - data 6.23'!K:K,0,0)</f>
        <v>0.10094031071136508</v>
      </c>
      <c r="I1082">
        <f t="shared" si="66"/>
        <v>0.38297693961385848</v>
      </c>
      <c r="J1082">
        <f>_xlfn.XLOOKUP(A1082,'Tele2 - data 6.23'!R:R,'Tele2 - data 6.23'!U:U,0,0)</f>
        <v>0.05</v>
      </c>
      <c r="K1082">
        <f t="shared" si="67"/>
        <v>0.05</v>
      </c>
    </row>
    <row r="1083" spans="1:11" x14ac:dyDescent="0.25">
      <c r="A1083" t="str">
        <f>_xlfn.XLOOKUP(C1083,'Usage by partner TELE2 vs Ki'!B:B,'Usage by partner TELE2 vs Ki'!A:A,,0)</f>
        <v>SLVTM</v>
      </c>
      <c r="B1083" t="s">
        <v>630</v>
      </c>
      <c r="C1083" t="s">
        <v>961</v>
      </c>
      <c r="D1083">
        <v>1</v>
      </c>
      <c r="E1083">
        <v>8742590</v>
      </c>
      <c r="F1083">
        <f t="shared" si="64"/>
        <v>8.1421714276075363E-3</v>
      </c>
      <c r="G1083">
        <f t="shared" si="65"/>
        <v>8.3375835418701172</v>
      </c>
      <c r="H1083">
        <f>_xlfn.XLOOKUP(A1083,'Tele2 - data 6.23'!A:A,'Tele2 - data 6.23'!K:K,0,0)</f>
        <v>1.2061657032755298E-2</v>
      </c>
      <c r="I1083">
        <f t="shared" si="66"/>
        <v>0.10056507316398253</v>
      </c>
      <c r="J1083">
        <f>_xlfn.XLOOKUP(A1083,'Tele2 - data 6.23'!R:R,'Tele2 - data 6.23'!U:U,0,0)</f>
        <v>0.06</v>
      </c>
      <c r="K1083">
        <f t="shared" si="67"/>
        <v>0.06</v>
      </c>
    </row>
    <row r="1084" spans="1:11" x14ac:dyDescent="0.25">
      <c r="A1084" t="str">
        <f>_xlfn.XLOOKUP(C1084,'Usage by partner TELE2 vs Ki'!B:B,'Usage by partner TELE2 vs Ki'!A:A,,0)</f>
        <v>GUYUM</v>
      </c>
      <c r="B1084" t="s">
        <v>630</v>
      </c>
      <c r="C1084" t="s">
        <v>767</v>
      </c>
      <c r="D1084">
        <v>1</v>
      </c>
      <c r="E1084">
        <v>561</v>
      </c>
      <c r="F1084">
        <f t="shared" si="64"/>
        <v>5.2247196435928345E-7</v>
      </c>
      <c r="G1084">
        <f t="shared" si="65"/>
        <v>5.3501129150390625E-4</v>
      </c>
      <c r="H1084">
        <f>_xlfn.XLOOKUP(A1084,'Tele2 - data 6.23'!A:A,'Tele2 - data 6.23'!K:K,0,0)</f>
        <v>0</v>
      </c>
      <c r="I1084">
        <f t="shared" si="66"/>
        <v>0</v>
      </c>
      <c r="J1084">
        <f>_xlfn.XLOOKUP(A1084,'Tele2 - data 6.23'!R:R,'Tele2 - data 6.23'!U:U,0,0)</f>
        <v>0.05</v>
      </c>
      <c r="K1084">
        <f t="shared" si="67"/>
        <v>0.05</v>
      </c>
    </row>
    <row r="1085" spans="1:11" x14ac:dyDescent="0.25">
      <c r="A1085" t="str">
        <f>_xlfn.XLOOKUP(C1085,'Usage by partner TELE2 vs Ki'!B:B,'Usage by partner TELE2 vs Ki'!A:A,,0)</f>
        <v>USAW6</v>
      </c>
      <c r="B1085" t="s">
        <v>614</v>
      </c>
      <c r="C1085" t="s">
        <v>646</v>
      </c>
      <c r="D1085">
        <v>17</v>
      </c>
      <c r="E1085">
        <v>925893883</v>
      </c>
      <c r="F1085">
        <f t="shared" si="64"/>
        <v>0.86230587493628263</v>
      </c>
      <c r="G1085">
        <f t="shared" si="65"/>
        <v>883.00121593475342</v>
      </c>
      <c r="H1085">
        <f>_xlfn.XLOOKUP(A1085,'Tele2 - data 6.23'!A:A,'Tele2 - data 6.23'!K:K,0,0)</f>
        <v>5.0788502726430767E-3</v>
      </c>
      <c r="I1085">
        <f t="shared" si="66"/>
        <v>4.4846309662943904</v>
      </c>
      <c r="J1085">
        <f>_xlfn.XLOOKUP(A1085,'Tele2 - data 6.23'!R:R,'Tele2 - data 6.23'!U:U,0,0)</f>
        <v>0.12</v>
      </c>
      <c r="K1085">
        <f t="shared" si="67"/>
        <v>2.04</v>
      </c>
    </row>
    <row r="1086" spans="1:11" x14ac:dyDescent="0.25">
      <c r="A1086" t="str">
        <f>_xlfn.XLOOKUP(C1086,'Usage by partner TELE2 vs Ki'!B:B,'Usage by partner TELE2 vs Ki'!A:A,,0)</f>
        <v>USACG</v>
      </c>
      <c r="B1086" t="s">
        <v>614</v>
      </c>
      <c r="C1086" t="s">
        <v>665</v>
      </c>
      <c r="D1086">
        <v>15</v>
      </c>
      <c r="E1086">
        <v>344734025</v>
      </c>
      <c r="F1086">
        <f t="shared" si="64"/>
        <v>0.32105857972055674</v>
      </c>
      <c r="G1086">
        <f t="shared" si="65"/>
        <v>328.7639856338501</v>
      </c>
      <c r="H1086">
        <f>_xlfn.XLOOKUP(A1086,'Tele2 - data 6.23'!A:A,'Tele2 - data 6.23'!K:K,0,0)</f>
        <v>1.3540748128522176E-2</v>
      </c>
      <c r="I1086">
        <f t="shared" si="66"/>
        <v>4.4517103231970472</v>
      </c>
      <c r="J1086">
        <f>_xlfn.XLOOKUP(A1086,'Tele2 - data 6.23'!R:R,'Tele2 - data 6.23'!U:U,0,0)</f>
        <v>0</v>
      </c>
      <c r="K1086">
        <f t="shared" si="67"/>
        <v>0</v>
      </c>
    </row>
    <row r="1087" spans="1:11" x14ac:dyDescent="0.25">
      <c r="A1087" t="str">
        <f>_xlfn.XLOOKUP(C1087,'Usage by partner TELE2 vs Ki'!B:B,'Usage by partner TELE2 vs Ki'!A:A,,0)</f>
        <v>ISRPL</v>
      </c>
      <c r="B1087" t="s">
        <v>614</v>
      </c>
      <c r="C1087" t="s">
        <v>644</v>
      </c>
      <c r="D1087">
        <v>8</v>
      </c>
      <c r="E1087">
        <v>172795165</v>
      </c>
      <c r="F1087">
        <f t="shared" si="64"/>
        <v>0.16092803794890642</v>
      </c>
      <c r="G1087">
        <f t="shared" si="65"/>
        <v>164.79031085968018</v>
      </c>
      <c r="H1087">
        <f>_xlfn.XLOOKUP(A1087,'Tele2 - data 6.23'!A:A,'Tele2 - data 6.23'!K:K,0,0)</f>
        <v>1.8158632160141627E-2</v>
      </c>
      <c r="I1087">
        <f t="shared" si="66"/>
        <v>2.9923666384563243</v>
      </c>
      <c r="J1087">
        <f>_xlfn.XLOOKUP(A1087,'Tele2 - data 6.23'!R:R,'Tele2 - data 6.23'!U:U,0,0)</f>
        <v>0.1</v>
      </c>
      <c r="K1087">
        <f t="shared" si="67"/>
        <v>0.8</v>
      </c>
    </row>
    <row r="1088" spans="1:11" x14ac:dyDescent="0.25">
      <c r="A1088" t="str">
        <f>_xlfn.XLOOKUP(C1088,'Usage by partner TELE2 vs Ki'!B:B,'Usage by partner TELE2 vs Ki'!A:A,,0)</f>
        <v>ISR01</v>
      </c>
      <c r="B1088" t="s">
        <v>614</v>
      </c>
      <c r="C1088" t="s">
        <v>586</v>
      </c>
      <c r="D1088">
        <v>7</v>
      </c>
      <c r="E1088">
        <v>71280298</v>
      </c>
      <c r="F1088">
        <f t="shared" si="64"/>
        <v>6.6384950652718544E-2</v>
      </c>
      <c r="G1088">
        <f t="shared" si="65"/>
        <v>67.978189468383789</v>
      </c>
      <c r="H1088">
        <f>_xlfn.XLOOKUP(A1088,'Tele2 - data 6.23'!A:A,'Tele2 - data 6.23'!K:K,0,0)</f>
        <v>1.3512929896353961E-2</v>
      </c>
      <c r="I1088">
        <f t="shared" si="66"/>
        <v>0.91858450876733733</v>
      </c>
      <c r="J1088">
        <f>_xlfn.XLOOKUP(A1088,'Tele2 - data 6.23'!R:R,'Tele2 - data 6.23'!U:U,0,0)</f>
        <v>0</v>
      </c>
      <c r="K1088">
        <f t="shared" si="67"/>
        <v>0</v>
      </c>
    </row>
    <row r="1089" spans="1:11" x14ac:dyDescent="0.25">
      <c r="A1089" t="str">
        <f>_xlfn.XLOOKUP(C1089,'Usage by partner TELE2 vs Ki'!B:B,'Usage by partner TELE2 vs Ki'!A:A,,0)</f>
        <v>ISRMS</v>
      </c>
      <c r="B1089" t="s">
        <v>614</v>
      </c>
      <c r="C1089" t="s">
        <v>645</v>
      </c>
      <c r="D1089">
        <v>2</v>
      </c>
      <c r="E1089">
        <v>381276315</v>
      </c>
      <c r="F1089">
        <f t="shared" si="64"/>
        <v>0.35509123932570219</v>
      </c>
      <c r="G1089">
        <f t="shared" si="65"/>
        <v>363.61342906951904</v>
      </c>
      <c r="H1089">
        <f>_xlfn.XLOOKUP(A1089,'Tele2 - data 6.23'!A:A,'Tele2 - data 6.23'!K:K,0,0)</f>
        <v>1.3603237372528902E-2</v>
      </c>
      <c r="I1089">
        <f t="shared" si="66"/>
        <v>4.946319787471869</v>
      </c>
      <c r="J1089">
        <f>_xlfn.XLOOKUP(A1089,'Tele2 - data 6.23'!R:R,'Tele2 - data 6.23'!U:U,0,0)</f>
        <v>0</v>
      </c>
      <c r="K1089">
        <f t="shared" si="67"/>
        <v>0</v>
      </c>
    </row>
    <row r="1090" spans="1:11" x14ac:dyDescent="0.25">
      <c r="A1090" t="str">
        <f>_xlfn.XLOOKUP(C1090,'Usage by partner TELE2 vs Ki'!B:B,'Usage by partner TELE2 vs Ki'!A:A,,0)</f>
        <v>PSEWM</v>
      </c>
      <c r="B1090" t="s">
        <v>614</v>
      </c>
      <c r="C1090" t="s">
        <v>668</v>
      </c>
      <c r="D1090">
        <v>1</v>
      </c>
      <c r="E1090">
        <v>6</v>
      </c>
      <c r="F1090">
        <f t="shared" si="64"/>
        <v>5.5879354476928711E-9</v>
      </c>
      <c r="G1090">
        <f t="shared" si="65"/>
        <v>5.7220458984375E-6</v>
      </c>
      <c r="H1090">
        <f>_xlfn.XLOOKUP(A1090,'Tele2 - data 6.23'!A:A,'Tele2 - data 6.23'!K:K,0,0)</f>
        <v>9.0085845390414532E-2</v>
      </c>
      <c r="I1090">
        <f t="shared" si="66"/>
        <v>5.1547534212349624E-7</v>
      </c>
      <c r="J1090">
        <f>_xlfn.XLOOKUP(A1090,'Tele2 - data 6.23'!R:R,'Tele2 - data 6.23'!U:U,0,0)</f>
        <v>0</v>
      </c>
      <c r="K1090">
        <f t="shared" si="67"/>
        <v>0</v>
      </c>
    </row>
    <row r="1091" spans="1:11" x14ac:dyDescent="0.25">
      <c r="A1091" t="str">
        <f>_xlfn.XLOOKUP(C1091,'Usage by partner TELE2 vs Ki'!B:B,'Usage by partner TELE2 vs Ki'!A:A,,0)</f>
        <v>NZLBS</v>
      </c>
      <c r="B1091" t="s">
        <v>638</v>
      </c>
      <c r="C1091" t="s">
        <v>898</v>
      </c>
      <c r="D1091">
        <v>23</v>
      </c>
      <c r="E1091">
        <v>27789571</v>
      </c>
      <c r="F1091">
        <f t="shared" ref="F1091:F1154" si="68">G1091/1024</f>
        <v>2.5881054811179638E-2</v>
      </c>
      <c r="G1091">
        <f t="shared" ref="G1091:G1154" si="69">E1091/1024/1024</f>
        <v>26.502200126647949</v>
      </c>
      <c r="H1091">
        <f>_xlfn.XLOOKUP(A1091,'Tele2 - data 6.23'!A:A,'Tele2 - data 6.23'!K:K,0,0)</f>
        <v>6.045143358142481E-2</v>
      </c>
      <c r="I1091">
        <f t="shared" ref="I1091:I1154" si="70">H1091*G1091</f>
        <v>1.6020959907176866</v>
      </c>
      <c r="J1091">
        <f>_xlfn.XLOOKUP(A1091,'Tele2 - data 6.23'!R:R,'Tele2 - data 6.23'!U:U,0,0)</f>
        <v>0</v>
      </c>
      <c r="K1091">
        <f t="shared" ref="K1091:K1154" si="71">J1091*D1091</f>
        <v>0</v>
      </c>
    </row>
    <row r="1092" spans="1:11" x14ac:dyDescent="0.25">
      <c r="A1092" t="str">
        <f>_xlfn.XLOOKUP(C1092,'Usage by partner TELE2 vs Ki'!B:B,'Usage by partner TELE2 vs Ki'!A:A,,0)</f>
        <v>NZLTM</v>
      </c>
      <c r="B1092" t="s">
        <v>638</v>
      </c>
      <c r="C1092" t="s">
        <v>894</v>
      </c>
      <c r="D1092">
        <v>11</v>
      </c>
      <c r="E1092">
        <v>3993022</v>
      </c>
      <c r="F1092">
        <f t="shared" si="68"/>
        <v>3.7187915295362473E-3</v>
      </c>
      <c r="G1092">
        <f t="shared" si="69"/>
        <v>3.8080425262451172</v>
      </c>
      <c r="H1092">
        <f>_xlfn.XLOOKUP(A1092,'Tele2 - data 6.23'!A:A,'Tele2 - data 6.23'!K:K,0,0)</f>
        <v>2.009187645990148E-2</v>
      </c>
      <c r="I1092">
        <f t="shared" si="70"/>
        <v>7.6510719991368034E-2</v>
      </c>
      <c r="J1092">
        <f>_xlfn.XLOOKUP(A1092,'Tele2 - data 6.23'!R:R,'Tele2 - data 6.23'!U:U,0,0)</f>
        <v>0.2</v>
      </c>
      <c r="K1092">
        <f t="shared" si="71"/>
        <v>2.2000000000000002</v>
      </c>
    </row>
    <row r="1093" spans="1:11" x14ac:dyDescent="0.25">
      <c r="A1093" t="str">
        <f>_xlfn.XLOOKUP(C1093,'Usage by partner TELE2 vs Ki'!B:B,'Usage by partner TELE2 vs Ki'!A:A,,0)</f>
        <v>NZLNH</v>
      </c>
      <c r="B1093" t="s">
        <v>638</v>
      </c>
      <c r="C1093" t="s">
        <v>962</v>
      </c>
      <c r="D1093">
        <v>9</v>
      </c>
      <c r="E1093">
        <v>1200378</v>
      </c>
      <c r="F1093">
        <f t="shared" si="68"/>
        <v>1.1179391294717789E-3</v>
      </c>
      <c r="G1093">
        <f t="shared" si="69"/>
        <v>1.1447696685791016</v>
      </c>
      <c r="H1093">
        <f>_xlfn.XLOOKUP(A1093,'Tele2 - data 6.23'!A:A,'Tele2 - data 6.23'!K:K,0,0)</f>
        <v>6.0591572123176902E-2</v>
      </c>
      <c r="I1093">
        <f t="shared" si="70"/>
        <v>6.9363393938135953E-2</v>
      </c>
      <c r="J1093">
        <f>_xlfn.XLOOKUP(A1093,'Tele2 - data 6.23'!R:R,'Tele2 - data 6.23'!U:U,0,0)</f>
        <v>0</v>
      </c>
      <c r="K1093">
        <f t="shared" si="71"/>
        <v>0</v>
      </c>
    </row>
    <row r="1094" spans="1:11" x14ac:dyDescent="0.25">
      <c r="A1094" t="str">
        <f>_xlfn.XLOOKUP(C1094,'Usage by partner TELE2 vs Ki'!B:B,'Usage by partner TELE2 vs Ki'!A:A,,0)</f>
        <v>ISRPL</v>
      </c>
      <c r="B1094" t="s">
        <v>638</v>
      </c>
      <c r="C1094" t="s">
        <v>644</v>
      </c>
      <c r="D1094">
        <v>1</v>
      </c>
      <c r="E1094">
        <v>1</v>
      </c>
      <c r="F1094">
        <f t="shared" si="68"/>
        <v>9.3132257461547852E-10</v>
      </c>
      <c r="G1094">
        <f t="shared" si="69"/>
        <v>9.5367431640625E-7</v>
      </c>
      <c r="H1094">
        <f>_xlfn.XLOOKUP(A1094,'Tele2 - data 6.23'!A:A,'Tele2 - data 6.23'!K:K,0,0)</f>
        <v>1.8158632160141627E-2</v>
      </c>
      <c r="I1094">
        <f t="shared" si="70"/>
        <v>1.7317421112195613E-8</v>
      </c>
      <c r="J1094">
        <f>_xlfn.XLOOKUP(A1094,'Tele2 - data 6.23'!R:R,'Tele2 - data 6.23'!U:U,0,0)</f>
        <v>0.1</v>
      </c>
      <c r="K1094">
        <f t="shared" si="71"/>
        <v>0.1</v>
      </c>
    </row>
    <row r="1095" spans="1:11" x14ac:dyDescent="0.25">
      <c r="A1095" t="str">
        <f>_xlfn.XLOOKUP(C1095,'Usage by partner TELE2 vs Ki'!B:B,'Usage by partner TELE2 vs Ki'!A:A,,0)</f>
        <v>DNKTD</v>
      </c>
      <c r="B1095" t="s">
        <v>640</v>
      </c>
      <c r="C1095" t="s">
        <v>873</v>
      </c>
      <c r="D1095">
        <v>12</v>
      </c>
      <c r="E1095">
        <v>154990806</v>
      </c>
      <c r="F1095">
        <f t="shared" si="68"/>
        <v>0.14434643648564816</v>
      </c>
      <c r="G1095">
        <f t="shared" si="69"/>
        <v>147.81075096130371</v>
      </c>
      <c r="H1095">
        <f>_xlfn.XLOOKUP(A1095,'Tele2 - data 6.23'!A:A,'Tele2 - data 6.23'!K:K,0,0)</f>
        <v>1.0004667040336753E-2</v>
      </c>
      <c r="I1095">
        <f t="shared" si="70"/>
        <v>1.4787973483499792</v>
      </c>
      <c r="J1095">
        <f>_xlfn.XLOOKUP(A1095,'Tele2 - data 6.23'!R:R,'Tele2 - data 6.23'!U:U,0,0)</f>
        <v>0.05</v>
      </c>
      <c r="K1095">
        <f t="shared" si="71"/>
        <v>0.60000000000000009</v>
      </c>
    </row>
    <row r="1096" spans="1:11" x14ac:dyDescent="0.25">
      <c r="A1096" t="str">
        <f>_xlfn.XLOOKUP(C1096,'Usage by partner TELE2 vs Ki'!B:B,'Usage by partner TELE2 vs Ki'!A:A,,0)</f>
        <v>DNKIA</v>
      </c>
      <c r="B1096" t="s">
        <v>640</v>
      </c>
      <c r="C1096" t="s">
        <v>856</v>
      </c>
      <c r="D1096">
        <v>12</v>
      </c>
      <c r="E1096">
        <v>115023342</v>
      </c>
      <c r="F1096">
        <f t="shared" si="68"/>
        <v>0.1071238350123167</v>
      </c>
      <c r="G1096">
        <f t="shared" si="69"/>
        <v>109.6948070526123</v>
      </c>
      <c r="H1096">
        <f>_xlfn.XLOOKUP(A1096,'Tele2 - data 6.23'!A:A,'Tele2 - data 6.23'!K:K,0,0)</f>
        <v>1.001033644562583E-2</v>
      </c>
      <c r="I1096">
        <f t="shared" si="70"/>
        <v>1.0980819249346583</v>
      </c>
      <c r="J1096">
        <f>_xlfn.XLOOKUP(A1096,'Tele2 - data 6.23'!R:R,'Tele2 - data 6.23'!U:U,0,0)</f>
        <v>5.5E-2</v>
      </c>
      <c r="K1096">
        <f t="shared" si="71"/>
        <v>0.66</v>
      </c>
    </row>
    <row r="1097" spans="1:11" x14ac:dyDescent="0.25">
      <c r="A1097" t="str">
        <f>_xlfn.XLOOKUP(C1097,'Usage by partner TELE2 vs Ki'!B:B,'Usage by partner TELE2 vs Ki'!A:A,,0)</f>
        <v>DNKHU</v>
      </c>
      <c r="B1097" t="s">
        <v>640</v>
      </c>
      <c r="C1097" t="s">
        <v>891</v>
      </c>
      <c r="D1097">
        <v>11</v>
      </c>
      <c r="E1097">
        <v>136614005</v>
      </c>
      <c r="F1097">
        <f t="shared" si="68"/>
        <v>0.12723170686513186</v>
      </c>
      <c r="G1097">
        <f t="shared" si="69"/>
        <v>130.28526782989502</v>
      </c>
      <c r="H1097">
        <f>_xlfn.XLOOKUP(A1097,'Tele2 - data 6.23'!A:A,'Tele2 - data 6.23'!K:K,0,0)</f>
        <v>1.0004782208822598E-2</v>
      </c>
      <c r="I1097">
        <f t="shared" si="70"/>
        <v>1.3034757296562209</v>
      </c>
      <c r="J1097">
        <f>_xlfn.XLOOKUP(A1097,'Tele2 - data 6.23'!R:R,'Tele2 - data 6.23'!U:U,0,0)</f>
        <v>0.17</v>
      </c>
      <c r="K1097">
        <f t="shared" si="71"/>
        <v>1.87</v>
      </c>
    </row>
    <row r="1098" spans="1:11" x14ac:dyDescent="0.25">
      <c r="A1098" t="str">
        <f>_xlfn.XLOOKUP(C1098,'Usage by partner TELE2 vs Ki'!B:B,'Usage by partner TELE2 vs Ki'!A:A,,0)</f>
        <v>DNKDM</v>
      </c>
      <c r="B1098" t="s">
        <v>640</v>
      </c>
      <c r="C1098" t="s">
        <v>853</v>
      </c>
      <c r="D1098">
        <v>5</v>
      </c>
      <c r="E1098">
        <v>14076908</v>
      </c>
      <c r="F1098">
        <f t="shared" si="68"/>
        <v>1.3110142201185226E-2</v>
      </c>
      <c r="G1098">
        <f t="shared" si="69"/>
        <v>13.424785614013672</v>
      </c>
      <c r="H1098">
        <f>_xlfn.XLOOKUP(A1098,'Tele2 - data 6.23'!A:A,'Tele2 - data 6.23'!K:K,0,0)</f>
        <v>6.0990155924409836E-3</v>
      </c>
      <c r="I1098">
        <f t="shared" si="70"/>
        <v>8.1877976785046783E-2</v>
      </c>
      <c r="J1098">
        <f>_xlfn.XLOOKUP(A1098,'Tele2 - data 6.23'!R:R,'Tele2 - data 6.23'!U:U,0,0)</f>
        <v>0</v>
      </c>
      <c r="K1098">
        <f t="shared" si="71"/>
        <v>0</v>
      </c>
    </row>
    <row r="1099" spans="1:11" x14ac:dyDescent="0.25">
      <c r="A1099" t="str">
        <f>_xlfn.XLOOKUP(C1099,'Usage by partner TELE2 vs Ki'!B:B,'Usage by partner TELE2 vs Ki'!A:A,,0)</f>
        <v>DEUE2</v>
      </c>
      <c r="B1099" t="s">
        <v>640</v>
      </c>
      <c r="C1099" t="s">
        <v>746</v>
      </c>
      <c r="D1099">
        <v>1</v>
      </c>
      <c r="E1099">
        <v>1175916</v>
      </c>
      <c r="F1099">
        <f t="shared" si="68"/>
        <v>1.095157116651535E-3</v>
      </c>
      <c r="G1099">
        <f t="shared" si="69"/>
        <v>1.1214408874511719</v>
      </c>
      <c r="H1099">
        <f>_xlfn.XLOOKUP(A1099,'Tele2 - data 6.23'!A:A,'Tele2 - data 6.23'!K:K,0,0)</f>
        <v>6.0739991574448775E-3</v>
      </c>
      <c r="I1099">
        <f t="shared" si="70"/>
        <v>6.8116310055026533E-3</v>
      </c>
      <c r="J1099">
        <f>_xlfn.XLOOKUP(A1099,'Tele2 - data 6.23'!R:R,'Tele2 - data 6.23'!U:U,0,0)</f>
        <v>0</v>
      </c>
      <c r="K1099">
        <f t="shared" si="71"/>
        <v>0</v>
      </c>
    </row>
    <row r="1100" spans="1:11" x14ac:dyDescent="0.25">
      <c r="A1100" t="str">
        <f>_xlfn.XLOOKUP(C1100,'Usage by partner TELE2 vs Ki'!B:B,'Usage by partner TELE2 vs Ki'!A:A,,0)</f>
        <v>DEUD2</v>
      </c>
      <c r="B1100" t="s">
        <v>640</v>
      </c>
      <c r="C1100" t="s">
        <v>740</v>
      </c>
      <c r="D1100">
        <v>1</v>
      </c>
      <c r="E1100">
        <v>1409180</v>
      </c>
      <c r="F1100">
        <f t="shared" si="68"/>
        <v>1.31240114569664E-3</v>
      </c>
      <c r="G1100">
        <f t="shared" si="69"/>
        <v>1.3438987731933594</v>
      </c>
      <c r="H1100">
        <f>_xlfn.XLOOKUP(A1100,'Tele2 - data 6.23'!A:A,'Tele2 - data 6.23'!K:K,0,0)</f>
        <v>1.0029951459719478E-2</v>
      </c>
      <c r="I1100">
        <f t="shared" si="70"/>
        <v>1.3479239461905951E-2</v>
      </c>
      <c r="J1100">
        <f>_xlfn.XLOOKUP(A1100,'Tele2 - data 6.23'!R:R,'Tele2 - data 6.23'!U:U,0,0)</f>
        <v>0</v>
      </c>
      <c r="K1100">
        <f t="shared" si="71"/>
        <v>0</v>
      </c>
    </row>
    <row r="1101" spans="1:11" x14ac:dyDescent="0.25">
      <c r="A1101" t="str">
        <f>_xlfn.XLOOKUP(C1101,'Usage by partner TELE2 vs Ki'!B:B,'Usage by partner TELE2 vs Ki'!A:A,,0)</f>
        <v>USACG</v>
      </c>
      <c r="B1101" t="s">
        <v>1176</v>
      </c>
      <c r="C1101" t="s">
        <v>665</v>
      </c>
      <c r="D1101">
        <v>10</v>
      </c>
      <c r="E1101">
        <v>150714973</v>
      </c>
      <c r="F1101">
        <f t="shared" si="68"/>
        <v>0.14036425668746233</v>
      </c>
      <c r="G1101">
        <f t="shared" si="69"/>
        <v>143.73299884796143</v>
      </c>
      <c r="H1101">
        <f>_xlfn.XLOOKUP(A1101,'Tele2 - data 6.23'!A:A,'Tele2 - data 6.23'!K:K,0,0)</f>
        <v>1.3540748128522176E-2</v>
      </c>
      <c r="I1101">
        <f t="shared" si="70"/>
        <v>1.9462523351574137</v>
      </c>
      <c r="J1101">
        <f>_xlfn.XLOOKUP(A1101,'Tele2 - data 6.23'!R:R,'Tele2 - data 6.23'!U:U,0,0)</f>
        <v>0</v>
      </c>
      <c r="K1101">
        <f t="shared" si="71"/>
        <v>0</v>
      </c>
    </row>
    <row r="1102" spans="1:11" x14ac:dyDescent="0.25">
      <c r="A1102" t="str">
        <f>_xlfn.XLOOKUP(C1102,'Usage by partner TELE2 vs Ki'!B:B,'Usage by partner TELE2 vs Ki'!A:A,,0)</f>
        <v>USAW6</v>
      </c>
      <c r="B1102" t="s">
        <v>1176</v>
      </c>
      <c r="C1102" t="s">
        <v>646</v>
      </c>
      <c r="D1102">
        <v>8</v>
      </c>
      <c r="E1102">
        <v>5800785</v>
      </c>
      <c r="F1102">
        <f t="shared" si="68"/>
        <v>5.4024020209908485E-3</v>
      </c>
      <c r="G1102">
        <f t="shared" si="69"/>
        <v>5.5320596694946289</v>
      </c>
      <c r="H1102">
        <f>_xlfn.XLOOKUP(A1102,'Tele2 - data 6.23'!A:A,'Tele2 - data 6.23'!K:K,0,0)</f>
        <v>5.0788502726430767E-3</v>
      </c>
      <c r="I1102">
        <f t="shared" si="70"/>
        <v>2.8096502760690565E-2</v>
      </c>
      <c r="J1102">
        <f>_xlfn.XLOOKUP(A1102,'Tele2 - data 6.23'!R:R,'Tele2 - data 6.23'!U:U,0,0)</f>
        <v>0.12</v>
      </c>
      <c r="K1102">
        <f t="shared" si="71"/>
        <v>0.96</v>
      </c>
    </row>
    <row r="1103" spans="1:11" x14ac:dyDescent="0.25">
      <c r="A1103" t="str">
        <f>_xlfn.XLOOKUP(C1103,'Usage by partner TELE2 vs Ki'!B:B,'Usage by partner TELE2 vs Ki'!A:A,,0)</f>
        <v>FRAF3</v>
      </c>
      <c r="B1103" t="s">
        <v>1176</v>
      </c>
      <c r="C1103" t="s">
        <v>772</v>
      </c>
      <c r="D1103">
        <v>1</v>
      </c>
      <c r="E1103">
        <v>3</v>
      </c>
      <c r="F1103">
        <f t="shared" si="68"/>
        <v>2.7939677238464355E-9</v>
      </c>
      <c r="G1103">
        <f t="shared" si="69"/>
        <v>2.86102294921875E-6</v>
      </c>
      <c r="H1103">
        <f>_xlfn.XLOOKUP(A1103,'Tele2 - data 6.23'!A:A,'Tele2 - data 6.23'!K:K,0,0)</f>
        <v>1.0031703784883949E-2</v>
      </c>
      <c r="I1103">
        <f t="shared" si="70"/>
        <v>2.8700934748317572E-8</v>
      </c>
      <c r="J1103">
        <f>_xlfn.XLOOKUP(A1103,'Tele2 - data 6.23'!R:R,'Tele2 - data 6.23'!U:U,0,0)</f>
        <v>0</v>
      </c>
      <c r="K1103">
        <f t="shared" si="71"/>
        <v>0</v>
      </c>
    </row>
    <row r="1104" spans="1:11" x14ac:dyDescent="0.25">
      <c r="A1104" t="str">
        <f>_xlfn.XLOOKUP(C1104,'Usage by partner TELE2 vs Ki'!B:B,'Usage by partner TELE2 vs Ki'!A:A,,0)</f>
        <v>CANBM</v>
      </c>
      <c r="B1104" t="s">
        <v>1176</v>
      </c>
      <c r="C1104" t="s">
        <v>803</v>
      </c>
      <c r="D1104">
        <v>1</v>
      </c>
      <c r="E1104">
        <v>11032920</v>
      </c>
      <c r="F1104">
        <f t="shared" si="68"/>
        <v>1.0275207459926605E-2</v>
      </c>
      <c r="G1104">
        <f t="shared" si="69"/>
        <v>10.521812438964844</v>
      </c>
      <c r="H1104">
        <f>_xlfn.XLOOKUP(A1104,'Tele2 - data 6.23'!A:A,'Tele2 - data 6.23'!K:K,0,0)</f>
        <v>0.1000213823948129</v>
      </c>
      <c r="I1104">
        <f t="shared" si="70"/>
        <v>1.0524062254442015</v>
      </c>
      <c r="J1104">
        <f>_xlfn.XLOOKUP(A1104,'Tele2 - data 6.23'!R:R,'Tele2 - data 6.23'!U:U,0,0)</f>
        <v>0</v>
      </c>
      <c r="K1104">
        <f t="shared" si="71"/>
        <v>0</v>
      </c>
    </row>
    <row r="1105" spans="1:11" x14ac:dyDescent="0.25">
      <c r="A1105" t="str">
        <f>_xlfn.XLOOKUP(C1105,'Usage by partner TELE2 vs Ki'!B:B,'Usage by partner TELE2 vs Ki'!A:A,,0)</f>
        <v>CHNCT</v>
      </c>
      <c r="B1105" t="s">
        <v>1176</v>
      </c>
      <c r="C1105" t="s">
        <v>680</v>
      </c>
      <c r="D1105">
        <v>1</v>
      </c>
      <c r="E1105">
        <v>2</v>
      </c>
      <c r="F1105">
        <f t="shared" si="68"/>
        <v>1.862645149230957E-9</v>
      </c>
      <c r="G1105">
        <f t="shared" si="69"/>
        <v>1.9073486328125E-6</v>
      </c>
      <c r="H1105">
        <f>_xlfn.XLOOKUP(A1105,'Tele2 - data 6.23'!A:A,'Tele2 - data 6.23'!K:K,0,0)</f>
        <v>3.0099366936453362E-2</v>
      </c>
      <c r="I1105">
        <f t="shared" si="70"/>
        <v>5.7409986374766086E-8</v>
      </c>
      <c r="J1105">
        <f>_xlfn.XLOOKUP(A1105,'Tele2 - data 6.23'!R:R,'Tele2 - data 6.23'!U:U,0,0)</f>
        <v>0</v>
      </c>
      <c r="K1105">
        <f t="shared" si="71"/>
        <v>0</v>
      </c>
    </row>
    <row r="1106" spans="1:11" x14ac:dyDescent="0.25">
      <c r="A1106" t="str">
        <f>_xlfn.XLOOKUP(C1106,'Usage by partner TELE2 vs Ki'!B:B,'Usage by partner TELE2 vs Ki'!A:A,,0)</f>
        <v>ARETC</v>
      </c>
      <c r="B1106" t="s">
        <v>1176</v>
      </c>
      <c r="C1106" t="s">
        <v>788</v>
      </c>
      <c r="D1106">
        <v>1</v>
      </c>
      <c r="E1106">
        <v>8</v>
      </c>
      <c r="F1106">
        <f t="shared" si="68"/>
        <v>7.4505805969238281E-9</v>
      </c>
      <c r="G1106">
        <f t="shared" si="69"/>
        <v>7.62939453125E-6</v>
      </c>
      <c r="H1106">
        <f>_xlfn.XLOOKUP(A1106,'Tele2 - data 6.23'!A:A,'Tele2 - data 6.23'!K:K,0,0)</f>
        <v>5.012103937134417E-2</v>
      </c>
      <c r="I1106">
        <f t="shared" si="70"/>
        <v>3.8239318368029915E-7</v>
      </c>
      <c r="J1106">
        <f>_xlfn.XLOOKUP(A1106,'Tele2 - data 6.23'!R:R,'Tele2 - data 6.23'!U:U,0,0)</f>
        <v>0</v>
      </c>
      <c r="K1106">
        <f t="shared" si="71"/>
        <v>0</v>
      </c>
    </row>
    <row r="1107" spans="1:11" x14ac:dyDescent="0.25">
      <c r="A1107" t="str">
        <f>_xlfn.XLOOKUP(C1107,'Usage by partner TELE2 vs Ki'!B:B,'Usage by partner TELE2 vs Ki'!A:A,,0)</f>
        <v>FRAFM</v>
      </c>
      <c r="B1107" t="s">
        <v>1176</v>
      </c>
      <c r="C1107" t="s">
        <v>889</v>
      </c>
      <c r="D1107">
        <v>1</v>
      </c>
      <c r="E1107">
        <v>3</v>
      </c>
      <c r="F1107">
        <f t="shared" si="68"/>
        <v>2.7939677238464355E-9</v>
      </c>
      <c r="G1107">
        <f t="shared" si="69"/>
        <v>2.86102294921875E-6</v>
      </c>
      <c r="H1107">
        <f>_xlfn.XLOOKUP(A1107,'Tele2 - data 6.23'!A:A,'Tele2 - data 6.23'!K:K,0,0)</f>
        <v>1.0056274620146315E-2</v>
      </c>
      <c r="I1107">
        <f t="shared" si="70"/>
        <v>2.8771232471884677E-8</v>
      </c>
      <c r="J1107">
        <f>_xlfn.XLOOKUP(A1107,'Tele2 - data 6.23'!R:R,'Tele2 - data 6.23'!U:U,0,0)</f>
        <v>0</v>
      </c>
      <c r="K1107">
        <f t="shared" si="71"/>
        <v>0</v>
      </c>
    </row>
    <row r="1108" spans="1:11" x14ac:dyDescent="0.25">
      <c r="A1108" t="str">
        <f>_xlfn.XLOOKUP(C1108,'Usage by partner TELE2 vs Ki'!B:B,'Usage by partner TELE2 vs Ki'!A:A,,0)</f>
        <v>TWNFE</v>
      </c>
      <c r="B1108" t="s">
        <v>1176</v>
      </c>
      <c r="C1108" t="s">
        <v>830</v>
      </c>
      <c r="D1108">
        <v>1</v>
      </c>
      <c r="E1108">
        <v>233162956</v>
      </c>
      <c r="F1108">
        <f t="shared" si="68"/>
        <v>0.21714992448687553</v>
      </c>
      <c r="G1108">
        <f t="shared" si="69"/>
        <v>222.36152267456055</v>
      </c>
      <c r="H1108">
        <f>_xlfn.XLOOKUP(A1108,'Tele2 - data 6.23'!A:A,'Tele2 - data 6.23'!K:K,0,0)</f>
        <v>6.0000752826866136E-2</v>
      </c>
      <c r="I1108">
        <f t="shared" si="70"/>
        <v>13.341858760201896</v>
      </c>
      <c r="J1108">
        <f>_xlfn.XLOOKUP(A1108,'Tele2 - data 6.23'!R:R,'Tele2 - data 6.23'!U:U,0,0)</f>
        <v>0</v>
      </c>
      <c r="K1108">
        <f t="shared" si="71"/>
        <v>0</v>
      </c>
    </row>
    <row r="1109" spans="1:11" x14ac:dyDescent="0.25">
      <c r="A1109" t="str">
        <f>_xlfn.XLOOKUP(C1109,'Usage by partner TELE2 vs Ki'!B:B,'Usage by partner TELE2 vs Ki'!A:A,,0)</f>
        <v>PHLGT</v>
      </c>
      <c r="B1109" t="s">
        <v>1176</v>
      </c>
      <c r="C1109" t="s">
        <v>890</v>
      </c>
      <c r="D1109">
        <v>1</v>
      </c>
      <c r="E1109">
        <v>70027</v>
      </c>
      <c r="F1109">
        <f t="shared" si="68"/>
        <v>6.5217725932598114E-5</v>
      </c>
      <c r="G1109">
        <f t="shared" si="69"/>
        <v>6.6782951354980469E-2</v>
      </c>
      <c r="H1109">
        <f>_xlfn.XLOOKUP(A1109,'Tele2 - data 6.23'!A:A,'Tele2 - data 6.23'!K:K,0,0)</f>
        <v>0.10001860738419351</v>
      </c>
      <c r="I1109">
        <f t="shared" si="70"/>
        <v>6.6795377915314855E-3</v>
      </c>
      <c r="J1109">
        <f>_xlfn.XLOOKUP(A1109,'Tele2 - data 6.23'!R:R,'Tele2 - data 6.23'!U:U,0,0)</f>
        <v>0</v>
      </c>
      <c r="K1109">
        <f t="shared" si="71"/>
        <v>0</v>
      </c>
    </row>
    <row r="1110" spans="1:11" x14ac:dyDescent="0.25">
      <c r="A1110" t="str">
        <f>_xlfn.XLOOKUP(C1110,'Usage by partner TELE2 vs Ki'!B:B,'Usage by partner TELE2 vs Ki'!A:A,,0)</f>
        <v>DEUE2</v>
      </c>
      <c r="B1110" t="s">
        <v>1176</v>
      </c>
      <c r="C1110" t="s">
        <v>746</v>
      </c>
      <c r="D1110">
        <v>1</v>
      </c>
      <c r="E1110">
        <v>1</v>
      </c>
      <c r="F1110">
        <f t="shared" si="68"/>
        <v>9.3132257461547852E-10</v>
      </c>
      <c r="G1110">
        <f t="shared" si="69"/>
        <v>9.5367431640625E-7</v>
      </c>
      <c r="H1110">
        <f>_xlfn.XLOOKUP(A1110,'Tele2 - data 6.23'!A:A,'Tele2 - data 6.23'!K:K,0,0)</f>
        <v>6.0739991574448775E-3</v>
      </c>
      <c r="I1110">
        <f t="shared" si="70"/>
        <v>5.792616994328382E-9</v>
      </c>
      <c r="J1110">
        <f>_xlfn.XLOOKUP(A1110,'Tele2 - data 6.23'!R:R,'Tele2 - data 6.23'!U:U,0,0)</f>
        <v>0</v>
      </c>
      <c r="K1110">
        <f t="shared" si="71"/>
        <v>0</v>
      </c>
    </row>
    <row r="1111" spans="1:11" x14ac:dyDescent="0.25">
      <c r="A1111" t="str">
        <f>_xlfn.XLOOKUP(C1111,'Usage by partner TELE2 vs Ki'!B:B,'Usage by partner TELE2 vs Ki'!A:A,,0)</f>
        <v>FRAF1</v>
      </c>
      <c r="B1111" t="s">
        <v>1176</v>
      </c>
      <c r="C1111" t="s">
        <v>760</v>
      </c>
      <c r="D1111">
        <v>1</v>
      </c>
      <c r="E1111">
        <v>58</v>
      </c>
      <c r="F1111">
        <f t="shared" si="68"/>
        <v>5.4016709327697754E-8</v>
      </c>
      <c r="G1111">
        <f t="shared" si="69"/>
        <v>5.53131103515625E-5</v>
      </c>
      <c r="H1111">
        <f>_xlfn.XLOOKUP(A1111,'Tele2 - data 6.23'!A:A,'Tele2 - data 6.23'!K:K,0,0)</f>
        <v>6.0307905731580812E-3</v>
      </c>
      <c r="I1111">
        <f t="shared" si="70"/>
        <v>3.3358178448025578E-7</v>
      </c>
      <c r="J1111">
        <f>_xlfn.XLOOKUP(A1111,'Tele2 - data 6.23'!R:R,'Tele2 - data 6.23'!U:U,0,0)</f>
        <v>0</v>
      </c>
      <c r="K1111">
        <f t="shared" si="71"/>
        <v>0</v>
      </c>
    </row>
    <row r="1112" spans="1:11" x14ac:dyDescent="0.25">
      <c r="A1112" t="str">
        <f>_xlfn.XLOOKUP(C1112,'Usage by partner TELE2 vs Ki'!B:B,'Usage by partner TELE2 vs Ki'!A:A,,0)</f>
        <v>POL03</v>
      </c>
      <c r="B1112" t="s">
        <v>1176</v>
      </c>
      <c r="C1112" t="s">
        <v>780</v>
      </c>
      <c r="D1112">
        <v>1</v>
      </c>
      <c r="E1112">
        <v>110738</v>
      </c>
      <c r="F1112">
        <f t="shared" si="68"/>
        <v>1.0313279926776886E-4</v>
      </c>
      <c r="G1112">
        <f t="shared" si="69"/>
        <v>0.10560798645019531</v>
      </c>
      <c r="H1112">
        <f>_xlfn.XLOOKUP(A1112,'Tele2 - data 6.23'!A:A,'Tele2 - data 6.23'!K:K,0,0)</f>
        <v>1.0005654488975016E-2</v>
      </c>
      <c r="I1112">
        <f t="shared" si="70"/>
        <v>1.0566770236970094E-3</v>
      </c>
      <c r="J1112">
        <f>_xlfn.XLOOKUP(A1112,'Tele2 - data 6.23'!R:R,'Tele2 - data 6.23'!U:U,0,0)</f>
        <v>0</v>
      </c>
      <c r="K1112">
        <f t="shared" si="71"/>
        <v>0</v>
      </c>
    </row>
    <row r="1113" spans="1:11" x14ac:dyDescent="0.25">
      <c r="A1113" t="str">
        <f>_xlfn.XLOOKUP(C1113,'Usage by partner TELE2 vs Ki'!B:B,'Usage by partner TELE2 vs Ki'!A:A,,0)</f>
        <v>ISRPL</v>
      </c>
      <c r="B1113" t="s">
        <v>1176</v>
      </c>
      <c r="C1113" t="s">
        <v>644</v>
      </c>
      <c r="D1113">
        <v>1</v>
      </c>
      <c r="E1113">
        <v>514059</v>
      </c>
      <c r="F1113">
        <f t="shared" si="68"/>
        <v>4.7875475138425827E-4</v>
      </c>
      <c r="G1113">
        <f t="shared" si="69"/>
        <v>0.49024486541748047</v>
      </c>
      <c r="H1113">
        <f>_xlfn.XLOOKUP(A1113,'Tele2 - data 6.23'!A:A,'Tele2 - data 6.23'!K:K,0,0)</f>
        <v>1.8158632160141627E-2</v>
      </c>
      <c r="I1113">
        <f t="shared" si="70"/>
        <v>8.9021761795141652E-3</v>
      </c>
      <c r="J1113">
        <f>_xlfn.XLOOKUP(A1113,'Tele2 - data 6.23'!R:R,'Tele2 - data 6.23'!U:U,0,0)</f>
        <v>0.1</v>
      </c>
      <c r="K1113">
        <f t="shared" si="71"/>
        <v>0.1</v>
      </c>
    </row>
    <row r="1114" spans="1:11" x14ac:dyDescent="0.25">
      <c r="A1114" t="str">
        <f>_xlfn.XLOOKUP(C1114,'Usage by partner TELE2 vs Ki'!B:B,'Usage by partner TELE2 vs Ki'!A:A,,0)</f>
        <v>CANRW</v>
      </c>
      <c r="B1114" t="s">
        <v>1176</v>
      </c>
      <c r="C1114" t="s">
        <v>787</v>
      </c>
      <c r="D1114">
        <v>1</v>
      </c>
      <c r="E1114">
        <v>23078</v>
      </c>
      <c r="F1114">
        <f t="shared" si="68"/>
        <v>2.1493062376976013E-5</v>
      </c>
      <c r="G1114">
        <f t="shared" si="69"/>
        <v>2.2008895874023438E-2</v>
      </c>
      <c r="H1114">
        <f>_xlfn.XLOOKUP(A1114,'Tele2 - data 6.23'!A:A,'Tele2 - data 6.23'!K:K,0,0)</f>
        <v>0.10004802082289022</v>
      </c>
      <c r="I1114">
        <f t="shared" si="70"/>
        <v>2.2019464726931192E-3</v>
      </c>
      <c r="J1114">
        <f>_xlfn.XLOOKUP(A1114,'Tele2 - data 6.23'!R:R,'Tele2 - data 6.23'!U:U,0,0)</f>
        <v>0</v>
      </c>
      <c r="K1114">
        <f t="shared" si="71"/>
        <v>0</v>
      </c>
    </row>
    <row r="1115" spans="1:11" x14ac:dyDescent="0.25">
      <c r="A1115" t="str">
        <f>_xlfn.XLOOKUP(C1115,'Usage by partner TELE2 vs Ki'!B:B,'Usage by partner TELE2 vs Ki'!A:A,,0)</f>
        <v>CANTS</v>
      </c>
      <c r="B1115" t="s">
        <v>1176</v>
      </c>
      <c r="C1115" t="s">
        <v>807</v>
      </c>
      <c r="D1115">
        <v>1</v>
      </c>
      <c r="E1115">
        <v>261895</v>
      </c>
      <c r="F1115">
        <f t="shared" si="68"/>
        <v>2.4390872567892075E-4</v>
      </c>
      <c r="G1115">
        <f t="shared" si="69"/>
        <v>0.24976253509521484</v>
      </c>
      <c r="H1115">
        <f>_xlfn.XLOOKUP(A1115,'Tele2 - data 6.23'!A:A,'Tele2 - data 6.23'!K:K,0,0)</f>
        <v>0.10001281626379642</v>
      </c>
      <c r="I1115">
        <f t="shared" si="70"/>
        <v>2.4979454532057726E-2</v>
      </c>
      <c r="J1115">
        <f>_xlfn.XLOOKUP(A1115,'Tele2 - data 6.23'!R:R,'Tele2 - data 6.23'!U:U,0,0)</f>
        <v>0</v>
      </c>
      <c r="K1115">
        <f t="shared" si="71"/>
        <v>0</v>
      </c>
    </row>
    <row r="1116" spans="1:11" x14ac:dyDescent="0.25">
      <c r="A1116" t="str">
        <f>_xlfn.XLOOKUP(C1116,'Usage by partner TELE2 vs Ki'!B:B,'Usage by partner TELE2 vs Ki'!A:A,,0)</f>
        <v>PRTOP</v>
      </c>
      <c r="B1116" t="s">
        <v>852</v>
      </c>
      <c r="C1116" t="s">
        <v>851</v>
      </c>
      <c r="D1116">
        <v>11</v>
      </c>
      <c r="E1116">
        <v>15208675</v>
      </c>
      <c r="F1116">
        <f t="shared" si="68"/>
        <v>1.4164182357490063E-2</v>
      </c>
      <c r="G1116">
        <f t="shared" si="69"/>
        <v>14.504122734069824</v>
      </c>
      <c r="H1116">
        <f>_xlfn.XLOOKUP(A1116,'Tele2 - data 6.23'!A:A,'Tele2 - data 6.23'!K:K,0,0)</f>
        <v>1.0015420030619742E-2</v>
      </c>
      <c r="I1116">
        <f t="shared" si="70"/>
        <v>0.14526488135737009</v>
      </c>
      <c r="J1116">
        <f>_xlfn.XLOOKUP(A1116,'Tele2 - data 6.23'!R:R,'Tele2 - data 6.23'!U:U,0,0)</f>
        <v>0</v>
      </c>
      <c r="K1116">
        <f t="shared" si="71"/>
        <v>0</v>
      </c>
    </row>
    <row r="1117" spans="1:11" x14ac:dyDescent="0.25">
      <c r="A1117" t="str">
        <f>_xlfn.XLOOKUP(C1117,'Usage by partner TELE2 vs Ki'!B:B,'Usage by partner TELE2 vs Ki'!A:A,,0)</f>
        <v>PRTTM</v>
      </c>
      <c r="B1117" t="s">
        <v>852</v>
      </c>
      <c r="C1117" t="s">
        <v>892</v>
      </c>
      <c r="D1117">
        <v>10</v>
      </c>
      <c r="E1117">
        <v>10210308</v>
      </c>
      <c r="F1117">
        <f t="shared" si="68"/>
        <v>9.5090903341770172E-3</v>
      </c>
      <c r="G1117">
        <f t="shared" si="69"/>
        <v>9.7373085021972656</v>
      </c>
      <c r="H1117">
        <f>_xlfn.XLOOKUP(A1117,'Tele2 - data 6.23'!A:A,'Tele2 - data 6.23'!K:K,0,0)</f>
        <v>1.0035929888164145E-2</v>
      </c>
      <c r="I1117">
        <f t="shared" si="70"/>
        <v>9.7722945427476379E-2</v>
      </c>
      <c r="J1117">
        <f>_xlfn.XLOOKUP(A1117,'Tele2 - data 6.23'!R:R,'Tele2 - data 6.23'!U:U,0,0)</f>
        <v>0</v>
      </c>
      <c r="K1117">
        <f t="shared" si="71"/>
        <v>0</v>
      </c>
    </row>
    <row r="1118" spans="1:11" x14ac:dyDescent="0.25">
      <c r="A1118" t="str">
        <f>_xlfn.XLOOKUP(C1118,'Usage by partner TELE2 vs Ki'!B:B,'Usage by partner TELE2 vs Ki'!A:A,,0)</f>
        <v>PRTTL</v>
      </c>
      <c r="B1118" t="s">
        <v>852</v>
      </c>
      <c r="C1118" t="s">
        <v>867</v>
      </c>
      <c r="D1118">
        <v>8</v>
      </c>
      <c r="E1118">
        <v>23045243</v>
      </c>
      <c r="F1118">
        <f t="shared" si="68"/>
        <v>2.1462555043399334E-2</v>
      </c>
      <c r="G1118">
        <f t="shared" si="69"/>
        <v>21.977656364440918</v>
      </c>
      <c r="H1118">
        <f>_xlfn.XLOOKUP(A1118,'Tele2 - data 6.23'!A:A,'Tele2 - data 6.23'!K:K,0,0)</f>
        <v>6.0555593909815035E-3</v>
      </c>
      <c r="I1118">
        <f t="shared" si="70"/>
        <v>0.13308700338945462</v>
      </c>
      <c r="J1118">
        <f>_xlfn.XLOOKUP(A1118,'Tele2 - data 6.23'!R:R,'Tele2 - data 6.23'!U:U,0,0)</f>
        <v>0</v>
      </c>
      <c r="K1118">
        <f t="shared" si="71"/>
        <v>0</v>
      </c>
    </row>
    <row r="1119" spans="1:11" x14ac:dyDescent="0.25">
      <c r="A1119" t="str">
        <f>_xlfn.XLOOKUP(C1119,'Usage by partner TELE2 vs Ki'!B:B,'Usage by partner TELE2 vs Ki'!A:A,,0)</f>
        <v>ESPTE</v>
      </c>
      <c r="B1119" t="s">
        <v>852</v>
      </c>
      <c r="C1119" t="s">
        <v>797</v>
      </c>
      <c r="D1119">
        <v>3</v>
      </c>
      <c r="E1119">
        <v>2737025</v>
      </c>
      <c r="F1119">
        <f t="shared" si="68"/>
        <v>2.5490531697869301E-3</v>
      </c>
      <c r="G1119">
        <f t="shared" si="69"/>
        <v>2.6102304458618164</v>
      </c>
      <c r="H1119">
        <f>_xlfn.XLOOKUP(A1119,'Tele2 - data 6.23'!A:A,'Tele2 - data 6.23'!K:K,0,0)</f>
        <v>1.0091008890803341E-2</v>
      </c>
      <c r="I1119">
        <f t="shared" si="70"/>
        <v>2.6339858636237157E-2</v>
      </c>
      <c r="J1119">
        <f>_xlfn.XLOOKUP(A1119,'Tele2 - data 6.23'!R:R,'Tele2 - data 6.23'!U:U,0,0)</f>
        <v>0</v>
      </c>
      <c r="K1119">
        <f t="shared" si="71"/>
        <v>0</v>
      </c>
    </row>
    <row r="1120" spans="1:11" x14ac:dyDescent="0.25">
      <c r="A1120" t="str">
        <f>_xlfn.XLOOKUP(C1120,'Usage by partner TELE2 vs Ki'!B:B,'Usage by partner TELE2 vs Ki'!A:A,,0)</f>
        <v>ESPRT</v>
      </c>
      <c r="B1120" t="s">
        <v>852</v>
      </c>
      <c r="C1120" t="s">
        <v>822</v>
      </c>
      <c r="D1120">
        <v>2</v>
      </c>
      <c r="E1120">
        <v>1615943</v>
      </c>
      <c r="F1120">
        <f t="shared" si="68"/>
        <v>1.5049641951918602E-3</v>
      </c>
      <c r="G1120">
        <f t="shared" si="69"/>
        <v>1.5410833358764648</v>
      </c>
      <c r="H1120">
        <f>_xlfn.XLOOKUP(A1120,'Tele2 - data 6.23'!A:A,'Tele2 - data 6.23'!K:K,0,0)</f>
        <v>6.2769022311094701E-3</v>
      </c>
      <c r="I1120">
        <f t="shared" si="70"/>
        <v>9.6732294292886066E-3</v>
      </c>
      <c r="J1120">
        <f>_xlfn.XLOOKUP(A1120,'Tele2 - data 6.23'!R:R,'Tele2 - data 6.23'!U:U,0,0)</f>
        <v>0</v>
      </c>
      <c r="K1120">
        <f t="shared" si="71"/>
        <v>0</v>
      </c>
    </row>
    <row r="1121" spans="1:11" x14ac:dyDescent="0.25">
      <c r="A1121" t="str">
        <f>_xlfn.XLOOKUP(C1121,'Usage by partner TELE2 vs Ki'!B:B,'Usage by partner TELE2 vs Ki'!A:A,,0)</f>
        <v>FRAF1</v>
      </c>
      <c r="B1121" t="s">
        <v>852</v>
      </c>
      <c r="C1121" t="s">
        <v>760</v>
      </c>
      <c r="D1121">
        <v>1</v>
      </c>
      <c r="E1121">
        <v>13398</v>
      </c>
      <c r="F1121">
        <f t="shared" si="68"/>
        <v>1.2477859854698181E-5</v>
      </c>
      <c r="G1121">
        <f t="shared" si="69"/>
        <v>1.2777328491210938E-2</v>
      </c>
      <c r="H1121">
        <f>_xlfn.XLOOKUP(A1121,'Tele2 - data 6.23'!A:A,'Tele2 - data 6.23'!K:K,0,0)</f>
        <v>6.0307905731580812E-3</v>
      </c>
      <c r="I1121">
        <f t="shared" si="70"/>
        <v>7.7057392214939093E-5</v>
      </c>
      <c r="J1121">
        <f>_xlfn.XLOOKUP(A1121,'Tele2 - data 6.23'!R:R,'Tele2 - data 6.23'!U:U,0,0)</f>
        <v>0</v>
      </c>
      <c r="K1121">
        <f t="shared" si="71"/>
        <v>0</v>
      </c>
    </row>
    <row r="1122" spans="1:11" x14ac:dyDescent="0.25">
      <c r="A1122" t="str">
        <f>_xlfn.XLOOKUP(C1122,'Usage by partner TELE2 vs Ki'!B:B,'Usage by partner TELE2 vs Ki'!A:A,,0)</f>
        <v>FRAF2</v>
      </c>
      <c r="B1122" t="s">
        <v>852</v>
      </c>
      <c r="C1122" t="s">
        <v>771</v>
      </c>
      <c r="D1122">
        <v>1</v>
      </c>
      <c r="E1122">
        <v>3346082</v>
      </c>
      <c r="F1122">
        <f t="shared" si="68"/>
        <v>3.1162817031145096E-3</v>
      </c>
      <c r="G1122">
        <f t="shared" si="69"/>
        <v>3.1910724639892578</v>
      </c>
      <c r="H1122">
        <f>_xlfn.XLOOKUP(A1122,'Tele2 - data 6.23'!A:A,'Tele2 - data 6.23'!K:K,0,0)</f>
        <v>1.0044684567575537E-2</v>
      </c>
      <c r="I1122">
        <f t="shared" si="70"/>
        <v>3.2053316333048143E-2</v>
      </c>
      <c r="J1122">
        <f>_xlfn.XLOOKUP(A1122,'Tele2 - data 6.23'!R:R,'Tele2 - data 6.23'!U:U,0,0)</f>
        <v>0</v>
      </c>
      <c r="K1122">
        <f t="shared" si="71"/>
        <v>0</v>
      </c>
    </row>
    <row r="1123" spans="1:11" x14ac:dyDescent="0.25">
      <c r="A1123" t="str">
        <f>_xlfn.XLOOKUP(C1123,'Usage by partner TELE2 vs Ki'!B:B,'Usage by partner TELE2 vs Ki'!A:A,,0)</f>
        <v>ESPAT</v>
      </c>
      <c r="B1123" t="s">
        <v>852</v>
      </c>
      <c r="C1123" t="s">
        <v>810</v>
      </c>
      <c r="D1123">
        <v>1</v>
      </c>
      <c r="E1123">
        <v>988683</v>
      </c>
      <c r="F1123">
        <f t="shared" si="68"/>
        <v>9.2078279703855515E-4</v>
      </c>
      <c r="G1123">
        <f t="shared" si="69"/>
        <v>0.94288158416748047</v>
      </c>
      <c r="H1123">
        <f>_xlfn.XLOOKUP(A1123,'Tele2 - data 6.23'!A:A,'Tele2 - data 6.23'!K:K,0,0)</f>
        <v>1.0022329100492002E-2</v>
      </c>
      <c r="I1123">
        <f t="shared" si="70"/>
        <v>9.4498695393197378E-3</v>
      </c>
      <c r="J1123">
        <f>_xlfn.XLOOKUP(A1123,'Tele2 - data 6.23'!R:R,'Tele2 - data 6.23'!U:U,0,0)</f>
        <v>0</v>
      </c>
      <c r="K1123">
        <f t="shared" si="71"/>
        <v>0</v>
      </c>
    </row>
    <row r="1124" spans="1:11" x14ac:dyDescent="0.25">
      <c r="A1124" t="str">
        <f>_xlfn.XLOOKUP(C1124,'Usage by partner TELE2 vs Ki'!B:B,'Usage by partner TELE2 vs Ki'!A:A,,0)</f>
        <v>USACG</v>
      </c>
      <c r="B1124" t="s">
        <v>639</v>
      </c>
      <c r="C1124" t="s">
        <v>665</v>
      </c>
      <c r="D1124">
        <v>3</v>
      </c>
      <c r="E1124">
        <v>45531011</v>
      </c>
      <c r="F1124">
        <f t="shared" si="68"/>
        <v>4.2404058389365673E-2</v>
      </c>
      <c r="G1124">
        <f t="shared" si="69"/>
        <v>43.421755790710449</v>
      </c>
      <c r="H1124">
        <f>_xlfn.XLOOKUP(A1124,'Tele2 - data 6.23'!A:A,'Tele2 - data 6.23'!K:K,0,0)</f>
        <v>1.3540748128522176E-2</v>
      </c>
      <c r="I1124">
        <f t="shared" si="70"/>
        <v>0.58796305846020946</v>
      </c>
      <c r="J1124">
        <f>_xlfn.XLOOKUP(A1124,'Tele2 - data 6.23'!R:R,'Tele2 - data 6.23'!U:U,0,0)</f>
        <v>0</v>
      </c>
      <c r="K1124">
        <f t="shared" si="71"/>
        <v>0</v>
      </c>
    </row>
    <row r="1125" spans="1:11" x14ac:dyDescent="0.25">
      <c r="A1125" t="str">
        <f>_xlfn.XLOOKUP(C1125,'Usage by partner TELE2 vs Ki'!B:B,'Usage by partner TELE2 vs Ki'!A:A,,0)</f>
        <v>USAW6</v>
      </c>
      <c r="B1125" t="s">
        <v>639</v>
      </c>
      <c r="C1125" t="s">
        <v>646</v>
      </c>
      <c r="D1125">
        <v>2</v>
      </c>
      <c r="E1125">
        <v>17403833</v>
      </c>
      <c r="F1125">
        <f t="shared" si="68"/>
        <v>1.6208582557737827E-2</v>
      </c>
      <c r="G1125">
        <f t="shared" si="69"/>
        <v>16.597588539123535</v>
      </c>
      <c r="H1125">
        <f>_xlfn.XLOOKUP(A1125,'Tele2 - data 6.23'!A:A,'Tele2 - data 6.23'!K:K,0,0)</f>
        <v>5.0788502726430767E-3</v>
      </c>
      <c r="I1125">
        <f t="shared" si="70"/>
        <v>8.4296667077145171E-2</v>
      </c>
      <c r="J1125">
        <f>_xlfn.XLOOKUP(A1125,'Tele2 - data 6.23'!R:R,'Tele2 - data 6.23'!U:U,0,0)</f>
        <v>0.12</v>
      </c>
      <c r="K1125">
        <f t="shared" si="71"/>
        <v>0.24</v>
      </c>
    </row>
    <row r="1126" spans="1:11" x14ac:dyDescent="0.25">
      <c r="A1126" t="str">
        <f>_xlfn.XLOOKUP(C1126,'Usage by partner TELE2 vs Ki'!B:B,'Usage by partner TELE2 vs Ki'!A:A,,0)</f>
        <v>BGR01</v>
      </c>
      <c r="B1126" t="s">
        <v>639</v>
      </c>
      <c r="C1126" t="s">
        <v>901</v>
      </c>
      <c r="D1126">
        <v>1</v>
      </c>
      <c r="E1126">
        <v>4</v>
      </c>
      <c r="F1126">
        <f t="shared" si="68"/>
        <v>3.7252902984619141E-9</v>
      </c>
      <c r="G1126">
        <f t="shared" si="69"/>
        <v>3.814697265625E-6</v>
      </c>
      <c r="H1126">
        <f>_xlfn.XLOOKUP(A1126,'Tele2 - data 6.23'!A:A,'Tele2 - data 6.23'!K:K,0,0)</f>
        <v>1.0071644042232278E-2</v>
      </c>
      <c r="I1126">
        <f t="shared" si="70"/>
        <v>3.8420272988251792E-8</v>
      </c>
      <c r="J1126">
        <f>_xlfn.XLOOKUP(A1126,'Tele2 - data 6.23'!R:R,'Tele2 - data 6.23'!U:U,0,0)</f>
        <v>0</v>
      </c>
      <c r="K1126">
        <f t="shared" si="71"/>
        <v>0</v>
      </c>
    </row>
    <row r="1127" spans="1:11" x14ac:dyDescent="0.25">
      <c r="A1127" t="str">
        <f>_xlfn.XLOOKUP(C1127,'Usage by partner TELE2 vs Ki'!B:B,'Usage by partner TELE2 vs Ki'!A:A,,0)</f>
        <v>NGAET</v>
      </c>
      <c r="B1127" t="s">
        <v>639</v>
      </c>
      <c r="C1127" t="s">
        <v>838</v>
      </c>
      <c r="D1127">
        <v>1</v>
      </c>
      <c r="E1127">
        <v>1</v>
      </c>
      <c r="F1127">
        <f t="shared" si="68"/>
        <v>9.3132257461547852E-10</v>
      </c>
      <c r="G1127">
        <f t="shared" si="69"/>
        <v>9.5367431640625E-7</v>
      </c>
      <c r="H1127">
        <f>_xlfn.XLOOKUP(A1127,'Tele2 - data 6.23'!A:A,'Tele2 - data 6.23'!K:K,0,0)</f>
        <v>0.400638272215802</v>
      </c>
      <c r="I1127">
        <f t="shared" si="70"/>
        <v>3.8207843038158608E-7</v>
      </c>
      <c r="J1127">
        <f>_xlfn.XLOOKUP(A1127,'Tele2 - data 6.23'!R:R,'Tele2 - data 6.23'!U:U,0,0)</f>
        <v>0</v>
      </c>
      <c r="K1127">
        <f t="shared" si="71"/>
        <v>0</v>
      </c>
    </row>
    <row r="1128" spans="1:11" x14ac:dyDescent="0.25">
      <c r="A1128" t="str">
        <f>_xlfn.XLOOKUP(C1128,'Usage by partner TELE2 vs Ki'!B:B,'Usage by partner TELE2 vs Ki'!A:A,,0)</f>
        <v>BGRVA</v>
      </c>
      <c r="B1128" t="s">
        <v>639</v>
      </c>
      <c r="C1128" t="s">
        <v>916</v>
      </c>
      <c r="D1128">
        <v>1</v>
      </c>
      <c r="E1128">
        <v>20</v>
      </c>
      <c r="F1128">
        <f t="shared" si="68"/>
        <v>1.862645149230957E-8</v>
      </c>
      <c r="G1128">
        <f t="shared" si="69"/>
        <v>1.9073486328125E-5</v>
      </c>
      <c r="H1128">
        <f>_xlfn.XLOOKUP(A1128,'Tele2 - data 6.23'!A:A,'Tele2 - data 6.23'!K:K,0,0)</f>
        <v>1.0047804003585301E-2</v>
      </c>
      <c r="I1128">
        <f t="shared" si="70"/>
        <v>1.9164665229006387E-7</v>
      </c>
      <c r="J1128">
        <f>_xlfn.XLOOKUP(A1128,'Tele2 - data 6.23'!R:R,'Tele2 - data 6.23'!U:U,0,0)</f>
        <v>0</v>
      </c>
      <c r="K1128">
        <f t="shared" si="71"/>
        <v>0</v>
      </c>
    </row>
    <row r="1129" spans="1:11" x14ac:dyDescent="0.25">
      <c r="A1129" t="str">
        <f>_xlfn.XLOOKUP(C1129,'Usage by partner TELE2 vs Ki'!B:B,'Usage by partner TELE2 vs Ki'!A:A,,0)</f>
        <v>COLCM</v>
      </c>
      <c r="B1129" t="s">
        <v>639</v>
      </c>
      <c r="C1129" t="s">
        <v>725</v>
      </c>
      <c r="D1129">
        <v>1</v>
      </c>
      <c r="E1129">
        <v>70</v>
      </c>
      <c r="F1129">
        <f t="shared" si="68"/>
        <v>6.5192580223083496E-8</v>
      </c>
      <c r="G1129">
        <f t="shared" si="69"/>
        <v>6.67572021484375E-5</v>
      </c>
      <c r="H1129">
        <f>_xlfn.XLOOKUP(A1129,'Tele2 - data 6.23'!A:A,'Tele2 - data 6.23'!K:K,0,0)</f>
        <v>6.0805942810576268E-2</v>
      </c>
      <c r="I1129">
        <f t="shared" si="70"/>
        <v>4.0592346160319698E-6</v>
      </c>
      <c r="J1129">
        <f>_xlfn.XLOOKUP(A1129,'Tele2 - data 6.23'!R:R,'Tele2 - data 6.23'!U:U,0,0)</f>
        <v>0</v>
      </c>
      <c r="K1129">
        <f t="shared" si="71"/>
        <v>0</v>
      </c>
    </row>
    <row r="1130" spans="1:11" x14ac:dyDescent="0.25">
      <c r="A1130" t="str">
        <f>_xlfn.XLOOKUP(C1130,'Usage by partner TELE2 vs Ki'!B:B,'Usage by partner TELE2 vs Ki'!A:A,,0)</f>
        <v>GEOGC</v>
      </c>
      <c r="B1130" t="s">
        <v>639</v>
      </c>
      <c r="C1130" t="s">
        <v>1217</v>
      </c>
      <c r="D1130">
        <v>1</v>
      </c>
      <c r="E1130">
        <v>3672</v>
      </c>
      <c r="F1130">
        <f t="shared" si="68"/>
        <v>3.4198164939880371E-6</v>
      </c>
      <c r="G1130">
        <f t="shared" si="69"/>
        <v>3.50189208984375E-3</v>
      </c>
      <c r="H1130">
        <f>_xlfn.XLOOKUP(A1130,'Tele2 - data 6.23'!A:A,'Tele2 - data 6.23'!K:K,0,0)</f>
        <v>0</v>
      </c>
      <c r="I1130">
        <f t="shared" si="70"/>
        <v>0</v>
      </c>
      <c r="J1130">
        <f>_xlfn.XLOOKUP(A1130,'Tele2 - data 6.23'!R:R,'Tele2 - data 6.23'!U:U,0,0)</f>
        <v>0</v>
      </c>
      <c r="K1130">
        <f t="shared" si="71"/>
        <v>0</v>
      </c>
    </row>
    <row r="1131" spans="1:11" x14ac:dyDescent="0.25">
      <c r="A1131" t="str">
        <f>_xlfn.XLOOKUP(C1131,'Usage by partner TELE2 vs Ki'!B:B,'Usage by partner TELE2 vs Ki'!A:A,,0)</f>
        <v>MLTGO</v>
      </c>
      <c r="B1131" t="s">
        <v>639</v>
      </c>
      <c r="C1131" t="s">
        <v>1346</v>
      </c>
      <c r="D1131">
        <v>1</v>
      </c>
      <c r="E1131">
        <v>4694</v>
      </c>
      <c r="F1131">
        <f t="shared" si="68"/>
        <v>4.3716281652450562E-6</v>
      </c>
      <c r="G1131">
        <f t="shared" si="69"/>
        <v>4.4765472412109375E-3</v>
      </c>
      <c r="H1131">
        <f>_xlfn.XLOOKUP(A1131,'Tele2 - data 6.23'!A:A,'Tele2 - data 6.23'!K:K,0,0)</f>
        <v>1.0131520285332145E-2</v>
      </c>
      <c r="I1131">
        <f t="shared" si="70"/>
        <v>4.5354229182576264E-5</v>
      </c>
      <c r="J1131">
        <f>_xlfn.XLOOKUP(A1131,'Tele2 - data 6.23'!R:R,'Tele2 - data 6.23'!U:U,0,0)</f>
        <v>0</v>
      </c>
      <c r="K1131">
        <f t="shared" si="71"/>
        <v>0</v>
      </c>
    </row>
    <row r="1132" spans="1:11" x14ac:dyDescent="0.25">
      <c r="A1132" t="str">
        <f>_xlfn.XLOOKUP(C1132,'Usage by partner TELE2 vs Ki'!B:B,'Usage by partner TELE2 vs Ki'!A:A,,0)</f>
        <v>GBRHU</v>
      </c>
      <c r="B1132" t="s">
        <v>639</v>
      </c>
      <c r="C1132" t="s">
        <v>775</v>
      </c>
      <c r="D1132">
        <v>1</v>
      </c>
      <c r="E1132">
        <v>5</v>
      </c>
      <c r="F1132">
        <f t="shared" si="68"/>
        <v>4.6566128730773926E-9</v>
      </c>
      <c r="G1132">
        <f t="shared" si="69"/>
        <v>4.76837158203125E-6</v>
      </c>
      <c r="H1132">
        <f>_xlfn.XLOOKUP(A1132,'Tele2 - data 6.23'!A:A,'Tele2 - data 6.23'!K:K,0,0)</f>
        <v>6.0306171524147408E-3</v>
      </c>
      <c r="I1132">
        <f t="shared" si="70"/>
        <v>2.8756223451684671E-8</v>
      </c>
      <c r="J1132">
        <f>_xlfn.XLOOKUP(A1132,'Tele2 - data 6.23'!R:R,'Tele2 - data 6.23'!U:U,0,0)</f>
        <v>0.17</v>
      </c>
      <c r="K1132">
        <f t="shared" si="71"/>
        <v>0.17</v>
      </c>
    </row>
    <row r="1133" spans="1:11" x14ac:dyDescent="0.25">
      <c r="A1133" t="str">
        <f>_xlfn.XLOOKUP(C1133,'Usage by partner TELE2 vs Ki'!B:B,'Usage by partner TELE2 vs Ki'!A:A,,0)</f>
        <v>IRNMI</v>
      </c>
      <c r="B1133" t="s">
        <v>639</v>
      </c>
      <c r="C1133" t="s">
        <v>951</v>
      </c>
      <c r="D1133">
        <v>1</v>
      </c>
      <c r="E1133">
        <v>2</v>
      </c>
      <c r="F1133">
        <f t="shared" si="68"/>
        <v>1.862645149230957E-9</v>
      </c>
      <c r="G1133">
        <f t="shared" si="69"/>
        <v>1.9073486328125E-6</v>
      </c>
      <c r="H1133">
        <f>_xlfn.XLOOKUP(A1133,'Tele2 - data 6.23'!A:A,'Tele2 - data 6.23'!K:K,0,0)</f>
        <v>0</v>
      </c>
      <c r="I1133">
        <f t="shared" si="70"/>
        <v>0</v>
      </c>
      <c r="J1133">
        <f>_xlfn.XLOOKUP(A1133,'Tele2 - data 6.23'!R:R,'Tele2 - data 6.23'!U:U,0,0)</f>
        <v>0</v>
      </c>
      <c r="K1133">
        <f t="shared" si="71"/>
        <v>0</v>
      </c>
    </row>
    <row r="1134" spans="1:11" x14ac:dyDescent="0.25">
      <c r="A1134" t="str">
        <f>_xlfn.XLOOKUP(C1134,'Usage by partner TELE2 vs Ki'!B:B,'Usage by partner TELE2 vs Ki'!A:A,,0)</f>
        <v>NLDPT</v>
      </c>
      <c r="B1134" t="s">
        <v>639</v>
      </c>
      <c r="C1134" t="s">
        <v>687</v>
      </c>
      <c r="D1134">
        <v>1</v>
      </c>
      <c r="E1134">
        <v>1124</v>
      </c>
      <c r="F1134">
        <f t="shared" si="68"/>
        <v>1.0468065738677979E-6</v>
      </c>
      <c r="G1134">
        <f t="shared" si="69"/>
        <v>1.071929931640625E-3</v>
      </c>
      <c r="H1134">
        <f>_xlfn.XLOOKUP(A1134,'Tele2 - data 6.23'!A:A,'Tele2 - data 6.23'!K:K,0,0)</f>
        <v>4.5416334993920587E-3</v>
      </c>
      <c r="I1134">
        <f t="shared" si="70"/>
        <v>4.8683128865401021E-6</v>
      </c>
      <c r="J1134">
        <f>_xlfn.XLOOKUP(A1134,'Tele2 - data 6.23'!R:R,'Tele2 - data 6.23'!U:U,0,0)</f>
        <v>0.11</v>
      </c>
      <c r="K1134">
        <f t="shared" si="71"/>
        <v>0.11</v>
      </c>
    </row>
    <row r="1135" spans="1:11" x14ac:dyDescent="0.25">
      <c r="A1135" t="str">
        <f>_xlfn.XLOOKUP(C1135,'Usage by partner TELE2 vs Ki'!B:B,'Usage by partner TELE2 vs Ki'!A:A,,0)</f>
        <v>PRTTM</v>
      </c>
      <c r="B1135" t="s">
        <v>639</v>
      </c>
      <c r="C1135" t="s">
        <v>892</v>
      </c>
      <c r="D1135">
        <v>1</v>
      </c>
      <c r="E1135">
        <v>4</v>
      </c>
      <c r="F1135">
        <f t="shared" si="68"/>
        <v>3.7252902984619141E-9</v>
      </c>
      <c r="G1135">
        <f t="shared" si="69"/>
        <v>3.814697265625E-6</v>
      </c>
      <c r="H1135">
        <f>_xlfn.XLOOKUP(A1135,'Tele2 - data 6.23'!A:A,'Tele2 - data 6.23'!K:K,0,0)</f>
        <v>1.0035929888164145E-2</v>
      </c>
      <c r="I1135">
        <f t="shared" si="70"/>
        <v>3.8284034302383977E-8</v>
      </c>
      <c r="J1135">
        <f>_xlfn.XLOOKUP(A1135,'Tele2 - data 6.23'!R:R,'Tele2 - data 6.23'!U:U,0,0)</f>
        <v>0</v>
      </c>
      <c r="K1135">
        <f t="shared" si="71"/>
        <v>0</v>
      </c>
    </row>
    <row r="1136" spans="1:11" x14ac:dyDescent="0.25">
      <c r="A1136" t="str">
        <f>_xlfn.XLOOKUP(C1136,'Usage by partner TELE2 vs Ki'!B:B,'Usage by partner TELE2 vs Ki'!A:A,,0)</f>
        <v>BELMO</v>
      </c>
      <c r="B1136" t="s">
        <v>639</v>
      </c>
      <c r="C1136" t="s">
        <v>755</v>
      </c>
      <c r="D1136">
        <v>1</v>
      </c>
      <c r="E1136">
        <v>1</v>
      </c>
      <c r="F1136">
        <f t="shared" si="68"/>
        <v>9.3132257461547852E-10</v>
      </c>
      <c r="G1136">
        <f t="shared" si="69"/>
        <v>9.5367431640625E-7</v>
      </c>
      <c r="H1136">
        <f>_xlfn.XLOOKUP(A1136,'Tele2 - data 6.23'!A:A,'Tele2 - data 6.23'!K:K,0,0)</f>
        <v>6.7712003911286935E-3</v>
      </c>
      <c r="I1136">
        <f t="shared" si="70"/>
        <v>6.4575199042593894E-9</v>
      </c>
      <c r="J1136">
        <f>_xlfn.XLOOKUP(A1136,'Tele2 - data 6.23'!R:R,'Tele2 - data 6.23'!U:U,0,0)</f>
        <v>0</v>
      </c>
      <c r="K1136">
        <f t="shared" si="71"/>
        <v>0</v>
      </c>
    </row>
    <row r="1137" spans="1:11" x14ac:dyDescent="0.25">
      <c r="A1137" t="str">
        <f>_xlfn.XLOOKUP(C1137,'Usage by partner TELE2 vs Ki'!B:B,'Usage by partner TELE2 vs Ki'!A:A,,0)</f>
        <v>SSDMN</v>
      </c>
      <c r="B1137" t="s">
        <v>639</v>
      </c>
      <c r="C1137" t="s">
        <v>936</v>
      </c>
      <c r="D1137">
        <v>1</v>
      </c>
      <c r="E1137">
        <v>24</v>
      </c>
      <c r="F1137">
        <f t="shared" si="68"/>
        <v>2.2351741790771484E-8</v>
      </c>
      <c r="G1137">
        <f t="shared" si="69"/>
        <v>2.288818359375E-5</v>
      </c>
      <c r="H1137">
        <f>_xlfn.XLOOKUP(A1137,'Tele2 - data 6.23'!A:A,'Tele2 - data 6.23'!K:K,0,0)</f>
        <v>5.0079188319722835E-2</v>
      </c>
      <c r="I1137">
        <f t="shared" si="70"/>
        <v>1.1462216564877969E-6</v>
      </c>
      <c r="J1137">
        <f>_xlfn.XLOOKUP(A1137,'Tele2 - data 6.23'!R:R,'Tele2 - data 6.23'!U:U,0,0)</f>
        <v>0</v>
      </c>
      <c r="K1137">
        <f t="shared" si="71"/>
        <v>0</v>
      </c>
    </row>
    <row r="1138" spans="1:11" x14ac:dyDescent="0.25">
      <c r="A1138" t="str">
        <f>_xlfn.XLOOKUP(C1138,'Usage by partner TELE2 vs Ki'!B:B,'Usage by partner TELE2 vs Ki'!A:A,,0)</f>
        <v>GEOMA</v>
      </c>
      <c r="B1138" t="s">
        <v>639</v>
      </c>
      <c r="C1138" t="s">
        <v>1219</v>
      </c>
      <c r="D1138">
        <v>1</v>
      </c>
      <c r="E1138">
        <v>5</v>
      </c>
      <c r="F1138">
        <f t="shared" si="68"/>
        <v>4.6566128730773926E-9</v>
      </c>
      <c r="G1138">
        <f t="shared" si="69"/>
        <v>4.76837158203125E-6</v>
      </c>
      <c r="H1138">
        <f>_xlfn.XLOOKUP(A1138,'Tele2 - data 6.23'!A:A,'Tele2 - data 6.23'!K:K,0,0)</f>
        <v>0.25007338225483655</v>
      </c>
      <c r="I1138">
        <f t="shared" si="70"/>
        <v>1.1924428093664006E-6</v>
      </c>
      <c r="J1138">
        <f>_xlfn.XLOOKUP(A1138,'Tele2 - data 6.23'!R:R,'Tele2 - data 6.23'!U:U,0,0)</f>
        <v>0</v>
      </c>
      <c r="K1138">
        <f t="shared" si="71"/>
        <v>0</v>
      </c>
    </row>
    <row r="1139" spans="1:11" x14ac:dyDescent="0.25">
      <c r="A1139" t="str">
        <f>_xlfn.XLOOKUP(C1139,'Usage by partner TELE2 vs Ki'!B:B,'Usage by partner TELE2 vs Ki'!A:A,,0)</f>
        <v>MLTMM</v>
      </c>
      <c r="B1139" t="s">
        <v>639</v>
      </c>
      <c r="C1139" t="s">
        <v>1348</v>
      </c>
      <c r="D1139">
        <v>1</v>
      </c>
      <c r="E1139">
        <v>16692</v>
      </c>
      <c r="F1139">
        <f t="shared" si="68"/>
        <v>1.5545636415481567E-5</v>
      </c>
      <c r="G1139">
        <f t="shared" si="69"/>
        <v>1.5918731689453125E-2</v>
      </c>
      <c r="H1139">
        <f>_xlfn.XLOOKUP(A1139,'Tele2 - data 6.23'!A:A,'Tele2 - data 6.23'!K:K,0,0)</f>
        <v>0</v>
      </c>
      <c r="I1139">
        <f t="shared" si="70"/>
        <v>0</v>
      </c>
      <c r="J1139">
        <f>_xlfn.XLOOKUP(A1139,'Tele2 - data 6.23'!R:R,'Tele2 - data 6.23'!U:U,0,0)</f>
        <v>0</v>
      </c>
      <c r="K1139">
        <f t="shared" si="71"/>
        <v>0</v>
      </c>
    </row>
    <row r="1140" spans="1:11" x14ac:dyDescent="0.25">
      <c r="A1140" t="str">
        <f>_xlfn.XLOOKUP(C1140,'Usage by partner TELE2 vs Ki'!B:B,'Usage by partner TELE2 vs Ki'!A:A,,0)</f>
        <v>ZAFMM</v>
      </c>
      <c r="B1140" t="s">
        <v>639</v>
      </c>
      <c r="C1140" t="s">
        <v>766</v>
      </c>
      <c r="D1140">
        <v>1</v>
      </c>
      <c r="E1140">
        <v>8</v>
      </c>
      <c r="F1140">
        <f t="shared" si="68"/>
        <v>7.4505805969238281E-9</v>
      </c>
      <c r="G1140">
        <f t="shared" si="69"/>
        <v>7.62939453125E-6</v>
      </c>
      <c r="H1140">
        <f>_xlfn.XLOOKUP(A1140,'Tele2 - data 6.23'!A:A,'Tele2 - data 6.23'!K:K,0,0)</f>
        <v>0</v>
      </c>
      <c r="I1140">
        <f t="shared" si="70"/>
        <v>0</v>
      </c>
      <c r="J1140">
        <f>_xlfn.XLOOKUP(A1140,'Tele2 - data 6.23'!R:R,'Tele2 - data 6.23'!U:U,0,0)</f>
        <v>0</v>
      </c>
      <c r="K1140">
        <f t="shared" si="71"/>
        <v>0</v>
      </c>
    </row>
    <row r="1141" spans="1:11" x14ac:dyDescent="0.25">
      <c r="A1141" t="str">
        <f>_xlfn.XLOOKUP(C1141,'Usage by partner TELE2 vs Ki'!B:B,'Usage by partner TELE2 vs Ki'!A:A,,0)</f>
        <v>PRTOP</v>
      </c>
      <c r="B1141" t="s">
        <v>639</v>
      </c>
      <c r="C1141" t="s">
        <v>851</v>
      </c>
      <c r="D1141">
        <v>1</v>
      </c>
      <c r="E1141">
        <v>1</v>
      </c>
      <c r="F1141">
        <f t="shared" si="68"/>
        <v>9.3132257461547852E-10</v>
      </c>
      <c r="G1141">
        <f t="shared" si="69"/>
        <v>9.5367431640625E-7</v>
      </c>
      <c r="H1141">
        <f>_xlfn.XLOOKUP(A1141,'Tele2 - data 6.23'!A:A,'Tele2 - data 6.23'!K:K,0,0)</f>
        <v>1.0015420030619742E-2</v>
      </c>
      <c r="I1141">
        <f t="shared" si="70"/>
        <v>9.5514488512227456E-9</v>
      </c>
      <c r="J1141">
        <f>_xlfn.XLOOKUP(A1141,'Tele2 - data 6.23'!R:R,'Tele2 - data 6.23'!U:U,0,0)</f>
        <v>0</v>
      </c>
      <c r="K1141">
        <f t="shared" si="71"/>
        <v>0</v>
      </c>
    </row>
    <row r="1142" spans="1:11" x14ac:dyDescent="0.25">
      <c r="A1142" t="str">
        <f>_xlfn.XLOOKUP(C1142,'Usage by partner TELE2 vs Ki'!B:B,'Usage by partner TELE2 vs Ki'!A:A,,0)</f>
        <v>CZEET</v>
      </c>
      <c r="B1142" t="s">
        <v>639</v>
      </c>
      <c r="C1142" t="s">
        <v>877</v>
      </c>
      <c r="D1142">
        <v>1</v>
      </c>
      <c r="E1142">
        <v>1997762</v>
      </c>
      <c r="F1142">
        <f t="shared" si="68"/>
        <v>1.8605608493089676E-3</v>
      </c>
      <c r="G1142">
        <f t="shared" si="69"/>
        <v>1.9052143096923828</v>
      </c>
      <c r="H1142">
        <f>_xlfn.XLOOKUP(A1142,'Tele2 - data 6.23'!A:A,'Tele2 - data 6.23'!K:K,0,0)</f>
        <v>6.1443942641325588E-3</v>
      </c>
      <c r="I1142">
        <f t="shared" si="70"/>
        <v>1.1706387876417149E-2</v>
      </c>
      <c r="J1142">
        <f>_xlfn.XLOOKUP(A1142,'Tele2 - data 6.23'!R:R,'Tele2 - data 6.23'!U:U,0,0)</f>
        <v>0</v>
      </c>
      <c r="K1142">
        <f t="shared" si="71"/>
        <v>0</v>
      </c>
    </row>
    <row r="1143" spans="1:11" x14ac:dyDescent="0.25">
      <c r="A1143" t="str">
        <f>_xlfn.XLOOKUP(C1143,'Usage by partner TELE2 vs Ki'!B:B,'Usage by partner TELE2 vs Ki'!A:A,,0)</f>
        <v>ROMMR</v>
      </c>
      <c r="B1143" t="s">
        <v>639</v>
      </c>
      <c r="C1143" t="s">
        <v>910</v>
      </c>
      <c r="D1143">
        <v>1</v>
      </c>
      <c r="E1143">
        <v>13</v>
      </c>
      <c r="F1143">
        <f t="shared" si="68"/>
        <v>1.2107193470001221E-8</v>
      </c>
      <c r="G1143">
        <f t="shared" si="69"/>
        <v>1.239776611328125E-5</v>
      </c>
      <c r="H1143">
        <f>_xlfn.XLOOKUP(A1143,'Tele2 - data 6.23'!A:A,'Tele2 - data 6.23'!K:K,0,0)</f>
        <v>6.4505610535919907E-3</v>
      </c>
      <c r="I1143">
        <f t="shared" si="70"/>
        <v>7.9972547241874581E-8</v>
      </c>
      <c r="J1143">
        <f>_xlfn.XLOOKUP(A1143,'Tele2 - data 6.23'!R:R,'Tele2 - data 6.23'!U:U,0,0)</f>
        <v>0</v>
      </c>
      <c r="K1143">
        <f t="shared" si="71"/>
        <v>0</v>
      </c>
    </row>
    <row r="1144" spans="1:11" x14ac:dyDescent="0.25">
      <c r="A1144" t="str">
        <f>_xlfn.XLOOKUP(C1144,'Usage by partner TELE2 vs Ki'!B:B,'Usage by partner TELE2 vs Ki'!A:A,,0)</f>
        <v>ISR01</v>
      </c>
      <c r="B1144" t="s">
        <v>639</v>
      </c>
      <c r="C1144" t="s">
        <v>586</v>
      </c>
      <c r="D1144">
        <v>1</v>
      </c>
      <c r="E1144">
        <v>1166577</v>
      </c>
      <c r="F1144">
        <f t="shared" si="68"/>
        <v>1.0864594951272011E-3</v>
      </c>
      <c r="G1144">
        <f t="shared" si="69"/>
        <v>1.1125345230102539</v>
      </c>
      <c r="H1144">
        <f>_xlfn.XLOOKUP(A1144,'Tele2 - data 6.23'!A:A,'Tele2 - data 6.23'!K:K,0,0)</f>
        <v>1.3512929896353961E-2</v>
      </c>
      <c r="I1144">
        <f t="shared" si="70"/>
        <v>1.5033601016711154E-2</v>
      </c>
      <c r="J1144">
        <f>_xlfn.XLOOKUP(A1144,'Tele2 - data 6.23'!R:R,'Tele2 - data 6.23'!U:U,0,0)</f>
        <v>0</v>
      </c>
      <c r="K1144">
        <f t="shared" si="71"/>
        <v>0</v>
      </c>
    </row>
    <row r="1145" spans="1:11" x14ac:dyDescent="0.25">
      <c r="A1145" t="str">
        <f>_xlfn.XLOOKUP(C1145,'Usage by partner TELE2 vs Ki'!B:B,'Usage by partner TELE2 vs Ki'!A:A,,0)</f>
        <v>BELTB</v>
      </c>
      <c r="B1145" t="s">
        <v>639</v>
      </c>
      <c r="C1145" t="s">
        <v>751</v>
      </c>
      <c r="D1145">
        <v>1</v>
      </c>
      <c r="E1145">
        <v>2</v>
      </c>
      <c r="F1145">
        <f t="shared" si="68"/>
        <v>1.862645149230957E-9</v>
      </c>
      <c r="G1145">
        <f t="shared" si="69"/>
        <v>1.9073486328125E-6</v>
      </c>
      <c r="H1145">
        <f>_xlfn.XLOOKUP(A1145,'Tele2 - data 6.23'!A:A,'Tele2 - data 6.23'!K:K,0,0)</f>
        <v>1.005844651432317E-2</v>
      </c>
      <c r="I1145">
        <f t="shared" si="70"/>
        <v>1.9184964207311954E-8</v>
      </c>
      <c r="J1145">
        <f>_xlfn.XLOOKUP(A1145,'Tele2 - data 6.23'!R:R,'Tele2 - data 6.23'!U:U,0,0)</f>
        <v>0</v>
      </c>
      <c r="K1145">
        <f t="shared" si="71"/>
        <v>0</v>
      </c>
    </row>
    <row r="1146" spans="1:11" x14ac:dyDescent="0.25">
      <c r="A1146" t="str">
        <f>_xlfn.XLOOKUP(C1146,'Usage by partner TELE2 vs Ki'!B:B,'Usage by partner TELE2 vs Ki'!A:A,,0)</f>
        <v>ROM05</v>
      </c>
      <c r="B1146" t="s">
        <v>639</v>
      </c>
      <c r="C1146" t="s">
        <v>1002</v>
      </c>
      <c r="D1146">
        <v>1</v>
      </c>
      <c r="E1146">
        <v>4</v>
      </c>
      <c r="F1146">
        <f t="shared" si="68"/>
        <v>3.7252902984619141E-9</v>
      </c>
      <c r="G1146">
        <f t="shared" si="69"/>
        <v>3.814697265625E-6</v>
      </c>
      <c r="H1146">
        <f>_xlfn.XLOOKUP(A1146,'Tele2 - data 6.23'!A:A,'Tele2 - data 6.23'!K:K,0,0)</f>
        <v>0</v>
      </c>
      <c r="I1146">
        <f t="shared" si="70"/>
        <v>0</v>
      </c>
      <c r="J1146">
        <f>_xlfn.XLOOKUP(A1146,'Tele2 - data 6.23'!R:R,'Tele2 - data 6.23'!U:U,0,0)</f>
        <v>0</v>
      </c>
      <c r="K1146">
        <f t="shared" si="71"/>
        <v>0</v>
      </c>
    </row>
    <row r="1147" spans="1:11" x14ac:dyDescent="0.25">
      <c r="A1147" t="str">
        <f>_xlfn.XLOOKUP(C1147,'Usage by partner TELE2 vs Ki'!B:B,'Usage by partner TELE2 vs Ki'!A:A,,0)</f>
        <v>ROMMF</v>
      </c>
      <c r="B1147" t="s">
        <v>639</v>
      </c>
      <c r="C1147" t="s">
        <v>904</v>
      </c>
      <c r="D1147">
        <v>1</v>
      </c>
      <c r="E1147">
        <v>12</v>
      </c>
      <c r="F1147">
        <f t="shared" si="68"/>
        <v>1.1175870895385742E-8</v>
      </c>
      <c r="G1147">
        <f t="shared" si="69"/>
        <v>1.1444091796875E-5</v>
      </c>
      <c r="H1147">
        <f>_xlfn.XLOOKUP(A1147,'Tele2 - data 6.23'!A:A,'Tele2 - data 6.23'!K:K,0,0)</f>
        <v>1.0153806994675104E-2</v>
      </c>
      <c r="I1147">
        <f t="shared" si="70"/>
        <v>1.1620109933481335E-7</v>
      </c>
      <c r="J1147">
        <f>_xlfn.XLOOKUP(A1147,'Tele2 - data 6.23'!R:R,'Tele2 - data 6.23'!U:U,0,0)</f>
        <v>0</v>
      </c>
      <c r="K1147">
        <f t="shared" si="71"/>
        <v>0</v>
      </c>
    </row>
    <row r="1148" spans="1:11" x14ac:dyDescent="0.25">
      <c r="A1148" t="str">
        <f>_xlfn.XLOOKUP(C1148,'Usage by partner TELE2 vs Ki'!B:B,'Usage by partner TELE2 vs Ki'!A:A,,0)</f>
        <v>MEXMS</v>
      </c>
      <c r="B1148" t="s">
        <v>639</v>
      </c>
      <c r="C1148" t="s">
        <v>837</v>
      </c>
      <c r="D1148">
        <v>1</v>
      </c>
      <c r="E1148">
        <v>1</v>
      </c>
      <c r="F1148">
        <f t="shared" si="68"/>
        <v>9.3132257461547852E-10</v>
      </c>
      <c r="G1148">
        <f t="shared" si="69"/>
        <v>9.5367431640625E-7</v>
      </c>
      <c r="H1148">
        <f>_xlfn.XLOOKUP(A1148,'Tele2 - data 6.23'!A:A,'Tele2 - data 6.23'!K:K,0,0)</f>
        <v>5.0319361277438669E-2</v>
      </c>
      <c r="I1148">
        <f t="shared" si="70"/>
        <v>4.798828246826045E-8</v>
      </c>
      <c r="J1148">
        <f>_xlfn.XLOOKUP(A1148,'Tele2 - data 6.23'!R:R,'Tele2 - data 6.23'!U:U,0,0)</f>
        <v>0</v>
      </c>
      <c r="K1148">
        <f t="shared" si="71"/>
        <v>0</v>
      </c>
    </row>
    <row r="1149" spans="1:11" x14ac:dyDescent="0.25">
      <c r="A1149" t="str">
        <f>_xlfn.XLOOKUP(C1149,'Usage by partner TELE2 vs Ki'!B:B,'Usage by partner TELE2 vs Ki'!A:A,,0)</f>
        <v>ESPTE</v>
      </c>
      <c r="B1149" t="s">
        <v>639</v>
      </c>
      <c r="C1149" t="s">
        <v>797</v>
      </c>
      <c r="D1149">
        <v>1</v>
      </c>
      <c r="E1149">
        <v>11640506</v>
      </c>
      <c r="F1149">
        <f t="shared" si="68"/>
        <v>1.0841066017746925E-2</v>
      </c>
      <c r="G1149">
        <f t="shared" si="69"/>
        <v>11.101251602172852</v>
      </c>
      <c r="H1149">
        <f>_xlfn.XLOOKUP(A1149,'Tele2 - data 6.23'!A:A,'Tele2 - data 6.23'!K:K,0,0)</f>
        <v>1.0091008890803341E-2</v>
      </c>
      <c r="I1149">
        <f t="shared" si="70"/>
        <v>0.11202282861657108</v>
      </c>
      <c r="J1149">
        <f>_xlfn.XLOOKUP(A1149,'Tele2 - data 6.23'!R:R,'Tele2 - data 6.23'!U:U,0,0)</f>
        <v>0</v>
      </c>
      <c r="K1149">
        <f t="shared" si="71"/>
        <v>0</v>
      </c>
    </row>
    <row r="1150" spans="1:11" x14ac:dyDescent="0.25">
      <c r="A1150" t="str">
        <f>_xlfn.XLOOKUP(C1150,'Usage by partner TELE2 vs Ki'!B:B,'Usage by partner TELE2 vs Ki'!A:A,,0)</f>
        <v>BELKO</v>
      </c>
      <c r="B1150" t="s">
        <v>639</v>
      </c>
      <c r="C1150" t="s">
        <v>778</v>
      </c>
      <c r="D1150">
        <v>1</v>
      </c>
      <c r="E1150">
        <v>6</v>
      </c>
      <c r="F1150">
        <f t="shared" si="68"/>
        <v>5.5879354476928711E-9</v>
      </c>
      <c r="G1150">
        <f t="shared" si="69"/>
        <v>5.7220458984375E-6</v>
      </c>
      <c r="H1150">
        <f>_xlfn.XLOOKUP(A1150,'Tele2 - data 6.23'!A:A,'Tele2 - data 6.23'!K:K,0,0)</f>
        <v>1.0009762076334031E-2</v>
      </c>
      <c r="I1150">
        <f t="shared" si="70"/>
        <v>5.7276318033222377E-8</v>
      </c>
      <c r="J1150">
        <f>_xlfn.XLOOKUP(A1150,'Tele2 - data 6.23'!R:R,'Tele2 - data 6.23'!U:U,0,0)</f>
        <v>0</v>
      </c>
      <c r="K1150">
        <f t="shared" si="71"/>
        <v>0</v>
      </c>
    </row>
    <row r="1151" spans="1:11" x14ac:dyDescent="0.25">
      <c r="A1151" t="str">
        <f>_xlfn.XLOOKUP(C1151,'Usage by partner TELE2 vs Ki'!B:B,'Usage by partner TELE2 vs Ki'!A:A,,0)</f>
        <v>BGRCM</v>
      </c>
      <c r="B1151" t="s">
        <v>639</v>
      </c>
      <c r="C1151" t="s">
        <v>905</v>
      </c>
      <c r="D1151">
        <v>1</v>
      </c>
      <c r="E1151">
        <v>9</v>
      </c>
      <c r="F1151">
        <f t="shared" si="68"/>
        <v>8.3819031715393066E-9</v>
      </c>
      <c r="G1151">
        <f t="shared" si="69"/>
        <v>8.58306884765625E-6</v>
      </c>
      <c r="H1151">
        <f>_xlfn.XLOOKUP(A1151,'Tele2 - data 6.23'!A:A,'Tele2 - data 6.23'!K:K,0,0)</f>
        <v>6.0696821515892419E-3</v>
      </c>
      <c r="I1151">
        <f t="shared" si="70"/>
        <v>5.2096499790480782E-8</v>
      </c>
      <c r="J1151">
        <f>_xlfn.XLOOKUP(A1151,'Tele2 - data 6.23'!R:R,'Tele2 - data 6.23'!U:U,0,0)</f>
        <v>0</v>
      </c>
      <c r="K1151">
        <f t="shared" si="71"/>
        <v>0</v>
      </c>
    </row>
    <row r="1152" spans="1:11" x14ac:dyDescent="0.25">
      <c r="A1152" t="str">
        <f>_xlfn.XLOOKUP(C1152,'Usage by partner TELE2 vs Ki'!B:B,'Usage by partner TELE2 vs Ki'!A:A,,0)</f>
        <v>GEOMT</v>
      </c>
      <c r="B1152" t="s">
        <v>639</v>
      </c>
      <c r="C1152" t="s">
        <v>1223</v>
      </c>
      <c r="D1152">
        <v>1</v>
      </c>
      <c r="E1152">
        <v>3</v>
      </c>
      <c r="F1152">
        <f t="shared" si="68"/>
        <v>2.7939677238464355E-9</v>
      </c>
      <c r="G1152">
        <f t="shared" si="69"/>
        <v>2.86102294921875E-6</v>
      </c>
      <c r="H1152">
        <f>_xlfn.XLOOKUP(A1152,'Tele2 - data 6.23'!A:A,'Tele2 - data 6.23'!K:K,0,0)</f>
        <v>0</v>
      </c>
      <c r="I1152">
        <f t="shared" si="70"/>
        <v>0</v>
      </c>
      <c r="J1152">
        <f>_xlfn.XLOOKUP(A1152,'Tele2 - data 6.23'!R:R,'Tele2 - data 6.23'!U:U,0,0)</f>
        <v>0</v>
      </c>
      <c r="K1152">
        <f t="shared" si="71"/>
        <v>0</v>
      </c>
    </row>
    <row r="1153" spans="1:11" x14ac:dyDescent="0.25">
      <c r="A1153" t="str">
        <f>_xlfn.XLOOKUP(C1153,'Usage by partner TELE2 vs Ki'!B:B,'Usage by partner TELE2 vs Ki'!A:A,,0)</f>
        <v>ZAFVC</v>
      </c>
      <c r="B1153" t="s">
        <v>639</v>
      </c>
      <c r="C1153" t="s">
        <v>765</v>
      </c>
      <c r="D1153">
        <v>1</v>
      </c>
      <c r="E1153">
        <v>33</v>
      </c>
      <c r="F1153">
        <f t="shared" si="68"/>
        <v>3.0733644962310791E-8</v>
      </c>
      <c r="G1153">
        <f t="shared" si="69"/>
        <v>3.147125244140625E-5</v>
      </c>
      <c r="H1153">
        <f>_xlfn.XLOOKUP(A1153,'Tele2 - data 6.23'!A:A,'Tele2 - data 6.23'!K:K,0,0)</f>
        <v>3.0146430705630198E-2</v>
      </c>
      <c r="I1153">
        <f t="shared" si="70"/>
        <v>9.4874593094424869E-7</v>
      </c>
      <c r="J1153">
        <f>_xlfn.XLOOKUP(A1153,'Tele2 - data 6.23'!R:R,'Tele2 - data 6.23'!U:U,0,0)</f>
        <v>0</v>
      </c>
      <c r="K1153">
        <f t="shared" si="71"/>
        <v>0</v>
      </c>
    </row>
    <row r="1154" spans="1:11" x14ac:dyDescent="0.25">
      <c r="A1154" t="str">
        <f>_xlfn.XLOOKUP(C1154,'Usage by partner TELE2 vs Ki'!B:B,'Usage by partner TELE2 vs Ki'!A:A,,0)</f>
        <v>CZECM</v>
      </c>
      <c r="B1154" t="s">
        <v>639</v>
      </c>
      <c r="C1154" t="s">
        <v>896</v>
      </c>
      <c r="D1154">
        <v>1</v>
      </c>
      <c r="E1154">
        <v>1653934</v>
      </c>
      <c r="F1154">
        <f t="shared" si="68"/>
        <v>1.5403460711240768E-3</v>
      </c>
      <c r="G1154">
        <f t="shared" si="69"/>
        <v>1.5773143768310547</v>
      </c>
      <c r="H1154">
        <f>_xlfn.XLOOKUP(A1154,'Tele2 - data 6.23'!A:A,'Tele2 - data 6.23'!K:K,0,0)</f>
        <v>1.0098132772783612E-2</v>
      </c>
      <c r="I1154">
        <f t="shared" si="70"/>
        <v>1.5927930001660436E-2</v>
      </c>
      <c r="J1154">
        <f>_xlfn.XLOOKUP(A1154,'Tele2 - data 6.23'!R:R,'Tele2 - data 6.23'!U:U,0,0)</f>
        <v>0</v>
      </c>
      <c r="K1154">
        <f t="shared" si="71"/>
        <v>0</v>
      </c>
    </row>
    <row r="1155" spans="1:11" x14ac:dyDescent="0.25">
      <c r="A1155" t="str">
        <f>_xlfn.XLOOKUP(C1155,'Usage by partner TELE2 vs Ki'!B:B,'Usage by partner TELE2 vs Ki'!A:A,,0)</f>
        <v>AUSVF</v>
      </c>
      <c r="B1155" t="s">
        <v>639</v>
      </c>
      <c r="C1155" t="s">
        <v>878</v>
      </c>
      <c r="D1155">
        <v>1</v>
      </c>
      <c r="E1155">
        <v>8</v>
      </c>
      <c r="F1155">
        <f t="shared" ref="F1155:F1218" si="72">G1155/1024</f>
        <v>7.4505805969238281E-9</v>
      </c>
      <c r="G1155">
        <f t="shared" ref="G1155:G1218" si="73">E1155/1024/1024</f>
        <v>7.62939453125E-6</v>
      </c>
      <c r="H1155">
        <f>_xlfn.XLOOKUP(A1155,'Tele2 - data 6.23'!A:A,'Tele2 - data 6.23'!K:K,0,0)</f>
        <v>8.0497930622520794E-2</v>
      </c>
      <c r="I1155">
        <f t="shared" ref="I1155:I1218" si="74">H1155*G1155</f>
        <v>6.1415047166840205E-7</v>
      </c>
      <c r="J1155">
        <f>_xlfn.XLOOKUP(A1155,'Tele2 - data 6.23'!R:R,'Tele2 - data 6.23'!U:U,0,0)</f>
        <v>0</v>
      </c>
      <c r="K1155">
        <f t="shared" ref="K1155:K1218" si="75">J1155*D1155</f>
        <v>0</v>
      </c>
    </row>
    <row r="1156" spans="1:11" x14ac:dyDescent="0.25">
      <c r="A1156" t="str">
        <f>_xlfn.XLOOKUP(C1156,'Usage by partner TELE2 vs Ki'!B:B,'Usage by partner TELE2 vs Ki'!A:A,,0)</f>
        <v>NLDLT</v>
      </c>
      <c r="B1156" t="s">
        <v>639</v>
      </c>
      <c r="C1156" t="s">
        <v>699</v>
      </c>
      <c r="D1156">
        <v>1</v>
      </c>
      <c r="E1156">
        <v>2070</v>
      </c>
      <c r="F1156">
        <f t="shared" si="72"/>
        <v>1.9278377294540405E-6</v>
      </c>
      <c r="G1156">
        <f t="shared" si="73"/>
        <v>1.9741058349609375E-3</v>
      </c>
      <c r="H1156">
        <f>_xlfn.XLOOKUP(A1156,'Tele2 - data 6.23'!A:A,'Tele2 - data 6.23'!K:K,0,0)</f>
        <v>1.0014996681596862E-2</v>
      </c>
      <c r="I1156">
        <f t="shared" si="74"/>
        <v>1.9770663386254792E-5</v>
      </c>
      <c r="J1156">
        <f>_xlfn.XLOOKUP(A1156,'Tele2 - data 6.23'!R:R,'Tele2 - data 6.23'!U:U,0,0)</f>
        <v>0</v>
      </c>
      <c r="K1156">
        <f t="shared" si="75"/>
        <v>0</v>
      </c>
    </row>
    <row r="1157" spans="1:11" x14ac:dyDescent="0.25">
      <c r="A1157" t="str">
        <f>_xlfn.XLOOKUP(C1157,'Usage by partner TELE2 vs Ki'!B:B,'Usage by partner TELE2 vs Ki'!A:A,,0)</f>
        <v>MLTTL</v>
      </c>
      <c r="B1157" t="s">
        <v>639</v>
      </c>
      <c r="C1157" t="s">
        <v>1354</v>
      </c>
      <c r="D1157">
        <v>1</v>
      </c>
      <c r="E1157">
        <v>312</v>
      </c>
      <c r="F1157">
        <f t="shared" si="72"/>
        <v>2.905726432800293E-7</v>
      </c>
      <c r="G1157">
        <f t="shared" si="73"/>
        <v>2.9754638671875E-4</v>
      </c>
      <c r="H1157">
        <f>_xlfn.XLOOKUP(A1157,'Tele2 - data 6.23'!A:A,'Tele2 - data 6.23'!K:K,0,0)</f>
        <v>0</v>
      </c>
      <c r="I1157">
        <f t="shared" si="74"/>
        <v>0</v>
      </c>
      <c r="J1157">
        <f>_xlfn.XLOOKUP(A1157,'Tele2 - data 6.23'!R:R,'Tele2 - data 6.23'!U:U,0,0)</f>
        <v>0</v>
      </c>
      <c r="K1157">
        <f t="shared" si="75"/>
        <v>0</v>
      </c>
    </row>
    <row r="1158" spans="1:11" x14ac:dyDescent="0.25">
      <c r="A1158" t="str">
        <f>_xlfn.XLOOKUP(C1158,'Usage by partner TELE2 vs Ki'!B:B,'Usage by partner TELE2 vs Ki'!A:A,,0)</f>
        <v>PRTTL</v>
      </c>
      <c r="B1158" t="s">
        <v>639</v>
      </c>
      <c r="C1158" t="s">
        <v>867</v>
      </c>
      <c r="D1158">
        <v>1</v>
      </c>
      <c r="E1158">
        <v>6</v>
      </c>
      <c r="F1158">
        <f t="shared" si="72"/>
        <v>5.5879354476928711E-9</v>
      </c>
      <c r="G1158">
        <f t="shared" si="73"/>
        <v>5.7220458984375E-6</v>
      </c>
      <c r="H1158">
        <f>_xlfn.XLOOKUP(A1158,'Tele2 - data 6.23'!A:A,'Tele2 - data 6.23'!K:K,0,0)</f>
        <v>6.0555593909815035E-3</v>
      </c>
      <c r="I1158">
        <f t="shared" si="74"/>
        <v>3.4650188775910399E-8</v>
      </c>
      <c r="J1158">
        <f>_xlfn.XLOOKUP(A1158,'Tele2 - data 6.23'!R:R,'Tele2 - data 6.23'!U:U,0,0)</f>
        <v>0</v>
      </c>
      <c r="K1158">
        <f t="shared" si="75"/>
        <v>0</v>
      </c>
    </row>
    <row r="1159" spans="1:11" x14ac:dyDescent="0.25">
      <c r="A1159" t="str">
        <f>_xlfn.XLOOKUP(C1159,'Usage by partner TELE2 vs Ki'!B:B,'Usage by partner TELE2 vs Ki'!A:A,,0)</f>
        <v>CHLTM</v>
      </c>
      <c r="B1159" t="s">
        <v>1166</v>
      </c>
      <c r="C1159" t="s">
        <v>703</v>
      </c>
      <c r="D1159">
        <v>10</v>
      </c>
      <c r="E1159">
        <v>586821266</v>
      </c>
      <c r="F1159">
        <f t="shared" si="72"/>
        <v>0.54651989229023457</v>
      </c>
      <c r="G1159">
        <f t="shared" si="73"/>
        <v>559.6363697052002</v>
      </c>
      <c r="H1159">
        <f>_xlfn.XLOOKUP(A1159,'Tele2 - data 6.23'!A:A,'Tele2 - data 6.23'!K:K,0,0)</f>
        <v>1.5013584475236687E-2</v>
      </c>
      <c r="I1159">
        <f t="shared" si="74"/>
        <v>8.4021479119838123</v>
      </c>
      <c r="J1159">
        <f>_xlfn.XLOOKUP(A1159,'Tele2 - data 6.23'!R:R,'Tele2 - data 6.23'!U:U,0,0)</f>
        <v>0</v>
      </c>
      <c r="K1159">
        <f t="shared" si="75"/>
        <v>0</v>
      </c>
    </row>
    <row r="1160" spans="1:11" x14ac:dyDescent="0.25">
      <c r="A1160" t="str">
        <f>_xlfn.XLOOKUP(C1160,'Usage by partner TELE2 vs Ki'!B:B,'Usage by partner TELE2 vs Ki'!A:A,,0)</f>
        <v>CHLSM</v>
      </c>
      <c r="B1160" t="s">
        <v>1166</v>
      </c>
      <c r="C1160" t="s">
        <v>706</v>
      </c>
      <c r="D1160">
        <v>9</v>
      </c>
      <c r="E1160">
        <v>564384140</v>
      </c>
      <c r="F1160">
        <f t="shared" si="72"/>
        <v>0.52562369033694267</v>
      </c>
      <c r="G1160">
        <f t="shared" si="73"/>
        <v>538.2386589050293</v>
      </c>
      <c r="H1160">
        <f>_xlfn.XLOOKUP(A1160,'Tele2 - data 6.23'!A:A,'Tele2 - data 6.23'!K:K,0,0)</f>
        <v>2.0140564892436954E-2</v>
      </c>
      <c r="I1160">
        <f t="shared" si="74"/>
        <v>10.840430637294983</v>
      </c>
      <c r="J1160">
        <f>_xlfn.XLOOKUP(A1160,'Tele2 - data 6.23'!R:R,'Tele2 - data 6.23'!U:U,0,0)</f>
        <v>0</v>
      </c>
      <c r="K1160">
        <f t="shared" si="75"/>
        <v>0</v>
      </c>
    </row>
    <row r="1161" spans="1:11" x14ac:dyDescent="0.25">
      <c r="A1161" t="str">
        <f>_xlfn.XLOOKUP(C1161,'Usage by partner TELE2 vs Ki'!B:B,'Usage by partner TELE2 vs Ki'!A:A,,0)</f>
        <v>CHLMV</v>
      </c>
      <c r="B1161" t="s">
        <v>1166</v>
      </c>
      <c r="C1161" t="s">
        <v>707</v>
      </c>
      <c r="D1161">
        <v>9</v>
      </c>
      <c r="E1161">
        <v>209750748</v>
      </c>
      <c r="F1161">
        <f t="shared" si="72"/>
        <v>0.19534560665488243</v>
      </c>
      <c r="G1161">
        <f t="shared" si="73"/>
        <v>200.03390121459961</v>
      </c>
      <c r="H1161">
        <f>_xlfn.XLOOKUP(A1161,'Tele2 - data 6.23'!A:A,'Tele2 - data 6.23'!K:K,0,0)</f>
        <v>1.5054058025944197E-2</v>
      </c>
      <c r="I1161">
        <f t="shared" si="74"/>
        <v>3.0113219560405717</v>
      </c>
      <c r="J1161">
        <f>_xlfn.XLOOKUP(A1161,'Tele2 - data 6.23'!R:R,'Tele2 - data 6.23'!U:U,0,0)</f>
        <v>0</v>
      </c>
      <c r="K1161">
        <f t="shared" si="75"/>
        <v>0</v>
      </c>
    </row>
    <row r="1162" spans="1:11" x14ac:dyDescent="0.25">
      <c r="A1162" t="str">
        <f>_xlfn.XLOOKUP(C1162,'Usage by partner TELE2 vs Ki'!B:B,'Usage by partner TELE2 vs Ki'!A:A,,0)</f>
        <v>ISRPL</v>
      </c>
      <c r="B1162" t="s">
        <v>1166</v>
      </c>
      <c r="C1162" t="s">
        <v>644</v>
      </c>
      <c r="D1162">
        <v>1</v>
      </c>
      <c r="E1162">
        <v>167415</v>
      </c>
      <c r="F1162">
        <f t="shared" si="72"/>
        <v>1.5591736882925034E-4</v>
      </c>
      <c r="G1162">
        <f t="shared" si="73"/>
        <v>0.15965938568115234</v>
      </c>
      <c r="H1162">
        <f>_xlfn.XLOOKUP(A1162,'Tele2 - data 6.23'!A:A,'Tele2 - data 6.23'!K:K,0,0)</f>
        <v>1.8158632160141627E-2</v>
      </c>
      <c r="I1162">
        <f t="shared" si="74"/>
        <v>2.8991960554982286E-3</v>
      </c>
      <c r="J1162">
        <f>_xlfn.XLOOKUP(A1162,'Tele2 - data 6.23'!R:R,'Tele2 - data 6.23'!U:U,0,0)</f>
        <v>0.1</v>
      </c>
      <c r="K1162">
        <f t="shared" si="75"/>
        <v>0.1</v>
      </c>
    </row>
    <row r="1163" spans="1:11" x14ac:dyDescent="0.25">
      <c r="A1163" t="str">
        <f>_xlfn.XLOOKUP(C1163,'Usage by partner TELE2 vs Ki'!B:B,'Usage by partner TELE2 vs Ki'!A:A,,0)</f>
        <v>AUSTA</v>
      </c>
      <c r="B1163" t="s">
        <v>1172</v>
      </c>
      <c r="C1163" t="s">
        <v>841</v>
      </c>
      <c r="D1163">
        <v>18</v>
      </c>
      <c r="E1163">
        <v>853978970</v>
      </c>
      <c r="F1163">
        <f t="shared" si="72"/>
        <v>0.79532989300787449</v>
      </c>
      <c r="G1163">
        <f t="shared" si="73"/>
        <v>814.41781044006348</v>
      </c>
      <c r="H1163">
        <f>_xlfn.XLOOKUP(A1163,'Tele2 - data 6.23'!A:A,'Tele2 - data 6.23'!K:K,0,0)</f>
        <v>5.1030373719502713E-3</v>
      </c>
      <c r="I1163">
        <f t="shared" si="74"/>
        <v>4.1560045230575557</v>
      </c>
      <c r="J1163">
        <f>_xlfn.XLOOKUP(A1163,'Tele2 - data 6.23'!R:R,'Tele2 - data 6.23'!U:U,0,0)</f>
        <v>0.5</v>
      </c>
      <c r="K1163">
        <f t="shared" si="75"/>
        <v>9</v>
      </c>
    </row>
    <row r="1164" spans="1:11" x14ac:dyDescent="0.25">
      <c r="A1164" t="str">
        <f>_xlfn.XLOOKUP(C1164,'Usage by partner TELE2 vs Ki'!B:B,'Usage by partner TELE2 vs Ki'!A:A,,0)</f>
        <v>ISR01</v>
      </c>
      <c r="B1164" t="s">
        <v>1172</v>
      </c>
      <c r="C1164" t="s">
        <v>586</v>
      </c>
      <c r="D1164">
        <v>1</v>
      </c>
      <c r="E1164">
        <v>1</v>
      </c>
      <c r="F1164">
        <f t="shared" si="72"/>
        <v>9.3132257461547852E-10</v>
      </c>
      <c r="G1164">
        <f t="shared" si="73"/>
        <v>9.5367431640625E-7</v>
      </c>
      <c r="H1164">
        <f>_xlfn.XLOOKUP(A1164,'Tele2 - data 6.23'!A:A,'Tele2 - data 6.23'!K:K,0,0)</f>
        <v>1.3512929896353961E-2</v>
      </c>
      <c r="I1164">
        <f t="shared" si="74"/>
        <v>1.2886934181550943E-8</v>
      </c>
      <c r="J1164">
        <f>_xlfn.XLOOKUP(A1164,'Tele2 - data 6.23'!R:R,'Tele2 - data 6.23'!U:U,0,0)</f>
        <v>0</v>
      </c>
      <c r="K1164">
        <f t="shared" si="75"/>
        <v>0</v>
      </c>
    </row>
    <row r="1165" spans="1:11" x14ac:dyDescent="0.25">
      <c r="A1165" t="str">
        <f>_xlfn.XLOOKUP(C1165,'Usage by partner TELE2 vs Ki'!B:B,'Usage by partner TELE2 vs Ki'!A:A,,0)</f>
        <v>USACG</v>
      </c>
      <c r="B1165" t="s">
        <v>651</v>
      </c>
      <c r="C1165" t="s">
        <v>665</v>
      </c>
      <c r="D1165">
        <v>16</v>
      </c>
      <c r="E1165">
        <v>94832700</v>
      </c>
      <c r="F1165">
        <f t="shared" si="72"/>
        <v>8.8319834321737289E-2</v>
      </c>
      <c r="G1165">
        <f t="shared" si="73"/>
        <v>90.439510345458984</v>
      </c>
      <c r="H1165">
        <f>_xlfn.XLOOKUP(A1165,'Tele2 - data 6.23'!A:A,'Tele2 - data 6.23'!K:K,0,0)</f>
        <v>1.3540748128522176E-2</v>
      </c>
      <c r="I1165">
        <f t="shared" si="74"/>
        <v>1.2246186304547357</v>
      </c>
      <c r="J1165">
        <f>_xlfn.XLOOKUP(A1165,'Tele2 - data 6.23'!R:R,'Tele2 - data 6.23'!U:U,0,0)</f>
        <v>0</v>
      </c>
      <c r="K1165">
        <f t="shared" si="75"/>
        <v>0</v>
      </c>
    </row>
    <row r="1166" spans="1:11" x14ac:dyDescent="0.25">
      <c r="A1166" t="str">
        <f>_xlfn.XLOOKUP(C1166,'Usage by partner TELE2 vs Ki'!B:B,'Usage by partner TELE2 vs Ki'!A:A,,0)</f>
        <v>USAW6</v>
      </c>
      <c r="B1166" t="s">
        <v>651</v>
      </c>
      <c r="C1166" t="s">
        <v>646</v>
      </c>
      <c r="D1166">
        <v>15</v>
      </c>
      <c r="E1166">
        <v>204818596</v>
      </c>
      <c r="F1166">
        <f t="shared" si="72"/>
        <v>0.19075218215584755</v>
      </c>
      <c r="G1166">
        <f t="shared" si="73"/>
        <v>195.33023452758789</v>
      </c>
      <c r="H1166">
        <f>_xlfn.XLOOKUP(A1166,'Tele2 - data 6.23'!A:A,'Tele2 - data 6.23'!K:K,0,0)</f>
        <v>5.0788502726430767E-3</v>
      </c>
      <c r="I1166">
        <f t="shared" si="74"/>
        <v>0.99205301488587583</v>
      </c>
      <c r="J1166">
        <f>_xlfn.XLOOKUP(A1166,'Tele2 - data 6.23'!R:R,'Tele2 - data 6.23'!U:U,0,0)</f>
        <v>0.12</v>
      </c>
      <c r="K1166">
        <f t="shared" si="75"/>
        <v>1.7999999999999998</v>
      </c>
    </row>
    <row r="1167" spans="1:11" x14ac:dyDescent="0.25">
      <c r="A1167" t="str">
        <f>_xlfn.XLOOKUP(C1167,'Usage by partner TELE2 vs Ki'!B:B,'Usage by partner TELE2 vs Ki'!A:A,,0)</f>
        <v>SENSG</v>
      </c>
      <c r="B1167" t="s">
        <v>1409</v>
      </c>
      <c r="C1167" t="s">
        <v>759</v>
      </c>
      <c r="D1167">
        <v>7</v>
      </c>
      <c r="E1167">
        <v>2680</v>
      </c>
      <c r="F1167">
        <f t="shared" si="72"/>
        <v>2.4959444999694824E-6</v>
      </c>
      <c r="G1167">
        <f t="shared" si="73"/>
        <v>2.55584716796875E-3</v>
      </c>
      <c r="H1167">
        <f>_xlfn.XLOOKUP(A1167,'Tele2 - data 6.23'!A:A,'Tele2 - data 6.23'!K:K,0,0)</f>
        <v>0.10066550944592742</v>
      </c>
      <c r="I1167">
        <f t="shared" si="74"/>
        <v>2.5728565722950503E-4</v>
      </c>
      <c r="J1167">
        <f>_xlfn.XLOOKUP(A1167,'Tele2 - data 6.23'!R:R,'Tele2 - data 6.23'!U:U,0,0)</f>
        <v>0</v>
      </c>
      <c r="K1167">
        <f t="shared" si="75"/>
        <v>0</v>
      </c>
    </row>
    <row r="1168" spans="1:11" x14ac:dyDescent="0.25">
      <c r="A1168" t="str">
        <f>_xlfn.XLOOKUP(C1168,'Usage by partner TELE2 vs Ki'!B:B,'Usage by partner TELE2 vs Ki'!A:A,,0)</f>
        <v>CMRMT</v>
      </c>
      <c r="B1168" t="s">
        <v>1409</v>
      </c>
      <c r="C1168" t="s">
        <v>727</v>
      </c>
      <c r="D1168">
        <v>5</v>
      </c>
      <c r="E1168">
        <v>452771</v>
      </c>
      <c r="F1168">
        <f t="shared" si="72"/>
        <v>4.2167585343122482E-4</v>
      </c>
      <c r="G1168">
        <f t="shared" si="73"/>
        <v>0.43179607391357422</v>
      </c>
      <c r="H1168">
        <f>_xlfn.XLOOKUP(A1168,'Tele2 - data 6.23'!A:A,'Tele2 - data 6.23'!K:K,0,0)</f>
        <v>2.0117577073508693E-2</v>
      </c>
      <c r="I1168">
        <f t="shared" si="74"/>
        <v>8.6866907969947865E-3</v>
      </c>
      <c r="J1168">
        <f>_xlfn.XLOOKUP(A1168,'Tele2 - data 6.23'!R:R,'Tele2 - data 6.23'!U:U,0,0)</f>
        <v>0</v>
      </c>
      <c r="K1168">
        <f t="shared" si="75"/>
        <v>0</v>
      </c>
    </row>
    <row r="1169" spans="1:11" x14ac:dyDescent="0.25">
      <c r="A1169" t="str">
        <f>_xlfn.XLOOKUP(C1169,'Usage by partner TELE2 vs Ki'!B:B,'Usage by partner TELE2 vs Ki'!A:A,,0)</f>
        <v>NGAET</v>
      </c>
      <c r="B1169" t="s">
        <v>1409</v>
      </c>
      <c r="C1169" t="s">
        <v>838</v>
      </c>
      <c r="D1169">
        <v>3</v>
      </c>
      <c r="E1169">
        <v>860528</v>
      </c>
      <c r="F1169">
        <f t="shared" si="72"/>
        <v>8.014291524887085E-4</v>
      </c>
      <c r="G1169">
        <f t="shared" si="73"/>
        <v>0.8206634521484375</v>
      </c>
      <c r="H1169">
        <f>_xlfn.XLOOKUP(A1169,'Tele2 - data 6.23'!A:A,'Tele2 - data 6.23'!K:K,0,0)</f>
        <v>0.400638272215802</v>
      </c>
      <c r="I1169">
        <f t="shared" si="74"/>
        <v>0.3287891875394055</v>
      </c>
      <c r="J1169">
        <f>_xlfn.XLOOKUP(A1169,'Tele2 - data 6.23'!R:R,'Tele2 - data 6.23'!U:U,0,0)</f>
        <v>0</v>
      </c>
      <c r="K1169">
        <f t="shared" si="75"/>
        <v>0</v>
      </c>
    </row>
    <row r="1170" spans="1:11" x14ac:dyDescent="0.25">
      <c r="A1170" t="str">
        <f>_xlfn.XLOOKUP(C1170,'Usage by partner TELE2 vs Ki'!B:B,'Usage by partner TELE2 vs Ki'!A:A,,0)</f>
        <v>NGAMN</v>
      </c>
      <c r="B1170" t="s">
        <v>1409</v>
      </c>
      <c r="C1170" t="s">
        <v>848</v>
      </c>
      <c r="D1170">
        <v>3</v>
      </c>
      <c r="E1170">
        <v>559846</v>
      </c>
      <c r="F1170">
        <f t="shared" si="72"/>
        <v>5.2139721810817719E-4</v>
      </c>
      <c r="G1170">
        <f t="shared" si="73"/>
        <v>0.53391075134277344</v>
      </c>
      <c r="H1170">
        <f>_xlfn.XLOOKUP(A1170,'Tele2 - data 6.23'!A:A,'Tele2 - data 6.23'!K:K,0,0)</f>
        <v>5.0112111015218543E-2</v>
      </c>
      <c r="I1170">
        <f t="shared" si="74"/>
        <v>2.6755394843507804E-2</v>
      </c>
      <c r="J1170">
        <f>_xlfn.XLOOKUP(A1170,'Tele2 - data 6.23'!R:R,'Tele2 - data 6.23'!U:U,0,0)</f>
        <v>0</v>
      </c>
      <c r="K1170">
        <f t="shared" si="75"/>
        <v>0</v>
      </c>
    </row>
    <row r="1171" spans="1:11" x14ac:dyDescent="0.25">
      <c r="A1171" t="str">
        <f>_xlfn.XLOOKUP(C1171,'Usage by partner TELE2 vs Ki'!B:B,'Usage by partner TELE2 vs Ki'!A:A,,0)</f>
        <v>ISRMS</v>
      </c>
      <c r="B1171" t="s">
        <v>1409</v>
      </c>
      <c r="C1171" t="s">
        <v>645</v>
      </c>
      <c r="D1171">
        <v>1</v>
      </c>
      <c r="E1171">
        <v>769</v>
      </c>
      <c r="F1171">
        <f t="shared" si="72"/>
        <v>7.1618705987930298E-7</v>
      </c>
      <c r="G1171">
        <f t="shared" si="73"/>
        <v>7.3337554931640625E-4</v>
      </c>
      <c r="H1171">
        <f>_xlfn.XLOOKUP(A1171,'Tele2 - data 6.23'!A:A,'Tele2 - data 6.23'!K:K,0,0)</f>
        <v>1.3603237372528902E-2</v>
      </c>
      <c r="I1171">
        <f t="shared" si="74"/>
        <v>9.9762816805598508E-6</v>
      </c>
      <c r="J1171">
        <f>_xlfn.XLOOKUP(A1171,'Tele2 - data 6.23'!R:R,'Tele2 - data 6.23'!U:U,0,0)</f>
        <v>0</v>
      </c>
      <c r="K1171">
        <f t="shared" si="75"/>
        <v>0</v>
      </c>
    </row>
    <row r="1172" spans="1:11" x14ac:dyDescent="0.25">
      <c r="A1172" t="str">
        <f>_xlfn.XLOOKUP(C1172,'Usage by partner TELE2 vs Ki'!B:B,'Usage by partner TELE2 vs Ki'!A:A,,0)</f>
        <v>ISR01</v>
      </c>
      <c r="B1172" t="s">
        <v>1409</v>
      </c>
      <c r="C1172" t="s">
        <v>586</v>
      </c>
      <c r="D1172">
        <v>1</v>
      </c>
      <c r="E1172">
        <v>4479</v>
      </c>
      <c r="F1172">
        <f t="shared" si="72"/>
        <v>4.1713938117027283E-6</v>
      </c>
      <c r="G1172">
        <f t="shared" si="73"/>
        <v>4.2715072631835938E-3</v>
      </c>
      <c r="H1172">
        <f>_xlfn.XLOOKUP(A1172,'Tele2 - data 6.23'!A:A,'Tele2 - data 6.23'!K:K,0,0)</f>
        <v>1.3512929896353961E-2</v>
      </c>
      <c r="I1172">
        <f t="shared" si="74"/>
        <v>5.7720578199166676E-5</v>
      </c>
      <c r="J1172">
        <f>_xlfn.XLOOKUP(A1172,'Tele2 - data 6.23'!R:R,'Tele2 - data 6.23'!U:U,0,0)</f>
        <v>0</v>
      </c>
      <c r="K1172">
        <f t="shared" si="75"/>
        <v>0</v>
      </c>
    </row>
    <row r="1173" spans="1:11" x14ac:dyDescent="0.25">
      <c r="A1173" t="str">
        <f>_xlfn.XLOOKUP(C1173,'Usage by partner TELE2 vs Ki'!B:B,'Usage by partner TELE2 vs Ki'!A:A,,0)</f>
        <v>ISRPL</v>
      </c>
      <c r="B1173" t="s">
        <v>1409</v>
      </c>
      <c r="C1173" t="s">
        <v>644</v>
      </c>
      <c r="D1173">
        <v>1</v>
      </c>
      <c r="E1173">
        <v>242</v>
      </c>
      <c r="F1173">
        <f t="shared" si="72"/>
        <v>2.253800630569458E-7</v>
      </c>
      <c r="G1173">
        <f t="shared" si="73"/>
        <v>2.307891845703125E-4</v>
      </c>
      <c r="H1173">
        <f>_xlfn.XLOOKUP(A1173,'Tele2 - data 6.23'!A:A,'Tele2 - data 6.23'!K:K,0,0)</f>
        <v>1.8158632160141627E-2</v>
      </c>
      <c r="I1173">
        <f t="shared" si="74"/>
        <v>4.1908159091513383E-6</v>
      </c>
      <c r="J1173">
        <f>_xlfn.XLOOKUP(A1173,'Tele2 - data 6.23'!R:R,'Tele2 - data 6.23'!U:U,0,0)</f>
        <v>0.1</v>
      </c>
      <c r="K1173">
        <f t="shared" si="75"/>
        <v>0.1</v>
      </c>
    </row>
    <row r="1174" spans="1:11" x14ac:dyDescent="0.25">
      <c r="A1174" t="str">
        <f>_xlfn.XLOOKUP(C1174,'Usage by partner TELE2 vs Ki'!B:B,'Usage by partner TELE2 vs Ki'!A:A,,0)</f>
        <v>MRTMT</v>
      </c>
      <c r="B1174" t="s">
        <v>1409</v>
      </c>
      <c r="C1174" t="s">
        <v>849</v>
      </c>
      <c r="D1174">
        <v>1</v>
      </c>
      <c r="E1174">
        <v>39</v>
      </c>
      <c r="F1174">
        <f t="shared" si="72"/>
        <v>3.6321580410003662E-8</v>
      </c>
      <c r="G1174">
        <f t="shared" si="73"/>
        <v>3.719329833984375E-5</v>
      </c>
      <c r="H1174">
        <f>_xlfn.XLOOKUP(A1174,'Tele2 - data 6.23'!A:A,'Tele2 - data 6.23'!K:K,0,0)</f>
        <v>0.50023485784919808</v>
      </c>
      <c r="I1174">
        <f t="shared" si="74"/>
        <v>1.8605384307974552E-5</v>
      </c>
      <c r="J1174">
        <f>_xlfn.XLOOKUP(A1174,'Tele2 - data 6.23'!R:R,'Tele2 - data 6.23'!U:U,0,0)</f>
        <v>0</v>
      </c>
      <c r="K1174">
        <f t="shared" si="75"/>
        <v>0</v>
      </c>
    </row>
    <row r="1175" spans="1:11" x14ac:dyDescent="0.25">
      <c r="A1175" t="str">
        <f>_xlfn.XLOOKUP(C1175,'Usage by partner TELE2 vs Ki'!B:B,'Usage by partner TELE2 vs Ki'!A:A,,0)</f>
        <v>PSEWM</v>
      </c>
      <c r="B1175" t="s">
        <v>1409</v>
      </c>
      <c r="C1175" t="s">
        <v>668</v>
      </c>
      <c r="D1175">
        <v>1</v>
      </c>
      <c r="E1175">
        <v>17</v>
      </c>
      <c r="F1175">
        <f t="shared" si="72"/>
        <v>1.5832483768463135E-8</v>
      </c>
      <c r="G1175">
        <f t="shared" si="73"/>
        <v>1.621246337890625E-5</v>
      </c>
      <c r="H1175">
        <f>_xlfn.XLOOKUP(A1175,'Tele2 - data 6.23'!A:A,'Tele2 - data 6.23'!K:K,0,0)</f>
        <v>9.0085845390414532E-2</v>
      </c>
      <c r="I1175">
        <f t="shared" si="74"/>
        <v>1.460513469349906E-6</v>
      </c>
      <c r="J1175">
        <f>_xlfn.XLOOKUP(A1175,'Tele2 - data 6.23'!R:R,'Tele2 - data 6.23'!U:U,0,0)</f>
        <v>0</v>
      </c>
      <c r="K1175">
        <f t="shared" si="75"/>
        <v>0</v>
      </c>
    </row>
    <row r="1176" spans="1:11" x14ac:dyDescent="0.25">
      <c r="A1176" t="str">
        <f>_xlfn.XLOOKUP(C1176,'Usage by partner TELE2 vs Ki'!B:B,'Usage by partner TELE2 vs Ki'!A:A,,0)</f>
        <v>GRCSH</v>
      </c>
      <c r="B1176" t="s">
        <v>1167</v>
      </c>
      <c r="C1176" t="s">
        <v>710</v>
      </c>
      <c r="D1176">
        <v>11</v>
      </c>
      <c r="E1176">
        <v>12110226</v>
      </c>
      <c r="F1176">
        <f t="shared" si="72"/>
        <v>1.1278526857495308E-2</v>
      </c>
      <c r="G1176">
        <f t="shared" si="73"/>
        <v>11.549211502075195</v>
      </c>
      <c r="H1176">
        <f>_xlfn.XLOOKUP(A1176,'Tele2 - data 6.23'!A:A,'Tele2 - data 6.23'!K:K,0,0)</f>
        <v>5.0781742986989722E-3</v>
      </c>
      <c r="I1176">
        <f t="shared" si="74"/>
        <v>5.8648909020076807E-2</v>
      </c>
      <c r="J1176">
        <f>_xlfn.XLOOKUP(A1176,'Tele2 - data 6.23'!R:R,'Tele2 - data 6.23'!U:U,0,0)</f>
        <v>0</v>
      </c>
      <c r="K1176">
        <f t="shared" si="75"/>
        <v>0</v>
      </c>
    </row>
    <row r="1177" spans="1:11" x14ac:dyDescent="0.25">
      <c r="A1177" t="str">
        <f>_xlfn.XLOOKUP(C1177,'Usage by partner TELE2 vs Ki'!B:B,'Usage by partner TELE2 vs Ki'!A:A,,0)</f>
        <v>GRCPF</v>
      </c>
      <c r="B1177" t="s">
        <v>1167</v>
      </c>
      <c r="C1177" t="s">
        <v>708</v>
      </c>
      <c r="D1177">
        <v>10</v>
      </c>
      <c r="E1177">
        <v>16207335</v>
      </c>
      <c r="F1177">
        <f t="shared" si="72"/>
        <v>1.5094256959855556E-2</v>
      </c>
      <c r="G1177">
        <f t="shared" si="73"/>
        <v>15.45651912689209</v>
      </c>
      <c r="H1177">
        <f>_xlfn.XLOOKUP(A1177,'Tele2 - data 6.23'!A:A,'Tele2 - data 6.23'!K:K,0,0)</f>
        <v>5.0920537561091016E-3</v>
      </c>
      <c r="I1177">
        <f t="shared" si="74"/>
        <v>7.8705426276463042E-2</v>
      </c>
      <c r="J1177">
        <f>_xlfn.XLOOKUP(A1177,'Tele2 - data 6.23'!R:R,'Tele2 - data 6.23'!U:U,0,0)</f>
        <v>0</v>
      </c>
      <c r="K1177">
        <f t="shared" si="75"/>
        <v>0</v>
      </c>
    </row>
    <row r="1178" spans="1:11" x14ac:dyDescent="0.25">
      <c r="A1178" t="str">
        <f>_xlfn.XLOOKUP(C1178,'Usage by partner TELE2 vs Ki'!B:B,'Usage by partner TELE2 vs Ki'!A:A,,0)</f>
        <v>TURIS</v>
      </c>
      <c r="B1178" t="s">
        <v>1167</v>
      </c>
      <c r="C1178" t="s">
        <v>883</v>
      </c>
      <c r="D1178">
        <v>1</v>
      </c>
      <c r="E1178">
        <v>38521</v>
      </c>
      <c r="F1178">
        <f t="shared" si="72"/>
        <v>3.5875476896762848E-5</v>
      </c>
      <c r="G1178">
        <f t="shared" si="73"/>
        <v>3.6736488342285156E-2</v>
      </c>
      <c r="H1178">
        <f>_xlfn.XLOOKUP(A1178,'Tele2 - data 6.23'!A:A,'Tele2 - data 6.23'!K:K,0,0)</f>
        <v>6.0019915289893686E-2</v>
      </c>
      <c r="I1178">
        <f t="shared" si="74"/>
        <v>2.2049209183521222E-3</v>
      </c>
      <c r="J1178">
        <f>_xlfn.XLOOKUP(A1178,'Tele2 - data 6.23'!R:R,'Tele2 - data 6.23'!U:U,0,0)</f>
        <v>0</v>
      </c>
      <c r="K1178">
        <f t="shared" si="75"/>
        <v>0</v>
      </c>
    </row>
    <row r="1179" spans="1:11" x14ac:dyDescent="0.25">
      <c r="A1179" t="str">
        <f>_xlfn.XLOOKUP(C1179,'Usage by partner TELE2 vs Ki'!B:B,'Usage by partner TELE2 vs Ki'!A:A,,0)</f>
        <v>NLDPT</v>
      </c>
      <c r="B1179" t="s">
        <v>693</v>
      </c>
      <c r="C1179" t="s">
        <v>687</v>
      </c>
      <c r="D1179">
        <v>13</v>
      </c>
      <c r="E1179">
        <v>4395279359</v>
      </c>
      <c r="F1179">
        <f t="shared" si="72"/>
        <v>4.0934228887781501</v>
      </c>
      <c r="G1179">
        <f t="shared" si="73"/>
        <v>4191.6650381088257</v>
      </c>
      <c r="H1179">
        <f>_xlfn.XLOOKUP(A1179,'Tele2 - data 6.23'!A:A,'Tele2 - data 6.23'!K:K,0,0)</f>
        <v>4.5416334993920587E-3</v>
      </c>
      <c r="I1179">
        <f t="shared" si="74"/>
        <v>19.037006355305532</v>
      </c>
      <c r="J1179">
        <f>_xlfn.XLOOKUP(A1179,'Tele2 - data 6.23'!R:R,'Tele2 - data 6.23'!U:U,0,0)</f>
        <v>0.11</v>
      </c>
      <c r="K1179">
        <f t="shared" si="75"/>
        <v>1.43</v>
      </c>
    </row>
    <row r="1180" spans="1:11" x14ac:dyDescent="0.25">
      <c r="A1180" t="str">
        <f>_xlfn.XLOOKUP(C1180,'Usage by partner TELE2 vs Ki'!B:B,'Usage by partner TELE2 vs Ki'!A:A,,0)</f>
        <v>NLDLT</v>
      </c>
      <c r="B1180" t="s">
        <v>693</v>
      </c>
      <c r="C1180" t="s">
        <v>699</v>
      </c>
      <c r="D1180">
        <v>12</v>
      </c>
      <c r="E1180">
        <v>1849698079</v>
      </c>
      <c r="F1180">
        <f t="shared" si="72"/>
        <v>1.7226655771955848</v>
      </c>
      <c r="G1180">
        <f t="shared" si="73"/>
        <v>1764.0095510482788</v>
      </c>
      <c r="H1180">
        <f>_xlfn.XLOOKUP(A1180,'Tele2 - data 6.23'!A:A,'Tele2 - data 6.23'!K:K,0,0)</f>
        <v>1.0014996681596862E-2</v>
      </c>
      <c r="I1180">
        <f t="shared" si="74"/>
        <v>17.666549800053684</v>
      </c>
      <c r="J1180">
        <f>_xlfn.XLOOKUP(A1180,'Tele2 - data 6.23'!R:R,'Tele2 - data 6.23'!U:U,0,0)</f>
        <v>0</v>
      </c>
      <c r="K1180">
        <f t="shared" si="75"/>
        <v>0</v>
      </c>
    </row>
    <row r="1181" spans="1:11" x14ac:dyDescent="0.25">
      <c r="A1181" t="str">
        <f>_xlfn.XLOOKUP(C1181,'Usage by partner TELE2 vs Ki'!B:B,'Usage by partner TELE2 vs Ki'!A:A,,0)</f>
        <v>MEXTL</v>
      </c>
      <c r="B1181" t="s">
        <v>720</v>
      </c>
      <c r="C1181" t="s">
        <v>735</v>
      </c>
      <c r="D1181">
        <v>10</v>
      </c>
      <c r="E1181">
        <v>14429389</v>
      </c>
      <c r="F1181">
        <f t="shared" si="72"/>
        <v>1.3438415713608265E-2</v>
      </c>
      <c r="G1181">
        <f t="shared" si="73"/>
        <v>13.760937690734863</v>
      </c>
      <c r="H1181">
        <f>_xlfn.XLOOKUP(A1181,'Tele2 - data 6.23'!A:A,'Tele2 - data 6.23'!K:K,0,0)</f>
        <v>2.0154664612387234E-2</v>
      </c>
      <c r="I1181">
        <f t="shared" si="74"/>
        <v>0.27734708390871965</v>
      </c>
      <c r="J1181">
        <f>_xlfn.XLOOKUP(A1181,'Tele2 - data 6.23'!R:R,'Tele2 - data 6.23'!U:U,0,0)</f>
        <v>0</v>
      </c>
      <c r="K1181">
        <f t="shared" si="75"/>
        <v>0</v>
      </c>
    </row>
    <row r="1182" spans="1:11" x14ac:dyDescent="0.25">
      <c r="A1182" t="str">
        <f>_xlfn.XLOOKUP(C1182,'Usage by partner TELE2 vs Ki'!B:B,'Usage by partner TELE2 vs Ki'!A:A,,0)</f>
        <v>MEXIU</v>
      </c>
      <c r="B1182" t="s">
        <v>720</v>
      </c>
      <c r="C1182" t="s">
        <v>835</v>
      </c>
      <c r="D1182">
        <v>9</v>
      </c>
      <c r="E1182">
        <v>6645805</v>
      </c>
      <c r="F1182">
        <f t="shared" si="72"/>
        <v>6.1893882229924202E-3</v>
      </c>
      <c r="G1182">
        <f t="shared" si="73"/>
        <v>6.3379335403442383</v>
      </c>
      <c r="H1182">
        <f>_xlfn.XLOOKUP(A1182,'Tele2 - data 6.23'!A:A,'Tele2 - data 6.23'!K:K,0,0)</f>
        <v>1.0003618742096052</v>
      </c>
      <c r="I1182">
        <f t="shared" si="74"/>
        <v>6.3402270750346803</v>
      </c>
      <c r="J1182">
        <f>_xlfn.XLOOKUP(A1182,'Tele2 - data 6.23'!R:R,'Tele2 - data 6.23'!U:U,0,0)</f>
        <v>0</v>
      </c>
      <c r="K1182">
        <f t="shared" si="75"/>
        <v>0</v>
      </c>
    </row>
    <row r="1183" spans="1:11" x14ac:dyDescent="0.25">
      <c r="A1183" t="str">
        <f>_xlfn.XLOOKUP(C1183,'Usage by partner TELE2 vs Ki'!B:B,'Usage by partner TELE2 vs Ki'!A:A,,0)</f>
        <v>MEXMS</v>
      </c>
      <c r="B1183" t="s">
        <v>720</v>
      </c>
      <c r="C1183" t="s">
        <v>837</v>
      </c>
      <c r="D1183">
        <v>9</v>
      </c>
      <c r="E1183">
        <v>9955949</v>
      </c>
      <c r="F1183">
        <f t="shared" si="72"/>
        <v>9.2722000554203987E-3</v>
      </c>
      <c r="G1183">
        <f t="shared" si="73"/>
        <v>9.4947328567504883</v>
      </c>
      <c r="H1183">
        <f>_xlfn.XLOOKUP(A1183,'Tele2 - data 6.23'!A:A,'Tele2 - data 6.23'!K:K,0,0)</f>
        <v>5.0319361277438669E-2</v>
      </c>
      <c r="I1183">
        <f t="shared" si="74"/>
        <v>0.47776889285159513</v>
      </c>
      <c r="J1183">
        <f>_xlfn.XLOOKUP(A1183,'Tele2 - data 6.23'!R:R,'Tele2 - data 6.23'!U:U,0,0)</f>
        <v>0</v>
      </c>
      <c r="K1183">
        <f t="shared" si="75"/>
        <v>0</v>
      </c>
    </row>
    <row r="1184" spans="1:11" x14ac:dyDescent="0.25">
      <c r="A1184" t="str">
        <f>_xlfn.XLOOKUP(C1184,'Usage by partner TELE2 vs Ki'!B:B,'Usage by partner TELE2 vs Ki'!A:A,,0)</f>
        <v>MEXIU</v>
      </c>
      <c r="B1184" t="s">
        <v>720</v>
      </c>
      <c r="C1184" t="s">
        <v>836</v>
      </c>
      <c r="D1184">
        <v>8</v>
      </c>
      <c r="E1184">
        <v>23482</v>
      </c>
      <c r="F1184">
        <f t="shared" si="72"/>
        <v>2.1869316697120667E-5</v>
      </c>
      <c r="G1184">
        <f t="shared" si="73"/>
        <v>2.2394180297851563E-2</v>
      </c>
      <c r="H1184">
        <f>_xlfn.XLOOKUP(A1184,'Tele2 - data 6.23'!A:A,'Tele2 - data 6.23'!K:K,0,0)</f>
        <v>1.0003618742096052</v>
      </c>
      <c r="I1184">
        <f t="shared" si="74"/>
        <v>2.2402284174146605E-2</v>
      </c>
      <c r="J1184">
        <f>_xlfn.XLOOKUP(A1184,'Tele2 - data 6.23'!R:R,'Tele2 - data 6.23'!U:U,0,0)</f>
        <v>0</v>
      </c>
      <c r="K1184">
        <f t="shared" si="75"/>
        <v>0</v>
      </c>
    </row>
    <row r="1185" spans="1:11" x14ac:dyDescent="0.25">
      <c r="A1185" t="str">
        <f>_xlfn.XLOOKUP(C1185,'Usage by partner TELE2 vs Ki'!B:B,'Usage by partner TELE2 vs Ki'!A:A,,0)</f>
        <v>COLTM</v>
      </c>
      <c r="B1185" t="s">
        <v>720</v>
      </c>
      <c r="C1185" t="s">
        <v>717</v>
      </c>
      <c r="D1185">
        <v>4</v>
      </c>
      <c r="E1185">
        <v>3362158</v>
      </c>
      <c r="F1185">
        <f t="shared" si="72"/>
        <v>3.131253644824028E-3</v>
      </c>
      <c r="G1185">
        <f t="shared" si="73"/>
        <v>3.2064037322998047</v>
      </c>
      <c r="H1185">
        <f>_xlfn.XLOOKUP(A1185,'Tele2 - data 6.23'!A:A,'Tele2 - data 6.23'!K:K,0,0)</f>
        <v>5.4235110858471727E-2</v>
      </c>
      <c r="I1185">
        <f t="shared" si="74"/>
        <v>0.17389966187829742</v>
      </c>
      <c r="J1185">
        <f>_xlfn.XLOOKUP(A1185,'Tele2 - data 6.23'!R:R,'Tele2 - data 6.23'!U:U,0,0)</f>
        <v>0</v>
      </c>
      <c r="K1185">
        <f t="shared" si="75"/>
        <v>0</v>
      </c>
    </row>
    <row r="1186" spans="1:11" x14ac:dyDescent="0.25">
      <c r="A1186" t="str">
        <f>_xlfn.XLOOKUP(C1186,'Usage by partner TELE2 vs Ki'!B:B,'Usage by partner TELE2 vs Ki'!A:A,,0)</f>
        <v>GBRCN</v>
      </c>
      <c r="B1186" t="s">
        <v>673</v>
      </c>
      <c r="C1186" t="s">
        <v>679</v>
      </c>
      <c r="D1186">
        <v>7</v>
      </c>
      <c r="E1186">
        <v>970168116</v>
      </c>
      <c r="F1186">
        <f t="shared" si="72"/>
        <v>0.90353946760296822</v>
      </c>
      <c r="G1186">
        <f t="shared" si="73"/>
        <v>925.22441482543945</v>
      </c>
      <c r="H1186">
        <f>_xlfn.XLOOKUP(A1186,'Tele2 - data 6.23'!A:A,'Tele2 - data 6.23'!K:K,0,0)</f>
        <v>1.0089910828816955E-2</v>
      </c>
      <c r="I1186">
        <f t="shared" si="74"/>
        <v>9.3354318422330316</v>
      </c>
      <c r="J1186">
        <f>_xlfn.XLOOKUP(A1186,'Tele2 - data 6.23'!R:R,'Tele2 - data 6.23'!U:U,0,0)</f>
        <v>0</v>
      </c>
      <c r="K1186">
        <f t="shared" si="75"/>
        <v>0</v>
      </c>
    </row>
    <row r="1187" spans="1:11" x14ac:dyDescent="0.25">
      <c r="A1187" t="str">
        <f>_xlfn.XLOOKUP(C1187,'Usage by partner TELE2 vs Ki'!B:B,'Usage by partner TELE2 vs Ki'!A:A,,0)</f>
        <v>GBRHU</v>
      </c>
      <c r="B1187" t="s">
        <v>673</v>
      </c>
      <c r="C1187" t="s">
        <v>775</v>
      </c>
      <c r="D1187">
        <v>3</v>
      </c>
      <c r="E1187">
        <v>722833924</v>
      </c>
      <c r="F1187">
        <f t="shared" si="72"/>
        <v>0.67319155111908913</v>
      </c>
      <c r="G1187">
        <f t="shared" si="73"/>
        <v>689.34814834594727</v>
      </c>
      <c r="H1187">
        <f>_xlfn.XLOOKUP(A1187,'Tele2 - data 6.23'!A:A,'Tele2 - data 6.23'!K:K,0,0)</f>
        <v>6.0306171524147408E-3</v>
      </c>
      <c r="I1187">
        <f t="shared" si="74"/>
        <v>4.1571947674004104</v>
      </c>
      <c r="J1187">
        <f>_xlfn.XLOOKUP(A1187,'Tele2 - data 6.23'!R:R,'Tele2 - data 6.23'!U:U,0,0)</f>
        <v>0.17</v>
      </c>
      <c r="K1187">
        <f t="shared" si="75"/>
        <v>0.51</v>
      </c>
    </row>
    <row r="1188" spans="1:11" x14ac:dyDescent="0.25">
      <c r="A1188" t="str">
        <f>_xlfn.XLOOKUP(C1188,'Usage by partner TELE2 vs Ki'!B:B,'Usage by partner TELE2 vs Ki'!A:A,,0)</f>
        <v>GBRVF</v>
      </c>
      <c r="B1188" t="s">
        <v>673</v>
      </c>
      <c r="C1188" t="s">
        <v>670</v>
      </c>
      <c r="D1188">
        <v>3</v>
      </c>
      <c r="E1188">
        <v>257130497</v>
      </c>
      <c r="F1188">
        <f t="shared" si="72"/>
        <v>0.23947143647819757</v>
      </c>
      <c r="G1188">
        <f t="shared" si="73"/>
        <v>245.21875095367432</v>
      </c>
      <c r="H1188">
        <f>_xlfn.XLOOKUP(A1188,'Tele2 - data 6.23'!A:A,'Tele2 - data 6.23'!K:K,0,0)</f>
        <v>1.0101909042959573E-2</v>
      </c>
      <c r="I1188">
        <f t="shared" si="74"/>
        <v>2.4771775177621738</v>
      </c>
      <c r="J1188">
        <f>_xlfn.XLOOKUP(A1188,'Tele2 - data 6.23'!R:R,'Tele2 - data 6.23'!U:U,0,0)</f>
        <v>0</v>
      </c>
      <c r="K1188">
        <f t="shared" si="75"/>
        <v>0</v>
      </c>
    </row>
    <row r="1189" spans="1:11" x14ac:dyDescent="0.25">
      <c r="A1189" t="str">
        <f>_xlfn.XLOOKUP(C1189,'Usage by partner TELE2 vs Ki'!B:B,'Usage by partner TELE2 vs Ki'!A:A,,0)</f>
        <v>FRAF1</v>
      </c>
      <c r="B1189" t="s">
        <v>673</v>
      </c>
      <c r="C1189" t="s">
        <v>760</v>
      </c>
      <c r="D1189">
        <v>2</v>
      </c>
      <c r="E1189">
        <v>343306538</v>
      </c>
      <c r="F1189">
        <f t="shared" si="72"/>
        <v>0.31972912885248661</v>
      </c>
      <c r="G1189">
        <f t="shared" si="73"/>
        <v>327.40262794494629</v>
      </c>
      <c r="H1189">
        <f>_xlfn.XLOOKUP(A1189,'Tele2 - data 6.23'!A:A,'Tele2 - data 6.23'!K:K,0,0)</f>
        <v>6.0307905731580812E-3</v>
      </c>
      <c r="I1189">
        <f t="shared" si="74"/>
        <v>1.9744966822375647</v>
      </c>
      <c r="J1189">
        <f>_xlfn.XLOOKUP(A1189,'Tele2 - data 6.23'!R:R,'Tele2 - data 6.23'!U:U,0,0)</f>
        <v>0</v>
      </c>
      <c r="K1189">
        <f t="shared" si="75"/>
        <v>0</v>
      </c>
    </row>
    <row r="1190" spans="1:11" x14ac:dyDescent="0.25">
      <c r="A1190" t="str">
        <f>_xlfn.XLOOKUP(C1190,'Usage by partner TELE2 vs Ki'!B:B,'Usage by partner TELE2 vs Ki'!A:A,,0)</f>
        <v>FRAF3</v>
      </c>
      <c r="B1190" t="s">
        <v>673</v>
      </c>
      <c r="C1190" t="s">
        <v>772</v>
      </c>
      <c r="D1190">
        <v>1</v>
      </c>
      <c r="E1190">
        <v>98924439</v>
      </c>
      <c r="F1190">
        <f t="shared" si="72"/>
        <v>9.2130563221871853E-2</v>
      </c>
      <c r="G1190">
        <f t="shared" si="73"/>
        <v>94.341696739196777</v>
      </c>
      <c r="H1190">
        <f>_xlfn.XLOOKUP(A1190,'Tele2 - data 6.23'!A:A,'Tele2 - data 6.23'!K:K,0,0)</f>
        <v>1.0031703784883949E-2</v>
      </c>
      <c r="I1190">
        <f t="shared" si="74"/>
        <v>0.94640795625097407</v>
      </c>
      <c r="J1190">
        <f>_xlfn.XLOOKUP(A1190,'Tele2 - data 6.23'!R:R,'Tele2 - data 6.23'!U:U,0,0)</f>
        <v>0</v>
      </c>
      <c r="K1190">
        <f t="shared" si="75"/>
        <v>0</v>
      </c>
    </row>
    <row r="1191" spans="1:11" x14ac:dyDescent="0.25">
      <c r="A1191" t="str">
        <f>_xlfn.XLOOKUP(C1191,'Usage by partner TELE2 vs Ki'!B:B,'Usage by partner TELE2 vs Ki'!A:A,,0)</f>
        <v>CANBM</v>
      </c>
      <c r="B1191" t="s">
        <v>673</v>
      </c>
      <c r="C1191" t="s">
        <v>803</v>
      </c>
      <c r="D1191">
        <v>1</v>
      </c>
      <c r="E1191">
        <v>12453102</v>
      </c>
      <c r="F1191">
        <f t="shared" si="72"/>
        <v>1.1597855016589165E-2</v>
      </c>
      <c r="G1191">
        <f t="shared" si="73"/>
        <v>11.876203536987305</v>
      </c>
      <c r="H1191">
        <f>_xlfn.XLOOKUP(A1191,'Tele2 - data 6.23'!A:A,'Tele2 - data 6.23'!K:K,0,0)</f>
        <v>0.1000213823948129</v>
      </c>
      <c r="I1191">
        <f t="shared" si="74"/>
        <v>1.1878742953716366</v>
      </c>
      <c r="J1191">
        <f>_xlfn.XLOOKUP(A1191,'Tele2 - data 6.23'!R:R,'Tele2 - data 6.23'!U:U,0,0)</f>
        <v>0</v>
      </c>
      <c r="K1191">
        <f t="shared" si="75"/>
        <v>0</v>
      </c>
    </row>
    <row r="1192" spans="1:11" x14ac:dyDescent="0.25">
      <c r="A1192" t="str">
        <f>_xlfn.XLOOKUP(C1192,'Usage by partner TELE2 vs Ki'!B:B,'Usage by partner TELE2 vs Ki'!A:A,,0)</f>
        <v>LTUMT</v>
      </c>
      <c r="B1192" t="s">
        <v>673</v>
      </c>
      <c r="C1192" t="s">
        <v>933</v>
      </c>
      <c r="D1192">
        <v>1</v>
      </c>
      <c r="E1192">
        <v>1816460</v>
      </c>
      <c r="F1192">
        <f t="shared" si="72"/>
        <v>1.6917102038860321E-3</v>
      </c>
      <c r="G1192">
        <f t="shared" si="73"/>
        <v>1.7323112487792969</v>
      </c>
      <c r="H1192">
        <f>_xlfn.XLOOKUP(A1192,'Tele2 - data 6.23'!A:A,'Tele2 - data 6.23'!K:K,0,0)</f>
        <v>1.0001134172621072E-2</v>
      </c>
      <c r="I1192">
        <f t="shared" si="74"/>
        <v>1.7325077227782509E-2</v>
      </c>
      <c r="J1192">
        <f>_xlfn.XLOOKUP(A1192,'Tele2 - data 6.23'!R:R,'Tele2 - data 6.23'!U:U,0,0)</f>
        <v>0</v>
      </c>
      <c r="K1192">
        <f t="shared" si="75"/>
        <v>0</v>
      </c>
    </row>
    <row r="1193" spans="1:11" x14ac:dyDescent="0.25">
      <c r="A1193" t="str">
        <f>_xlfn.XLOOKUP(C1193,'Usage by partner TELE2 vs Ki'!B:B,'Usage by partner TELE2 vs Ki'!A:A,,0)</f>
        <v>CANRW</v>
      </c>
      <c r="B1193" t="s">
        <v>673</v>
      </c>
      <c r="C1193" t="s">
        <v>787</v>
      </c>
      <c r="D1193">
        <v>1</v>
      </c>
      <c r="E1193">
        <v>6493369</v>
      </c>
      <c r="F1193">
        <f t="shared" si="72"/>
        <v>6.0474211350083351E-3</v>
      </c>
      <c r="G1193">
        <f t="shared" si="73"/>
        <v>6.1925592422485352</v>
      </c>
      <c r="H1193">
        <f>_xlfn.XLOOKUP(A1193,'Tele2 - data 6.23'!A:A,'Tele2 - data 6.23'!K:K,0,0)</f>
        <v>0.10004802082289022</v>
      </c>
      <c r="I1193">
        <f t="shared" si="74"/>
        <v>0.61955329601546272</v>
      </c>
      <c r="J1193">
        <f>_xlfn.XLOOKUP(A1193,'Tele2 - data 6.23'!R:R,'Tele2 - data 6.23'!U:U,0,0)</f>
        <v>0</v>
      </c>
      <c r="K1193">
        <f t="shared" si="75"/>
        <v>0</v>
      </c>
    </row>
    <row r="1194" spans="1:11" x14ac:dyDescent="0.25">
      <c r="A1194" t="str">
        <f>_xlfn.XLOOKUP(C1194,'Usage by partner TELE2 vs Ki'!B:B,'Usage by partner TELE2 vs Ki'!A:A,,0)</f>
        <v>FRAF2</v>
      </c>
      <c r="B1194" t="s">
        <v>673</v>
      </c>
      <c r="C1194" t="s">
        <v>771</v>
      </c>
      <c r="D1194">
        <v>1</v>
      </c>
      <c r="E1194">
        <v>3</v>
      </c>
      <c r="F1194">
        <f t="shared" si="72"/>
        <v>2.7939677238464355E-9</v>
      </c>
      <c r="G1194">
        <f t="shared" si="73"/>
        <v>2.86102294921875E-6</v>
      </c>
      <c r="H1194">
        <f>_xlfn.XLOOKUP(A1194,'Tele2 - data 6.23'!A:A,'Tele2 - data 6.23'!K:K,0,0)</f>
        <v>1.0044684567575537E-2</v>
      </c>
      <c r="I1194">
        <f t="shared" si="74"/>
        <v>2.8738073065497027E-8</v>
      </c>
      <c r="J1194">
        <f>_xlfn.XLOOKUP(A1194,'Tele2 - data 6.23'!R:R,'Tele2 - data 6.23'!U:U,0,0)</f>
        <v>0</v>
      </c>
      <c r="K1194">
        <f t="shared" si="75"/>
        <v>0</v>
      </c>
    </row>
    <row r="1195" spans="1:11" x14ac:dyDescent="0.25">
      <c r="A1195" t="str">
        <f>_xlfn.XLOOKUP(C1195,'Usage by partner TELE2 vs Ki'!B:B,'Usage by partner TELE2 vs Ki'!A:A,,0)</f>
        <v>CANTS</v>
      </c>
      <c r="B1195" t="s">
        <v>673</v>
      </c>
      <c r="C1195" t="s">
        <v>807</v>
      </c>
      <c r="D1195">
        <v>1</v>
      </c>
      <c r="E1195">
        <v>2</v>
      </c>
      <c r="F1195">
        <f t="shared" si="72"/>
        <v>1.862645149230957E-9</v>
      </c>
      <c r="G1195">
        <f t="shared" si="73"/>
        <v>1.9073486328125E-6</v>
      </c>
      <c r="H1195">
        <f>_xlfn.XLOOKUP(A1195,'Tele2 - data 6.23'!A:A,'Tele2 - data 6.23'!K:K,0,0)</f>
        <v>0.10001281626379642</v>
      </c>
      <c r="I1195">
        <f t="shared" si="74"/>
        <v>1.9075930836447987E-7</v>
      </c>
      <c r="J1195">
        <f>_xlfn.XLOOKUP(A1195,'Tele2 - data 6.23'!R:R,'Tele2 - data 6.23'!U:U,0,0)</f>
        <v>0</v>
      </c>
      <c r="K1195">
        <f t="shared" si="75"/>
        <v>0</v>
      </c>
    </row>
    <row r="1196" spans="1:11" x14ac:dyDescent="0.25">
      <c r="A1196" t="str">
        <f>_xlfn.XLOOKUP(C1196,'Usage by partner TELE2 vs Ki'!B:B,'Usage by partner TELE2 vs Ki'!A:A,,0)</f>
        <v>ISRPL</v>
      </c>
      <c r="B1196" t="s">
        <v>613</v>
      </c>
      <c r="C1196" t="s">
        <v>644</v>
      </c>
      <c r="D1196">
        <v>4</v>
      </c>
      <c r="E1196">
        <v>17300019</v>
      </c>
      <c r="F1196">
        <f t="shared" si="72"/>
        <v>1.6111898235976696E-2</v>
      </c>
      <c r="G1196">
        <f t="shared" si="73"/>
        <v>16.498583793640137</v>
      </c>
      <c r="H1196">
        <f>_xlfn.XLOOKUP(A1196,'Tele2 - data 6.23'!A:A,'Tele2 - data 6.23'!K:K,0,0)</f>
        <v>1.8158632160141627E-2</v>
      </c>
      <c r="I1196">
        <f t="shared" si="74"/>
        <v>0.29959171427198522</v>
      </c>
      <c r="J1196">
        <f>_xlfn.XLOOKUP(A1196,'Tele2 - data 6.23'!R:R,'Tele2 - data 6.23'!U:U,0,0)</f>
        <v>0.1</v>
      </c>
      <c r="K1196">
        <f t="shared" si="75"/>
        <v>0.4</v>
      </c>
    </row>
    <row r="1197" spans="1:11" x14ac:dyDescent="0.25">
      <c r="A1197" t="str">
        <f>_xlfn.XLOOKUP(C1197,'Usage by partner TELE2 vs Ki'!B:B,'Usage by partner TELE2 vs Ki'!A:A,,0)</f>
        <v>ISRMS</v>
      </c>
      <c r="B1197" t="s">
        <v>613</v>
      </c>
      <c r="C1197" t="s">
        <v>645</v>
      </c>
      <c r="D1197">
        <v>3</v>
      </c>
      <c r="E1197">
        <v>3499716</v>
      </c>
      <c r="F1197">
        <f t="shared" si="72"/>
        <v>3.259364515542984E-3</v>
      </c>
      <c r="G1197">
        <f t="shared" si="73"/>
        <v>3.3375892639160156</v>
      </c>
      <c r="H1197">
        <f>_xlfn.XLOOKUP(A1197,'Tele2 - data 6.23'!A:A,'Tele2 - data 6.23'!K:K,0,0)</f>
        <v>1.3603237372528902E-2</v>
      </c>
      <c r="I1197">
        <f t="shared" si="74"/>
        <v>4.5402019009053572E-2</v>
      </c>
      <c r="J1197">
        <f>_xlfn.XLOOKUP(A1197,'Tele2 - data 6.23'!R:R,'Tele2 - data 6.23'!U:U,0,0)</f>
        <v>0</v>
      </c>
      <c r="K1197">
        <f t="shared" si="75"/>
        <v>0</v>
      </c>
    </row>
    <row r="1198" spans="1:11" x14ac:dyDescent="0.25">
      <c r="A1198" t="str">
        <f>_xlfn.XLOOKUP(C1198,'Usage by partner TELE2 vs Ki'!B:B,'Usage by partner TELE2 vs Ki'!A:A,,0)</f>
        <v>CMRMT</v>
      </c>
      <c r="B1198" t="s">
        <v>613</v>
      </c>
      <c r="C1198" t="s">
        <v>727</v>
      </c>
      <c r="D1198">
        <v>3</v>
      </c>
      <c r="E1198">
        <v>17633191294</v>
      </c>
      <c r="F1198">
        <f t="shared" si="72"/>
        <v>16.422189114615321</v>
      </c>
      <c r="G1198">
        <f t="shared" si="73"/>
        <v>16816.321653366089</v>
      </c>
      <c r="H1198">
        <f>_xlfn.XLOOKUP(A1198,'Tele2 - data 6.23'!A:A,'Tele2 - data 6.23'!K:K,0,0)</f>
        <v>2.0117577073508693E-2</v>
      </c>
      <c r="I1198">
        <f t="shared" si="74"/>
        <v>338.30364695450544</v>
      </c>
      <c r="J1198">
        <f>_xlfn.XLOOKUP(A1198,'Tele2 - data 6.23'!R:R,'Tele2 - data 6.23'!U:U,0,0)</f>
        <v>0</v>
      </c>
      <c r="K1198">
        <f t="shared" si="75"/>
        <v>0</v>
      </c>
    </row>
    <row r="1199" spans="1:11" x14ac:dyDescent="0.25">
      <c r="A1199" t="str">
        <f>_xlfn.XLOOKUP(C1199,'Usage by partner TELE2 vs Ki'!B:B,'Usage by partner TELE2 vs Ki'!A:A,,0)</f>
        <v>USAW6</v>
      </c>
      <c r="B1199" t="s">
        <v>613</v>
      </c>
      <c r="C1199" t="s">
        <v>646</v>
      </c>
      <c r="D1199">
        <v>3</v>
      </c>
      <c r="E1199">
        <v>366163433</v>
      </c>
      <c r="F1199">
        <f t="shared" si="72"/>
        <v>0.34101627115160227</v>
      </c>
      <c r="G1199">
        <f t="shared" si="73"/>
        <v>349.20066165924072</v>
      </c>
      <c r="H1199">
        <f>_xlfn.XLOOKUP(A1199,'Tele2 - data 6.23'!A:A,'Tele2 - data 6.23'!K:K,0,0)</f>
        <v>5.0788502726430767E-3</v>
      </c>
      <c r="I1199">
        <f t="shared" si="74"/>
        <v>1.7735378756751776</v>
      </c>
      <c r="J1199">
        <f>_xlfn.XLOOKUP(A1199,'Tele2 - data 6.23'!R:R,'Tele2 - data 6.23'!U:U,0,0)</f>
        <v>0.12</v>
      </c>
      <c r="K1199">
        <f t="shared" si="75"/>
        <v>0.36</v>
      </c>
    </row>
    <row r="1200" spans="1:11" x14ac:dyDescent="0.25">
      <c r="A1200" t="str">
        <f>_xlfn.XLOOKUP(C1200,'Usage by partner TELE2 vs Ki'!B:B,'Usage by partner TELE2 vs Ki'!A:A,,0)</f>
        <v>ZWEN3</v>
      </c>
      <c r="B1200" t="s">
        <v>613</v>
      </c>
      <c r="C1200" t="s">
        <v>783</v>
      </c>
      <c r="D1200">
        <v>3</v>
      </c>
      <c r="E1200">
        <v>189943</v>
      </c>
      <c r="F1200">
        <f t="shared" si="72"/>
        <v>1.7689820379018784E-4</v>
      </c>
      <c r="G1200">
        <f t="shared" si="73"/>
        <v>0.18114376068115234</v>
      </c>
      <c r="H1200">
        <f>_xlfn.XLOOKUP(A1200,'Tele2 - data 6.23'!A:A,'Tele2 - data 6.23'!K:K,0,0)</f>
        <v>0.20028872118748026</v>
      </c>
      <c r="I1200">
        <f t="shared" si="74"/>
        <v>3.6281052177918972E-2</v>
      </c>
      <c r="J1200">
        <f>_xlfn.XLOOKUP(A1200,'Tele2 - data 6.23'!R:R,'Tele2 - data 6.23'!U:U,0,0)</f>
        <v>0</v>
      </c>
      <c r="K1200">
        <f t="shared" si="75"/>
        <v>0</v>
      </c>
    </row>
    <row r="1201" spans="1:11" x14ac:dyDescent="0.25">
      <c r="A1201" t="str">
        <f>_xlfn.XLOOKUP(C1201,'Usage by partner TELE2 vs Ki'!B:B,'Usage by partner TELE2 vs Ki'!A:A,,0)</f>
        <v>LTE01</v>
      </c>
      <c r="B1201" t="s">
        <v>613</v>
      </c>
      <c r="C1201" t="s">
        <v>831</v>
      </c>
      <c r="D1201">
        <v>2</v>
      </c>
      <c r="E1201">
        <v>4</v>
      </c>
      <c r="F1201">
        <f t="shared" si="72"/>
        <v>3.7252902984619141E-9</v>
      </c>
      <c r="G1201">
        <f t="shared" si="73"/>
        <v>3.814697265625E-6</v>
      </c>
      <c r="H1201">
        <f>_xlfn.XLOOKUP(A1201,'Tele2 - data 6.23'!A:A,'Tele2 - data 6.23'!K:K,0,0)</f>
        <v>0</v>
      </c>
      <c r="I1201">
        <f t="shared" si="74"/>
        <v>0</v>
      </c>
      <c r="J1201">
        <f>_xlfn.XLOOKUP(A1201,'Tele2 - data 6.23'!R:R,'Tele2 - data 6.23'!U:U,0,0)</f>
        <v>0</v>
      </c>
      <c r="K1201">
        <f t="shared" si="75"/>
        <v>0</v>
      </c>
    </row>
    <row r="1202" spans="1:11" x14ac:dyDescent="0.25">
      <c r="A1202" t="str">
        <f>_xlfn.XLOOKUP(C1202,'Usage by partner TELE2 vs Ki'!B:B,'Usage by partner TELE2 vs Ki'!A:A,,0)</f>
        <v>TZAMB</v>
      </c>
      <c r="B1202" t="s">
        <v>613</v>
      </c>
      <c r="C1202" t="s">
        <v>547</v>
      </c>
      <c r="D1202">
        <v>2</v>
      </c>
      <c r="E1202">
        <v>23</v>
      </c>
      <c r="F1202">
        <f t="shared" si="72"/>
        <v>2.1420419216156006E-8</v>
      </c>
      <c r="G1202">
        <f t="shared" si="73"/>
        <v>2.193450927734375E-5</v>
      </c>
      <c r="H1202">
        <f>_xlfn.XLOOKUP(A1202,'Tele2 - data 6.23'!A:A,'Tele2 - data 6.23'!K:K,0,0)</f>
        <v>9.0763298944062459E-2</v>
      </c>
      <c r="I1202">
        <f t="shared" si="74"/>
        <v>1.9908484227308621E-6</v>
      </c>
      <c r="J1202">
        <f>_xlfn.XLOOKUP(A1202,'Tele2 - data 6.23'!R:R,'Tele2 - data 6.23'!U:U,0,0)</f>
        <v>0</v>
      </c>
      <c r="K1202">
        <f t="shared" si="75"/>
        <v>0</v>
      </c>
    </row>
    <row r="1203" spans="1:11" x14ac:dyDescent="0.25">
      <c r="A1203" t="str">
        <f>_xlfn.XLOOKUP(C1203,'Usage by partner TELE2 vs Ki'!B:B,'Usage by partner TELE2 vs Ki'!A:A,,0)</f>
        <v>ISR01</v>
      </c>
      <c r="B1203" t="s">
        <v>613</v>
      </c>
      <c r="C1203" t="s">
        <v>586</v>
      </c>
      <c r="D1203">
        <v>2</v>
      </c>
      <c r="E1203">
        <v>1353739828</v>
      </c>
      <c r="F1203">
        <f t="shared" si="72"/>
        <v>1.2607684619724751</v>
      </c>
      <c r="G1203">
        <f t="shared" si="73"/>
        <v>1291.0269050598145</v>
      </c>
      <c r="H1203">
        <f>_xlfn.XLOOKUP(A1203,'Tele2 - data 6.23'!A:A,'Tele2 - data 6.23'!K:K,0,0)</f>
        <v>1.3512929896353961E-2</v>
      </c>
      <c r="I1203">
        <f t="shared" si="74"/>
        <v>17.445556062380096</v>
      </c>
      <c r="J1203">
        <f>_xlfn.XLOOKUP(A1203,'Tele2 - data 6.23'!R:R,'Tele2 - data 6.23'!U:U,0,0)</f>
        <v>0</v>
      </c>
      <c r="K1203">
        <f t="shared" si="75"/>
        <v>0</v>
      </c>
    </row>
    <row r="1204" spans="1:11" x14ac:dyDescent="0.25">
      <c r="A1204" t="str">
        <f>_xlfn.XLOOKUP(C1204,'Usage by partner TELE2 vs Ki'!B:B,'Usage by partner TELE2 vs Ki'!A:A,,0)</f>
        <v>TURTC</v>
      </c>
      <c r="B1204" t="s">
        <v>613</v>
      </c>
      <c r="C1204" t="s">
        <v>900</v>
      </c>
      <c r="D1204">
        <v>2</v>
      </c>
      <c r="E1204">
        <v>1712869130</v>
      </c>
      <c r="F1204">
        <f t="shared" si="72"/>
        <v>1.5952336881309748</v>
      </c>
      <c r="G1204">
        <f t="shared" si="73"/>
        <v>1633.5192966461182</v>
      </c>
      <c r="H1204">
        <f>_xlfn.XLOOKUP(A1204,'Tele2 - data 6.23'!A:A,'Tele2 - data 6.23'!K:K,0,0)</f>
        <v>6.0001383450359783E-2</v>
      </c>
      <c r="I1204">
        <f t="shared" si="74"/>
        <v>98.013417691625747</v>
      </c>
      <c r="J1204">
        <f>_xlfn.XLOOKUP(A1204,'Tele2 - data 6.23'!R:R,'Tele2 - data 6.23'!U:U,0,0)</f>
        <v>0</v>
      </c>
      <c r="K1204">
        <f t="shared" si="75"/>
        <v>0</v>
      </c>
    </row>
    <row r="1205" spans="1:11" x14ac:dyDescent="0.25">
      <c r="A1205" t="str">
        <f>_xlfn.XLOOKUP(C1205,'Usage by partner TELE2 vs Ki'!B:B,'Usage by partner TELE2 vs Ki'!A:A,,0)</f>
        <v>CZECM</v>
      </c>
      <c r="B1205" t="s">
        <v>613</v>
      </c>
      <c r="C1205" t="s">
        <v>896</v>
      </c>
      <c r="D1205">
        <v>2</v>
      </c>
      <c r="E1205">
        <v>4358441</v>
      </c>
      <c r="F1205">
        <f t="shared" si="72"/>
        <v>4.0591144934296608E-3</v>
      </c>
      <c r="G1205">
        <f t="shared" si="73"/>
        <v>4.1565332412719727</v>
      </c>
      <c r="H1205">
        <f>_xlfn.XLOOKUP(A1205,'Tele2 - data 6.23'!A:A,'Tele2 - data 6.23'!K:K,0,0)</f>
        <v>1.0098132772783612E-2</v>
      </c>
      <c r="I1205">
        <f t="shared" si="74"/>
        <v>4.1973224544852999E-2</v>
      </c>
      <c r="J1205">
        <f>_xlfn.XLOOKUP(A1205,'Tele2 - data 6.23'!R:R,'Tele2 - data 6.23'!U:U,0,0)</f>
        <v>0</v>
      </c>
      <c r="K1205">
        <f t="shared" si="75"/>
        <v>0</v>
      </c>
    </row>
    <row r="1206" spans="1:11" x14ac:dyDescent="0.25">
      <c r="A1206" t="str">
        <f>_xlfn.XLOOKUP(C1206,'Usage by partner TELE2 vs Ki'!B:B,'Usage by partner TELE2 vs Ki'!A:A,,0)</f>
        <v>GINAG</v>
      </c>
      <c r="B1206" t="s">
        <v>613</v>
      </c>
      <c r="C1206" t="s">
        <v>754</v>
      </c>
      <c r="D1206">
        <v>1</v>
      </c>
      <c r="E1206">
        <v>1</v>
      </c>
      <c r="F1206">
        <f t="shared" si="72"/>
        <v>9.3132257461547852E-10</v>
      </c>
      <c r="G1206">
        <f t="shared" si="73"/>
        <v>9.5367431640625E-7</v>
      </c>
      <c r="H1206">
        <f>_xlfn.XLOOKUP(A1206,'Tele2 - data 6.23'!A:A,'Tele2 - data 6.23'!K:K,0,0)</f>
        <v>2.0384701811828311E-2</v>
      </c>
      <c r="I1206">
        <f t="shared" si="74"/>
        <v>1.944036656554061E-8</v>
      </c>
      <c r="J1206">
        <f>_xlfn.XLOOKUP(A1206,'Tele2 - data 6.23'!R:R,'Tele2 - data 6.23'!U:U,0,0)</f>
        <v>0</v>
      </c>
      <c r="K1206">
        <f t="shared" si="75"/>
        <v>0</v>
      </c>
    </row>
    <row r="1207" spans="1:11" x14ac:dyDescent="0.25">
      <c r="A1207" t="str">
        <f>_xlfn.XLOOKUP(C1207,'Usage by partner TELE2 vs Ki'!B:B,'Usage by partner TELE2 vs Ki'!A:A,,0)</f>
        <v>MEXIU</v>
      </c>
      <c r="B1207" t="s">
        <v>613</v>
      </c>
      <c r="C1207" t="s">
        <v>835</v>
      </c>
      <c r="D1207">
        <v>1</v>
      </c>
      <c r="E1207">
        <v>16</v>
      </c>
      <c r="F1207">
        <f t="shared" si="72"/>
        <v>1.4901161193847656E-8</v>
      </c>
      <c r="G1207">
        <f t="shared" si="73"/>
        <v>1.52587890625E-5</v>
      </c>
      <c r="H1207">
        <f>_xlfn.XLOOKUP(A1207,'Tele2 - data 6.23'!A:A,'Tele2 - data 6.23'!K:K,0,0)</f>
        <v>1.0003618742096052</v>
      </c>
      <c r="I1207">
        <f t="shared" si="74"/>
        <v>1.5264310824731525E-5</v>
      </c>
      <c r="J1207">
        <f>_xlfn.XLOOKUP(A1207,'Tele2 - data 6.23'!R:R,'Tele2 - data 6.23'!U:U,0,0)</f>
        <v>0</v>
      </c>
      <c r="K1207">
        <f t="shared" si="75"/>
        <v>0</v>
      </c>
    </row>
    <row r="1208" spans="1:11" x14ac:dyDescent="0.25">
      <c r="A1208" t="str">
        <f>_xlfn.XLOOKUP(C1208,'Usage by partner TELE2 vs Ki'!B:B,'Usage by partner TELE2 vs Ki'!A:A,,0)</f>
        <v>MEXIU</v>
      </c>
      <c r="B1208" t="s">
        <v>613</v>
      </c>
      <c r="C1208" t="s">
        <v>836</v>
      </c>
      <c r="D1208">
        <v>1</v>
      </c>
      <c r="E1208">
        <v>41</v>
      </c>
      <c r="F1208">
        <f t="shared" si="72"/>
        <v>3.8184225559234619E-8</v>
      </c>
      <c r="G1208">
        <f t="shared" si="73"/>
        <v>3.910064697265625E-5</v>
      </c>
      <c r="H1208">
        <f>_xlfn.XLOOKUP(A1208,'Tele2 - data 6.23'!A:A,'Tele2 - data 6.23'!K:K,0,0)</f>
        <v>1.0003618742096052</v>
      </c>
      <c r="I1208">
        <f t="shared" si="74"/>
        <v>3.9114796488374535E-5</v>
      </c>
      <c r="J1208">
        <f>_xlfn.XLOOKUP(A1208,'Tele2 - data 6.23'!R:R,'Tele2 - data 6.23'!U:U,0,0)</f>
        <v>0</v>
      </c>
      <c r="K1208">
        <f t="shared" si="75"/>
        <v>0</v>
      </c>
    </row>
    <row r="1209" spans="1:11" x14ac:dyDescent="0.25">
      <c r="A1209" t="str">
        <f>_xlfn.XLOOKUP(C1209,'Usage by partner TELE2 vs Ki'!B:B,'Usage by partner TELE2 vs Ki'!A:A,,0)</f>
        <v>USACG</v>
      </c>
      <c r="B1209" t="s">
        <v>613</v>
      </c>
      <c r="C1209" t="s">
        <v>665</v>
      </c>
      <c r="D1209">
        <v>1</v>
      </c>
      <c r="E1209">
        <v>54763011</v>
      </c>
      <c r="F1209">
        <f t="shared" si="72"/>
        <v>5.1002028398215771E-2</v>
      </c>
      <c r="G1209">
        <f t="shared" si="73"/>
        <v>52.226077079772949</v>
      </c>
      <c r="H1209">
        <f>_xlfn.XLOOKUP(A1209,'Tele2 - data 6.23'!A:A,'Tele2 - data 6.23'!K:K,0,0)</f>
        <v>1.3540748128522176E-2</v>
      </c>
      <c r="I1209">
        <f t="shared" si="74"/>
        <v>0.7071801554779904</v>
      </c>
      <c r="J1209">
        <f>_xlfn.XLOOKUP(A1209,'Tele2 - data 6.23'!R:R,'Tele2 - data 6.23'!U:U,0,0)</f>
        <v>0</v>
      </c>
      <c r="K1209">
        <f t="shared" si="75"/>
        <v>0</v>
      </c>
    </row>
    <row r="1210" spans="1:11" x14ac:dyDescent="0.25">
      <c r="A1210" t="str">
        <f>_xlfn.XLOOKUP(C1210,'Usage by partner TELE2 vs Ki'!B:B,'Usage by partner TELE2 vs Ki'!A:A,,0)</f>
        <v>TURIS</v>
      </c>
      <c r="B1210" t="s">
        <v>613</v>
      </c>
      <c r="C1210" t="s">
        <v>883</v>
      </c>
      <c r="D1210">
        <v>1</v>
      </c>
      <c r="E1210">
        <v>2497250</v>
      </c>
      <c r="F1210">
        <f t="shared" si="72"/>
        <v>2.3257452994585037E-3</v>
      </c>
      <c r="G1210">
        <f t="shared" si="73"/>
        <v>2.3815631866455078</v>
      </c>
      <c r="H1210">
        <f>_xlfn.XLOOKUP(A1210,'Tele2 - data 6.23'!A:A,'Tele2 - data 6.23'!K:K,0,0)</f>
        <v>6.0019915289893686E-2</v>
      </c>
      <c r="I1210">
        <f t="shared" si="74"/>
        <v>0.14294122071999266</v>
      </c>
      <c r="J1210">
        <f>_xlfn.XLOOKUP(A1210,'Tele2 - data 6.23'!R:R,'Tele2 - data 6.23'!U:U,0,0)</f>
        <v>0</v>
      </c>
      <c r="K1210">
        <f t="shared" si="75"/>
        <v>0</v>
      </c>
    </row>
    <row r="1211" spans="1:11" x14ac:dyDescent="0.25">
      <c r="A1211" t="str">
        <f>_xlfn.XLOOKUP(C1211,'Usage by partner TELE2 vs Ki'!B:B,'Usage by partner TELE2 vs Ki'!A:A,,0)</f>
        <v>LTUMT</v>
      </c>
      <c r="B1211" t="s">
        <v>613</v>
      </c>
      <c r="C1211" t="s">
        <v>933</v>
      </c>
      <c r="D1211">
        <v>1</v>
      </c>
      <c r="E1211">
        <v>210300</v>
      </c>
      <c r="F1211">
        <f t="shared" si="72"/>
        <v>1.9585713744163513E-4</v>
      </c>
      <c r="G1211">
        <f t="shared" si="73"/>
        <v>0.20055770874023438</v>
      </c>
      <c r="H1211">
        <f>_xlfn.XLOOKUP(A1211,'Tele2 - data 6.23'!A:A,'Tele2 - data 6.23'!K:K,0,0)</f>
        <v>1.0001134172621072E-2</v>
      </c>
      <c r="I1211">
        <f t="shared" si="74"/>
        <v>2.0058045544645419E-3</v>
      </c>
      <c r="J1211">
        <f>_xlfn.XLOOKUP(A1211,'Tele2 - data 6.23'!R:R,'Tele2 - data 6.23'!U:U,0,0)</f>
        <v>0</v>
      </c>
      <c r="K1211">
        <f t="shared" si="75"/>
        <v>0</v>
      </c>
    </row>
    <row r="1212" spans="1:11" x14ac:dyDescent="0.25">
      <c r="A1212" t="str">
        <f>_xlfn.XLOOKUP(C1212,'Usage by partner TELE2 vs Ki'!B:B,'Usage by partner TELE2 vs Ki'!A:A,,0)</f>
        <v>LTE99</v>
      </c>
      <c r="B1212" t="s">
        <v>613</v>
      </c>
      <c r="C1212" t="s">
        <v>973</v>
      </c>
      <c r="D1212">
        <v>1</v>
      </c>
      <c r="E1212">
        <v>4</v>
      </c>
      <c r="F1212">
        <f t="shared" si="72"/>
        <v>3.7252902984619141E-9</v>
      </c>
      <c r="G1212">
        <f t="shared" si="73"/>
        <v>3.814697265625E-6</v>
      </c>
      <c r="H1212">
        <f>_xlfn.XLOOKUP(A1212,'Tele2 - data 6.23'!A:A,'Tele2 - data 6.23'!K:K,0,0)</f>
        <v>0</v>
      </c>
      <c r="I1212">
        <f t="shared" si="74"/>
        <v>0</v>
      </c>
      <c r="J1212">
        <f>_xlfn.XLOOKUP(A1212,'Tele2 - data 6.23'!R:R,'Tele2 - data 6.23'!U:U,0,0)</f>
        <v>0</v>
      </c>
      <c r="K1212">
        <f t="shared" si="75"/>
        <v>0</v>
      </c>
    </row>
    <row r="1213" spans="1:11" x14ac:dyDescent="0.25">
      <c r="A1213" t="str">
        <f>_xlfn.XLOOKUP(C1213,'Usage by partner TELE2 vs Ki'!B:B,'Usage by partner TELE2 vs Ki'!A:A,,0)</f>
        <v>CODCT</v>
      </c>
      <c r="B1213" t="s">
        <v>613</v>
      </c>
      <c r="C1213" t="s">
        <v>716</v>
      </c>
      <c r="D1213">
        <v>1</v>
      </c>
      <c r="E1213">
        <v>85911</v>
      </c>
      <c r="F1213">
        <f t="shared" si="72"/>
        <v>8.0010853707790375E-5</v>
      </c>
      <c r="G1213">
        <f t="shared" si="73"/>
        <v>8.1931114196777344E-2</v>
      </c>
      <c r="H1213">
        <f>_xlfn.XLOOKUP(A1213,'Tele2 - data 6.23'!A:A,'Tele2 - data 6.23'!K:K,0,0)</f>
        <v>0.40039331086194663</v>
      </c>
      <c r="I1213">
        <f t="shared" si="74"/>
        <v>3.280467007585592E-2</v>
      </c>
      <c r="J1213">
        <f>_xlfn.XLOOKUP(A1213,'Tele2 - data 6.23'!R:R,'Tele2 - data 6.23'!U:U,0,0)</f>
        <v>0</v>
      </c>
      <c r="K1213">
        <f t="shared" si="75"/>
        <v>0</v>
      </c>
    </row>
    <row r="1214" spans="1:11" x14ac:dyDescent="0.25">
      <c r="A1214" t="str">
        <f>_xlfn.XLOOKUP(C1214,'Usage by partner TELE2 vs Ki'!B:B,'Usage by partner TELE2 vs Ki'!A:A,,0)</f>
        <v>ARETC</v>
      </c>
      <c r="B1214" t="s">
        <v>613</v>
      </c>
      <c r="C1214" t="s">
        <v>788</v>
      </c>
      <c r="D1214">
        <v>1</v>
      </c>
      <c r="E1214">
        <v>3</v>
      </c>
      <c r="F1214">
        <f t="shared" si="72"/>
        <v>2.7939677238464355E-9</v>
      </c>
      <c r="G1214">
        <f t="shared" si="73"/>
        <v>2.86102294921875E-6</v>
      </c>
      <c r="H1214">
        <f>_xlfn.XLOOKUP(A1214,'Tele2 - data 6.23'!A:A,'Tele2 - data 6.23'!K:K,0,0)</f>
        <v>5.012103937134417E-2</v>
      </c>
      <c r="I1214">
        <f t="shared" si="74"/>
        <v>1.4339744388011219E-7</v>
      </c>
      <c r="J1214">
        <f>_xlfn.XLOOKUP(A1214,'Tele2 - data 6.23'!R:R,'Tele2 - data 6.23'!U:U,0,0)</f>
        <v>0</v>
      </c>
      <c r="K1214">
        <f t="shared" si="75"/>
        <v>0</v>
      </c>
    </row>
    <row r="1215" spans="1:11" x14ac:dyDescent="0.25">
      <c r="A1215" t="str">
        <f>_xlfn.XLOOKUP(C1215,'Usage by partner TELE2 vs Ki'!B:B,'Usage by partner TELE2 vs Ki'!A:A,,0)</f>
        <v>ZWEN1</v>
      </c>
      <c r="B1215" t="s">
        <v>613</v>
      </c>
      <c r="C1215" t="s">
        <v>750</v>
      </c>
      <c r="D1215">
        <v>1</v>
      </c>
      <c r="E1215">
        <v>88523</v>
      </c>
      <c r="F1215">
        <f t="shared" si="72"/>
        <v>8.2443468272686005E-5</v>
      </c>
      <c r="G1215">
        <f t="shared" si="73"/>
        <v>8.4422111511230469E-2</v>
      </c>
      <c r="H1215">
        <f>_xlfn.XLOOKUP(A1215,'Tele2 - data 6.23'!A:A,'Tele2 - data 6.23'!K:K,0,0)</f>
        <v>1.0002384477734172</v>
      </c>
      <c r="I1215">
        <f t="shared" si="74"/>
        <v>8.4442241775747495E-2</v>
      </c>
      <c r="J1215">
        <f>_xlfn.XLOOKUP(A1215,'Tele2 - data 6.23'!R:R,'Tele2 - data 6.23'!U:U,0,0)</f>
        <v>0</v>
      </c>
      <c r="K1215">
        <f t="shared" si="75"/>
        <v>0</v>
      </c>
    </row>
    <row r="1216" spans="1:11" x14ac:dyDescent="0.25">
      <c r="A1216" t="str">
        <f>_xlfn.XLOOKUP(C1216,'Usage by partner TELE2 vs Ki'!B:B,'Usage by partner TELE2 vs Ki'!A:A,,0)</f>
        <v>DEUE2</v>
      </c>
      <c r="B1216" t="s">
        <v>613</v>
      </c>
      <c r="C1216" t="s">
        <v>746</v>
      </c>
      <c r="D1216">
        <v>1</v>
      </c>
      <c r="E1216">
        <v>2</v>
      </c>
      <c r="F1216">
        <f t="shared" si="72"/>
        <v>1.862645149230957E-9</v>
      </c>
      <c r="G1216">
        <f t="shared" si="73"/>
        <v>1.9073486328125E-6</v>
      </c>
      <c r="H1216">
        <f>_xlfn.XLOOKUP(A1216,'Tele2 - data 6.23'!A:A,'Tele2 - data 6.23'!K:K,0,0)</f>
        <v>6.0739991574448775E-3</v>
      </c>
      <c r="I1216">
        <f t="shared" si="74"/>
        <v>1.1585233988656764E-8</v>
      </c>
      <c r="J1216">
        <f>_xlfn.XLOOKUP(A1216,'Tele2 - data 6.23'!R:R,'Tele2 - data 6.23'!U:U,0,0)</f>
        <v>0</v>
      </c>
      <c r="K1216">
        <f t="shared" si="75"/>
        <v>0</v>
      </c>
    </row>
    <row r="1217" spans="1:11" x14ac:dyDescent="0.25">
      <c r="A1217" t="str">
        <f>_xlfn.XLOOKUP(C1217,'Usage by partner TELE2 vs Ki'!B:B,'Usage by partner TELE2 vs Ki'!A:A,,0)</f>
        <v>CZEET</v>
      </c>
      <c r="B1217" t="s">
        <v>613</v>
      </c>
      <c r="C1217" t="s">
        <v>877</v>
      </c>
      <c r="D1217">
        <v>1</v>
      </c>
      <c r="E1217">
        <v>3</v>
      </c>
      <c r="F1217">
        <f t="shared" si="72"/>
        <v>2.7939677238464355E-9</v>
      </c>
      <c r="G1217">
        <f t="shared" si="73"/>
        <v>2.86102294921875E-6</v>
      </c>
      <c r="H1217">
        <f>_xlfn.XLOOKUP(A1217,'Tele2 - data 6.23'!A:A,'Tele2 - data 6.23'!K:K,0,0)</f>
        <v>6.1443942641325588E-3</v>
      </c>
      <c r="I1217">
        <f t="shared" si="74"/>
        <v>1.7579252998731303E-8</v>
      </c>
      <c r="J1217">
        <f>_xlfn.XLOOKUP(A1217,'Tele2 - data 6.23'!R:R,'Tele2 - data 6.23'!U:U,0,0)</f>
        <v>0</v>
      </c>
      <c r="K1217">
        <f t="shared" si="75"/>
        <v>0</v>
      </c>
    </row>
    <row r="1218" spans="1:11" x14ac:dyDescent="0.25">
      <c r="A1218" t="str">
        <f>_xlfn.XLOOKUP(C1218,'Usage by partner TELE2 vs Ki'!B:B,'Usage by partner TELE2 vs Ki'!A:A,,0)</f>
        <v>POL03</v>
      </c>
      <c r="B1218" t="s">
        <v>613</v>
      </c>
      <c r="C1218" t="s">
        <v>780</v>
      </c>
      <c r="D1218">
        <v>1</v>
      </c>
      <c r="E1218">
        <v>315167</v>
      </c>
      <c r="F1218">
        <f t="shared" si="72"/>
        <v>2.9352214187383652E-4</v>
      </c>
      <c r="G1218">
        <f t="shared" si="73"/>
        <v>0.30056667327880859</v>
      </c>
      <c r="H1218">
        <f>_xlfn.XLOOKUP(A1218,'Tele2 - data 6.23'!A:A,'Tele2 - data 6.23'!K:K,0,0)</f>
        <v>1.0005654488975016E-2</v>
      </c>
      <c r="I1218">
        <f t="shared" si="74"/>
        <v>3.007366283728398E-3</v>
      </c>
      <c r="J1218">
        <f>_xlfn.XLOOKUP(A1218,'Tele2 - data 6.23'!R:R,'Tele2 - data 6.23'!U:U,0,0)</f>
        <v>0</v>
      </c>
      <c r="K1218">
        <f t="shared" si="75"/>
        <v>0</v>
      </c>
    </row>
    <row r="1219" spans="1:11" x14ac:dyDescent="0.25">
      <c r="A1219" t="str">
        <f>_xlfn.XLOOKUP(C1219,'Usage by partner TELE2 vs Ki'!B:B,'Usage by partner TELE2 vs Ki'!A:A,,0)</f>
        <v>CODOR</v>
      </c>
      <c r="B1219" t="s">
        <v>613</v>
      </c>
      <c r="C1219" t="s">
        <v>713</v>
      </c>
      <c r="D1219">
        <v>1</v>
      </c>
      <c r="E1219">
        <v>87515</v>
      </c>
      <c r="F1219">
        <f t="shared" ref="F1219:F1282" si="76">G1219/1024</f>
        <v>8.1504695117473602E-5</v>
      </c>
      <c r="G1219">
        <f t="shared" ref="G1219:G1282" si="77">E1219/1024/1024</f>
        <v>8.3460807800292969E-2</v>
      </c>
      <c r="H1219">
        <f>_xlfn.XLOOKUP(A1219,'Tele2 - data 6.23'!A:A,'Tele2 - data 6.23'!K:K,0,0)</f>
        <v>1.0004764562415673</v>
      </c>
      <c r="I1219">
        <f t="shared" ref="I1219:I1282" si="78">H1219*G1219</f>
        <v>8.3500573223095675E-2</v>
      </c>
      <c r="J1219">
        <f>_xlfn.XLOOKUP(A1219,'Tele2 - data 6.23'!R:R,'Tele2 - data 6.23'!U:U,0,0)</f>
        <v>0</v>
      </c>
      <c r="K1219">
        <f t="shared" ref="K1219:K1282" si="79">J1219*D1219</f>
        <v>0</v>
      </c>
    </row>
    <row r="1220" spans="1:11" x14ac:dyDescent="0.25">
      <c r="A1220" t="str">
        <f>_xlfn.XLOOKUP(C1220,'Usage by partner TELE2 vs Ki'!B:B,'Usage by partner TELE2 vs Ki'!A:A,,0)</f>
        <v>POLP4</v>
      </c>
      <c r="B1220" t="s">
        <v>613</v>
      </c>
      <c r="C1220" t="s">
        <v>791</v>
      </c>
      <c r="D1220">
        <v>1</v>
      </c>
      <c r="E1220">
        <v>219718</v>
      </c>
      <c r="F1220">
        <f t="shared" si="76"/>
        <v>2.0462833344936371E-4</v>
      </c>
      <c r="G1220">
        <f t="shared" si="77"/>
        <v>0.20953941345214844</v>
      </c>
      <c r="H1220">
        <f>_xlfn.XLOOKUP(A1220,'Tele2 - data 6.23'!A:A,'Tele2 - data 6.23'!K:K,0,0)</f>
        <v>1.0010121162733351E-2</v>
      </c>
      <c r="I1220">
        <f t="shared" si="78"/>
        <v>2.0975149170240847E-3</v>
      </c>
      <c r="J1220">
        <f>_xlfn.XLOOKUP(A1220,'Tele2 - data 6.23'!R:R,'Tele2 - data 6.23'!U:U,0,0)</f>
        <v>0</v>
      </c>
      <c r="K1220">
        <f t="shared" si="79"/>
        <v>0</v>
      </c>
    </row>
    <row r="1221" spans="1:11" x14ac:dyDescent="0.25">
      <c r="A1221" t="str">
        <f>_xlfn.XLOOKUP(C1221,'Usage by partner TELE2 vs Ki'!B:B,'Usage by partner TELE2 vs Ki'!A:A,,0)</f>
        <v>POLKM</v>
      </c>
      <c r="B1221" t="s">
        <v>613</v>
      </c>
      <c r="C1221" t="s">
        <v>785</v>
      </c>
      <c r="D1221">
        <v>1</v>
      </c>
      <c r="E1221">
        <v>104445</v>
      </c>
      <c r="F1221">
        <f t="shared" si="76"/>
        <v>9.7271986305713654E-5</v>
      </c>
      <c r="G1221">
        <f t="shared" si="77"/>
        <v>9.9606513977050781E-2</v>
      </c>
      <c r="H1221">
        <f>_xlfn.XLOOKUP(A1221,'Tele2 - data 6.23'!A:A,'Tele2 - data 6.23'!K:K,0,0)</f>
        <v>6.0612308783940562E-3</v>
      </c>
      <c r="I1221">
        <f t="shared" si="78"/>
        <v>6.0373807820688935E-4</v>
      </c>
      <c r="J1221">
        <f>_xlfn.XLOOKUP(A1221,'Tele2 - data 6.23'!R:R,'Tele2 - data 6.23'!U:U,0,0)</f>
        <v>0</v>
      </c>
      <c r="K1221">
        <f t="shared" si="79"/>
        <v>0</v>
      </c>
    </row>
    <row r="1222" spans="1:11" x14ac:dyDescent="0.25">
      <c r="A1222" t="str">
        <f>_xlfn.XLOOKUP(C1222,'Usage by partner TELE2 vs Ki'!B:B,'Usage by partner TELE2 vs Ki'!A:A,,0)</f>
        <v>MEXMS</v>
      </c>
      <c r="B1222" t="s">
        <v>613</v>
      </c>
      <c r="C1222" t="s">
        <v>837</v>
      </c>
      <c r="D1222">
        <v>1</v>
      </c>
      <c r="E1222">
        <v>139</v>
      </c>
      <c r="F1222">
        <f t="shared" si="76"/>
        <v>1.2945383787155151E-7</v>
      </c>
      <c r="G1222">
        <f t="shared" si="77"/>
        <v>1.3256072998046875E-4</v>
      </c>
      <c r="H1222">
        <f>_xlfn.XLOOKUP(A1222,'Tele2 - data 6.23'!A:A,'Tele2 - data 6.23'!K:K,0,0)</f>
        <v>5.0319361277438669E-2</v>
      </c>
      <c r="I1222">
        <f t="shared" si="78"/>
        <v>6.6703712630882026E-6</v>
      </c>
      <c r="J1222">
        <f>_xlfn.XLOOKUP(A1222,'Tele2 - data 6.23'!R:R,'Tele2 - data 6.23'!U:U,0,0)</f>
        <v>0</v>
      </c>
      <c r="K1222">
        <f t="shared" si="79"/>
        <v>0</v>
      </c>
    </row>
    <row r="1223" spans="1:11" x14ac:dyDescent="0.25">
      <c r="A1223" t="str">
        <f>_xlfn.XLOOKUP(C1223,'Usage by partner TELE2 vs Ki'!B:B,'Usage by partner TELE2 vs Ki'!A:A,,0)</f>
        <v>CRITC</v>
      </c>
      <c r="B1223" t="s">
        <v>613</v>
      </c>
      <c r="C1223" t="s">
        <v>726</v>
      </c>
      <c r="D1223">
        <v>1</v>
      </c>
      <c r="E1223">
        <v>2</v>
      </c>
      <c r="F1223">
        <f t="shared" si="76"/>
        <v>1.862645149230957E-9</v>
      </c>
      <c r="G1223">
        <f t="shared" si="77"/>
        <v>1.9073486328125E-6</v>
      </c>
      <c r="H1223">
        <f>_xlfn.XLOOKUP(A1223,'Tele2 - data 6.23'!A:A,'Tele2 - data 6.23'!K:K,0,0)</f>
        <v>5.4125829099161908E-2</v>
      </c>
      <c r="I1223">
        <f t="shared" si="78"/>
        <v>1.0323682613212949E-7</v>
      </c>
      <c r="J1223">
        <f>_xlfn.XLOOKUP(A1223,'Tele2 - data 6.23'!R:R,'Tele2 - data 6.23'!U:U,0,0)</f>
        <v>0</v>
      </c>
      <c r="K1223">
        <f t="shared" si="79"/>
        <v>0</v>
      </c>
    </row>
    <row r="1224" spans="1:11" x14ac:dyDescent="0.25">
      <c r="A1224" t="str">
        <f>_xlfn.XLOOKUP(C1224,'Usage by partner TELE2 vs Ki'!B:B,'Usage by partner TELE2 vs Ki'!A:A,,0)</f>
        <v>ESPTE</v>
      </c>
      <c r="B1224" t="s">
        <v>613</v>
      </c>
      <c r="C1224" t="s">
        <v>797</v>
      </c>
      <c r="D1224">
        <v>1</v>
      </c>
      <c r="E1224">
        <v>1</v>
      </c>
      <c r="F1224">
        <f t="shared" si="76"/>
        <v>9.3132257461547852E-10</v>
      </c>
      <c r="G1224">
        <f t="shared" si="77"/>
        <v>9.5367431640625E-7</v>
      </c>
      <c r="H1224">
        <f>_xlfn.XLOOKUP(A1224,'Tele2 - data 6.23'!A:A,'Tele2 - data 6.23'!K:K,0,0)</f>
        <v>1.0091008890803341E-2</v>
      </c>
      <c r="I1224">
        <f t="shared" si="78"/>
        <v>9.6235360057862674E-9</v>
      </c>
      <c r="J1224">
        <f>_xlfn.XLOOKUP(A1224,'Tele2 - data 6.23'!R:R,'Tele2 - data 6.23'!U:U,0,0)</f>
        <v>0</v>
      </c>
      <c r="K1224">
        <f t="shared" si="79"/>
        <v>0</v>
      </c>
    </row>
    <row r="1225" spans="1:11" x14ac:dyDescent="0.25">
      <c r="A1225" t="str">
        <f>_xlfn.XLOOKUP(C1225,'Usage by partner TELE2 vs Ki'!B:B,'Usage by partner TELE2 vs Ki'!A:A,,0)</f>
        <v>CANTS</v>
      </c>
      <c r="B1225" t="s">
        <v>613</v>
      </c>
      <c r="C1225" t="s">
        <v>807</v>
      </c>
      <c r="D1225">
        <v>1</v>
      </c>
      <c r="E1225">
        <v>2</v>
      </c>
      <c r="F1225">
        <f t="shared" si="76"/>
        <v>1.862645149230957E-9</v>
      </c>
      <c r="G1225">
        <f t="shared" si="77"/>
        <v>1.9073486328125E-6</v>
      </c>
      <c r="H1225">
        <f>_xlfn.XLOOKUP(A1225,'Tele2 - data 6.23'!A:A,'Tele2 - data 6.23'!K:K,0,0)</f>
        <v>0.10001281626379642</v>
      </c>
      <c r="I1225">
        <f t="shared" si="78"/>
        <v>1.9075930836447987E-7</v>
      </c>
      <c r="J1225">
        <f>_xlfn.XLOOKUP(A1225,'Tele2 - data 6.23'!R:R,'Tele2 - data 6.23'!U:U,0,0)</f>
        <v>0</v>
      </c>
      <c r="K1225">
        <f t="shared" si="79"/>
        <v>0</v>
      </c>
    </row>
    <row r="1226" spans="1:11" x14ac:dyDescent="0.25">
      <c r="A1226" t="str">
        <f>_xlfn.XLOOKUP(C1226,'Usage by partner TELE2 vs Ki'!B:B,'Usage by partner TELE2 vs Ki'!A:A,,0)</f>
        <v>NORNC</v>
      </c>
      <c r="B1226" t="s">
        <v>613</v>
      </c>
      <c r="C1226" t="s">
        <v>808</v>
      </c>
      <c r="D1226">
        <v>1</v>
      </c>
      <c r="E1226">
        <v>86376</v>
      </c>
      <c r="F1226">
        <f t="shared" si="76"/>
        <v>8.0443918704986572E-5</v>
      </c>
      <c r="G1226">
        <f t="shared" si="77"/>
        <v>8.237457275390625E-2</v>
      </c>
      <c r="H1226">
        <f>_xlfn.XLOOKUP(A1226,'Tele2 - data 6.23'!A:A,'Tele2 - data 6.23'!K:K,0,0)</f>
        <v>1.0107195480267749E-2</v>
      </c>
      <c r="I1226">
        <f t="shared" si="78"/>
        <v>8.3257590942726809E-4</v>
      </c>
      <c r="J1226">
        <f>_xlfn.XLOOKUP(A1226,'Tele2 - data 6.23'!R:R,'Tele2 - data 6.23'!U:U,0,0)</f>
        <v>5.5E-2</v>
      </c>
      <c r="K1226">
        <f t="shared" si="79"/>
        <v>5.5E-2</v>
      </c>
    </row>
    <row r="1227" spans="1:11" x14ac:dyDescent="0.25">
      <c r="A1227" t="str">
        <f>_xlfn.XLOOKUP(C1227,'Usage by partner TELE2 vs Ki'!B:B,'Usage by partner TELE2 vs Ki'!A:A,,0)</f>
        <v>LTU03</v>
      </c>
      <c r="B1227" t="s">
        <v>613</v>
      </c>
      <c r="C1227" t="s">
        <v>931</v>
      </c>
      <c r="D1227">
        <v>1</v>
      </c>
      <c r="E1227">
        <v>135820</v>
      </c>
      <c r="F1227">
        <f t="shared" si="76"/>
        <v>1.2649223208427429E-4</v>
      </c>
      <c r="G1227">
        <f t="shared" si="77"/>
        <v>0.12952804565429688</v>
      </c>
      <c r="H1227">
        <f>_xlfn.XLOOKUP(A1227,'Tele2 - data 6.23'!A:A,'Tele2 - data 6.23'!K:K,0,0)</f>
        <v>6.0045647823911948E-3</v>
      </c>
      <c r="I1227">
        <f t="shared" si="78"/>
        <v>7.7775954126774985E-4</v>
      </c>
      <c r="J1227">
        <f>_xlfn.XLOOKUP(A1227,'Tele2 - data 6.23'!R:R,'Tele2 - data 6.23'!U:U,0,0)</f>
        <v>0</v>
      </c>
      <c r="K1227">
        <f t="shared" si="79"/>
        <v>0</v>
      </c>
    </row>
    <row r="1228" spans="1:11" x14ac:dyDescent="0.25">
      <c r="A1228" t="str">
        <f>_xlfn.XLOOKUP(C1228,'Usage by partner TELE2 vs Ki'!B:B,'Usage by partner TELE2 vs Ki'!A:A,,0)</f>
        <v>DEUD2</v>
      </c>
      <c r="B1228" t="s">
        <v>613</v>
      </c>
      <c r="C1228" t="s">
        <v>740</v>
      </c>
      <c r="D1228">
        <v>1</v>
      </c>
      <c r="E1228">
        <v>179</v>
      </c>
      <c r="F1228">
        <f t="shared" si="76"/>
        <v>1.6670674085617065E-7</v>
      </c>
      <c r="G1228">
        <f t="shared" si="77"/>
        <v>1.7070770263671875E-4</v>
      </c>
      <c r="H1228">
        <f>_xlfn.XLOOKUP(A1228,'Tele2 - data 6.23'!A:A,'Tele2 - data 6.23'!K:K,0,0)</f>
        <v>1.0029951459719478E-2</v>
      </c>
      <c r="I1228">
        <f t="shared" si="78"/>
        <v>1.7121899712465158E-6</v>
      </c>
      <c r="J1228">
        <f>_xlfn.XLOOKUP(A1228,'Tele2 - data 6.23'!R:R,'Tele2 - data 6.23'!U:U,0,0)</f>
        <v>0</v>
      </c>
      <c r="K1228">
        <f t="shared" si="79"/>
        <v>0</v>
      </c>
    </row>
    <row r="1229" spans="1:11" x14ac:dyDescent="0.25">
      <c r="A1229" t="str">
        <f>_xlfn.XLOOKUP(C1229,'Usage by partner TELE2 vs Ki'!B:B,'Usage by partner TELE2 vs Ki'!A:A,,0)</f>
        <v>TZACT</v>
      </c>
      <c r="B1229" t="s">
        <v>685</v>
      </c>
      <c r="C1229" t="s">
        <v>723</v>
      </c>
      <c r="D1229">
        <v>6</v>
      </c>
      <c r="E1229">
        <v>65031765</v>
      </c>
      <c r="F1229">
        <f t="shared" si="76"/>
        <v>6.0565550811588764E-2</v>
      </c>
      <c r="G1229">
        <f t="shared" si="77"/>
        <v>62.019124031066895</v>
      </c>
      <c r="H1229">
        <f>_xlfn.XLOOKUP(A1229,'Tele2 - data 6.23'!A:A,'Tele2 - data 6.23'!K:K,0,0)</f>
        <v>0.45026172430036754</v>
      </c>
      <c r="I1229">
        <f t="shared" si="78"/>
        <v>27.924837725826542</v>
      </c>
      <c r="J1229">
        <f>_xlfn.XLOOKUP(A1229,'Tele2 - data 6.23'!R:R,'Tele2 - data 6.23'!U:U,0,0)</f>
        <v>0</v>
      </c>
      <c r="K1229">
        <f t="shared" si="79"/>
        <v>0</v>
      </c>
    </row>
    <row r="1230" spans="1:11" x14ac:dyDescent="0.25">
      <c r="A1230" t="str">
        <f>_xlfn.XLOOKUP(C1230,'Usage by partner TELE2 vs Ki'!B:B,'Usage by partner TELE2 vs Ki'!A:A,,0)</f>
        <v>TZAMB</v>
      </c>
      <c r="B1230" t="s">
        <v>685</v>
      </c>
      <c r="C1230" t="s">
        <v>547</v>
      </c>
      <c r="D1230">
        <v>6</v>
      </c>
      <c r="E1230">
        <v>23769422</v>
      </c>
      <c r="F1230">
        <f t="shared" si="76"/>
        <v>2.2136999294161797E-2</v>
      </c>
      <c r="G1230">
        <f t="shared" si="77"/>
        <v>22.66828727722168</v>
      </c>
      <c r="H1230">
        <f>_xlfn.XLOOKUP(A1230,'Tele2 - data 6.23'!A:A,'Tele2 - data 6.23'!K:K,0,0)</f>
        <v>9.0763298944062459E-2</v>
      </c>
      <c r="I1230">
        <f t="shared" si="78"/>
        <v>2.0574485346923588</v>
      </c>
      <c r="J1230">
        <f>_xlfn.XLOOKUP(A1230,'Tele2 - data 6.23'!R:R,'Tele2 - data 6.23'!U:U,0,0)</f>
        <v>0</v>
      </c>
      <c r="K1230">
        <f t="shared" si="79"/>
        <v>0</v>
      </c>
    </row>
    <row r="1231" spans="1:11" x14ac:dyDescent="0.25">
      <c r="A1231" t="str">
        <f>_xlfn.XLOOKUP(C1231,'Usage by partner TELE2 vs Ki'!B:B,'Usage by partner TELE2 vs Ki'!A:A,,0)</f>
        <v>RWAMN</v>
      </c>
      <c r="B1231" t="s">
        <v>685</v>
      </c>
      <c r="C1231" t="s">
        <v>786</v>
      </c>
      <c r="D1231">
        <v>5</v>
      </c>
      <c r="E1231">
        <v>58874503</v>
      </c>
      <c r="F1231">
        <f t="shared" si="76"/>
        <v>5.4831153713166714E-2</v>
      </c>
      <c r="G1231">
        <f t="shared" si="77"/>
        <v>56.147101402282715</v>
      </c>
      <c r="H1231">
        <f>_xlfn.XLOOKUP(A1231,'Tele2 - data 6.23'!A:A,'Tele2 - data 6.23'!K:K,0,0)</f>
        <v>0.10044097045734823</v>
      </c>
      <c r="I1231">
        <f t="shared" si="78"/>
        <v>5.639469353212414</v>
      </c>
      <c r="J1231">
        <f>_xlfn.XLOOKUP(A1231,'Tele2 - data 6.23'!R:R,'Tele2 - data 6.23'!U:U,0,0)</f>
        <v>0</v>
      </c>
      <c r="K1231">
        <f t="shared" si="79"/>
        <v>0</v>
      </c>
    </row>
    <row r="1232" spans="1:11" x14ac:dyDescent="0.25">
      <c r="A1232" t="str">
        <f>_xlfn.XLOOKUP(C1232,'Usage by partner TELE2 vs Ki'!B:B,'Usage by partner TELE2 vs Ki'!A:A,,0)</f>
        <v>UGACE</v>
      </c>
      <c r="B1232" t="s">
        <v>685</v>
      </c>
      <c r="C1232" t="s">
        <v>843</v>
      </c>
      <c r="D1232">
        <v>4</v>
      </c>
      <c r="E1232">
        <v>120006718</v>
      </c>
      <c r="F1232">
        <f t="shared" si="76"/>
        <v>0.11176496557891369</v>
      </c>
      <c r="G1232">
        <f t="shared" si="77"/>
        <v>114.44732475280762</v>
      </c>
      <c r="H1232">
        <f>_xlfn.XLOOKUP(A1232,'Tele2 - data 6.23'!A:A,'Tele2 - data 6.23'!K:K,0,0)</f>
        <v>0.5000615661836354</v>
      </c>
      <c r="I1232">
        <f t="shared" si="78"/>
        <v>57.230708461416121</v>
      </c>
      <c r="J1232">
        <f>_xlfn.XLOOKUP(A1232,'Tele2 - data 6.23'!R:R,'Tele2 - data 6.23'!U:U,0,0)</f>
        <v>0</v>
      </c>
      <c r="K1232">
        <f t="shared" si="79"/>
        <v>0</v>
      </c>
    </row>
    <row r="1233" spans="1:11" x14ac:dyDescent="0.25">
      <c r="A1233" t="str">
        <f>_xlfn.XLOOKUP(C1233,'Usage by partner TELE2 vs Ki'!B:B,'Usage by partner TELE2 vs Ki'!A:A,,0)</f>
        <v>UGAMN</v>
      </c>
      <c r="B1233" t="s">
        <v>685</v>
      </c>
      <c r="C1233" t="s">
        <v>844</v>
      </c>
      <c r="D1233">
        <v>3</v>
      </c>
      <c r="E1233">
        <v>54554642</v>
      </c>
      <c r="F1233">
        <f t="shared" si="76"/>
        <v>5.0807969644665718E-2</v>
      </c>
      <c r="G1233">
        <f t="shared" si="77"/>
        <v>52.027360916137695</v>
      </c>
      <c r="H1233">
        <f>_xlfn.XLOOKUP(A1233,'Tele2 - data 6.23'!A:A,'Tele2 - data 6.23'!K:K,0,0)</f>
        <v>5.0060928433269342E-2</v>
      </c>
      <c r="I1233">
        <f t="shared" si="78"/>
        <v>2.6045379913946438</v>
      </c>
      <c r="J1233">
        <f>_xlfn.XLOOKUP(A1233,'Tele2 - data 6.23'!R:R,'Tele2 - data 6.23'!U:U,0,0)</f>
        <v>0</v>
      </c>
      <c r="K1233">
        <f t="shared" si="79"/>
        <v>0</v>
      </c>
    </row>
    <row r="1234" spans="1:11" x14ac:dyDescent="0.25">
      <c r="A1234" t="str">
        <f>_xlfn.XLOOKUP(C1234,'Usage by partner TELE2 vs Ki'!B:B,'Usage by partner TELE2 vs Ki'!A:A,,0)</f>
        <v>RWATG</v>
      </c>
      <c r="B1234" t="s">
        <v>685</v>
      </c>
      <c r="C1234" t="s">
        <v>792</v>
      </c>
      <c r="D1234">
        <v>3</v>
      </c>
      <c r="E1234">
        <v>4905351</v>
      </c>
      <c r="F1234">
        <f t="shared" si="76"/>
        <v>4.5684641227126122E-3</v>
      </c>
      <c r="G1234">
        <f t="shared" si="77"/>
        <v>4.6781072616577148</v>
      </c>
      <c r="H1234">
        <f>_xlfn.XLOOKUP(A1234,'Tele2 - data 6.23'!A:A,'Tele2 - data 6.23'!K:K,0,0)</f>
        <v>0.40125139925374065</v>
      </c>
      <c r="I1234">
        <f t="shared" si="78"/>
        <v>1.8770970845992432</v>
      </c>
      <c r="J1234">
        <f>_xlfn.XLOOKUP(A1234,'Tele2 - data 6.23'!R:R,'Tele2 - data 6.23'!U:U,0,0)</f>
        <v>0</v>
      </c>
      <c r="K1234">
        <f t="shared" si="79"/>
        <v>0</v>
      </c>
    </row>
    <row r="1235" spans="1:11" x14ac:dyDescent="0.25">
      <c r="A1235" t="str">
        <f>_xlfn.XLOOKUP(C1235,'Usage by partner TELE2 vs Ki'!B:B,'Usage by partner TELE2 vs Ki'!A:A,,0)</f>
        <v>RWAAR</v>
      </c>
      <c r="B1235" t="s">
        <v>685</v>
      </c>
      <c r="C1235" t="s">
        <v>811</v>
      </c>
      <c r="D1235">
        <v>2</v>
      </c>
      <c r="E1235">
        <v>31</v>
      </c>
      <c r="F1235">
        <f t="shared" si="76"/>
        <v>2.8870999813079834E-8</v>
      </c>
      <c r="G1235">
        <f t="shared" si="77"/>
        <v>2.956390380859375E-5</v>
      </c>
      <c r="H1235">
        <f>_xlfn.XLOOKUP(A1235,'Tele2 - data 6.23'!A:A,'Tele2 - data 6.23'!K:K,0,0)</f>
        <v>0</v>
      </c>
      <c r="I1235">
        <f t="shared" si="78"/>
        <v>0</v>
      </c>
      <c r="J1235">
        <f>_xlfn.XLOOKUP(A1235,'Tele2 - data 6.23'!R:R,'Tele2 - data 6.23'!U:U,0,0)</f>
        <v>0</v>
      </c>
      <c r="K1235">
        <f t="shared" si="79"/>
        <v>0</v>
      </c>
    </row>
    <row r="1236" spans="1:11" x14ac:dyDescent="0.25">
      <c r="A1236" t="str">
        <f>_xlfn.XLOOKUP(C1236,'Usage by partner TELE2 vs Ki'!B:B,'Usage by partner TELE2 vs Ki'!A:A,,0)</f>
        <v>ZMB02</v>
      </c>
      <c r="B1236" t="s">
        <v>685</v>
      </c>
      <c r="C1236" t="s">
        <v>682</v>
      </c>
      <c r="D1236">
        <v>2</v>
      </c>
      <c r="E1236">
        <v>8832826</v>
      </c>
      <c r="F1236">
        <f t="shared" si="76"/>
        <v>8.2262102514505386E-3</v>
      </c>
      <c r="G1236">
        <f t="shared" si="77"/>
        <v>8.4236392974853516</v>
      </c>
      <c r="H1236">
        <f>_xlfn.XLOOKUP(A1236,'Tele2 - data 6.23'!A:A,'Tele2 - data 6.23'!K:K,0,0)</f>
        <v>2.0281576074329653E-2</v>
      </c>
      <c r="I1236">
        <f t="shared" si="78"/>
        <v>0.17084468123466195</v>
      </c>
      <c r="J1236">
        <f>_xlfn.XLOOKUP(A1236,'Tele2 - data 6.23'!R:R,'Tele2 - data 6.23'!U:U,0,0)</f>
        <v>0</v>
      </c>
      <c r="K1236">
        <f t="shared" si="79"/>
        <v>0</v>
      </c>
    </row>
    <row r="1237" spans="1:11" x14ac:dyDescent="0.25">
      <c r="A1237" t="str">
        <f>_xlfn.XLOOKUP(C1237,'Usage by partner TELE2 vs Ki'!B:B,'Usage by partner TELE2 vs Ki'!A:A,,0)</f>
        <v>ZMBCZ</v>
      </c>
      <c r="B1237" t="s">
        <v>685</v>
      </c>
      <c r="C1237" t="s">
        <v>730</v>
      </c>
      <c r="D1237">
        <v>2</v>
      </c>
      <c r="E1237">
        <v>3388802</v>
      </c>
      <c r="F1237">
        <f t="shared" si="76"/>
        <v>3.1560678035020828E-3</v>
      </c>
      <c r="G1237">
        <f t="shared" si="77"/>
        <v>3.2318134307861328</v>
      </c>
      <c r="H1237">
        <f>_xlfn.XLOOKUP(A1237,'Tele2 - data 6.23'!A:A,'Tele2 - data 6.23'!K:K,0,0)</f>
        <v>1.0000351703054393</v>
      </c>
      <c r="I1237">
        <f t="shared" si="78"/>
        <v>3.2319270946516165</v>
      </c>
      <c r="J1237">
        <f>_xlfn.XLOOKUP(A1237,'Tele2 - data 6.23'!R:R,'Tele2 - data 6.23'!U:U,0,0)</f>
        <v>0</v>
      </c>
      <c r="K1237">
        <f t="shared" si="79"/>
        <v>0</v>
      </c>
    </row>
    <row r="1238" spans="1:11" x14ac:dyDescent="0.25">
      <c r="A1238" t="str">
        <f>_xlfn.XLOOKUP(C1238,'Usage by partner TELE2 vs Ki'!B:B,'Usage by partner TELE2 vs Ki'!A:A,,0)</f>
        <v>KENKC</v>
      </c>
      <c r="B1238" t="s">
        <v>685</v>
      </c>
      <c r="C1238" t="s">
        <v>826</v>
      </c>
      <c r="D1238">
        <v>1</v>
      </c>
      <c r="E1238">
        <v>87</v>
      </c>
      <c r="F1238">
        <f t="shared" si="76"/>
        <v>8.1025063991546631E-8</v>
      </c>
      <c r="G1238">
        <f t="shared" si="77"/>
        <v>8.296966552734375E-5</v>
      </c>
      <c r="H1238">
        <f>_xlfn.XLOOKUP(A1238,'Tele2 - data 6.23'!A:A,'Tele2 - data 6.23'!K:K,0,0)</f>
        <v>0.50075396825396834</v>
      </c>
      <c r="I1238">
        <f t="shared" si="78"/>
        <v>4.1547389257521866E-5</v>
      </c>
      <c r="J1238">
        <f>_xlfn.XLOOKUP(A1238,'Tele2 - data 6.23'!R:R,'Tele2 - data 6.23'!U:U,0,0)</f>
        <v>0</v>
      </c>
      <c r="K1238">
        <f t="shared" si="79"/>
        <v>0</v>
      </c>
    </row>
    <row r="1239" spans="1:11" x14ac:dyDescent="0.25">
      <c r="A1239" t="str">
        <f>_xlfn.XLOOKUP(C1239,'Usage by partner TELE2 vs Ki'!B:B,'Usage by partner TELE2 vs Ki'!A:A,,0)</f>
        <v>CODCT</v>
      </c>
      <c r="B1239" t="s">
        <v>685</v>
      </c>
      <c r="C1239" t="s">
        <v>716</v>
      </c>
      <c r="D1239">
        <v>1</v>
      </c>
      <c r="E1239">
        <v>7911581</v>
      </c>
      <c r="F1239">
        <f t="shared" si="76"/>
        <v>7.3682339861989021E-3</v>
      </c>
      <c r="G1239">
        <f t="shared" si="77"/>
        <v>7.5450716018676758</v>
      </c>
      <c r="H1239">
        <f>_xlfn.XLOOKUP(A1239,'Tele2 - data 6.23'!A:A,'Tele2 - data 6.23'!K:K,0,0)</f>
        <v>0.40039331086194663</v>
      </c>
      <c r="I1239">
        <f t="shared" si="78"/>
        <v>3.0209961993622501</v>
      </c>
      <c r="J1239">
        <f>_xlfn.XLOOKUP(A1239,'Tele2 - data 6.23'!R:R,'Tele2 - data 6.23'!U:U,0,0)</f>
        <v>0</v>
      </c>
      <c r="K1239">
        <f t="shared" si="79"/>
        <v>0</v>
      </c>
    </row>
    <row r="1240" spans="1:11" x14ac:dyDescent="0.25">
      <c r="A1240" t="str">
        <f>_xlfn.XLOOKUP(C1240,'Usage by partner TELE2 vs Ki'!B:B,'Usage by partner TELE2 vs Ki'!A:A,,0)</f>
        <v>SSDMN</v>
      </c>
      <c r="B1240" t="s">
        <v>685</v>
      </c>
      <c r="C1240" t="s">
        <v>936</v>
      </c>
      <c r="D1240">
        <v>1</v>
      </c>
      <c r="E1240">
        <v>8398065</v>
      </c>
      <c r="F1240">
        <f t="shared" si="76"/>
        <v>7.8213075175881386E-3</v>
      </c>
      <c r="G1240">
        <f t="shared" si="77"/>
        <v>8.0090188980102539</v>
      </c>
      <c r="H1240">
        <f>_xlfn.XLOOKUP(A1240,'Tele2 - data 6.23'!A:A,'Tele2 - data 6.23'!K:K,0,0)</f>
        <v>5.0079188319722835E-2</v>
      </c>
      <c r="I1240">
        <f t="shared" si="78"/>
        <v>0.40108516564967456</v>
      </c>
      <c r="J1240">
        <f>_xlfn.XLOOKUP(A1240,'Tele2 - data 6.23'!R:R,'Tele2 - data 6.23'!U:U,0,0)</f>
        <v>0</v>
      </c>
      <c r="K1240">
        <f t="shared" si="79"/>
        <v>0</v>
      </c>
    </row>
    <row r="1241" spans="1:11" x14ac:dyDescent="0.25">
      <c r="A1241" t="str">
        <f>_xlfn.XLOOKUP(C1241,'Usage by partner TELE2 vs Ki'!B:B,'Usage by partner TELE2 vs Ki'!A:A,,0)</f>
        <v>CODOR</v>
      </c>
      <c r="B1241" t="s">
        <v>685</v>
      </c>
      <c r="C1241" t="s">
        <v>713</v>
      </c>
      <c r="D1241">
        <v>1</v>
      </c>
      <c r="E1241">
        <v>3597331</v>
      </c>
      <c r="F1241">
        <f t="shared" si="76"/>
        <v>3.3502755686640739E-3</v>
      </c>
      <c r="G1241">
        <f t="shared" si="77"/>
        <v>3.4306821823120117</v>
      </c>
      <c r="H1241">
        <f>_xlfn.XLOOKUP(A1241,'Tele2 - data 6.23'!A:A,'Tele2 - data 6.23'!K:K,0,0)</f>
        <v>1.0004764562415673</v>
      </c>
      <c r="I1241">
        <f t="shared" si="78"/>
        <v>3.4323167522506082</v>
      </c>
      <c r="J1241">
        <f>_xlfn.XLOOKUP(A1241,'Tele2 - data 6.23'!R:R,'Tele2 - data 6.23'!U:U,0,0)</f>
        <v>0</v>
      </c>
      <c r="K1241">
        <f t="shared" si="79"/>
        <v>0</v>
      </c>
    </row>
    <row r="1242" spans="1:11" x14ac:dyDescent="0.25">
      <c r="A1242" t="str">
        <f>_xlfn.XLOOKUP(C1242,'Usage by partner TELE2 vs Ki'!B:B,'Usage by partner TELE2 vs Ki'!A:A,,0)</f>
        <v>KENSA</v>
      </c>
      <c r="B1242" t="s">
        <v>685</v>
      </c>
      <c r="C1242" t="s">
        <v>793</v>
      </c>
      <c r="D1242">
        <v>1</v>
      </c>
      <c r="E1242">
        <v>304775</v>
      </c>
      <c r="F1242">
        <f t="shared" si="76"/>
        <v>2.8384383767843246E-4</v>
      </c>
      <c r="G1242">
        <f t="shared" si="77"/>
        <v>0.29065608978271484</v>
      </c>
      <c r="H1242">
        <f>_xlfn.XLOOKUP(A1242,'Tele2 - data 6.23'!A:A,'Tele2 - data 6.23'!K:K,0,0)</f>
        <v>0.10116455327211413</v>
      </c>
      <c r="I1242">
        <f t="shared" si="78"/>
        <v>2.9404093478687842E-2</v>
      </c>
      <c r="J1242">
        <f>_xlfn.XLOOKUP(A1242,'Tele2 - data 6.23'!R:R,'Tele2 - data 6.23'!U:U,0,0)</f>
        <v>0</v>
      </c>
      <c r="K1242">
        <f t="shared" si="79"/>
        <v>0</v>
      </c>
    </row>
    <row r="1243" spans="1:11" x14ac:dyDescent="0.25">
      <c r="A1243" t="str">
        <f>_xlfn.XLOOKUP(C1243,'Usage by partner TELE2 vs Ki'!B:B,'Usage by partner TELE2 vs Ki'!A:A,,0)</f>
        <v>NLDPT</v>
      </c>
      <c r="B1243" t="s">
        <v>694</v>
      </c>
      <c r="C1243" t="s">
        <v>687</v>
      </c>
      <c r="D1243">
        <v>11</v>
      </c>
      <c r="E1243">
        <v>254919838</v>
      </c>
      <c r="F1243">
        <f t="shared" si="76"/>
        <v>0.2374125998467207</v>
      </c>
      <c r="G1243">
        <f t="shared" si="77"/>
        <v>243.11050224304199</v>
      </c>
      <c r="H1243">
        <f>_xlfn.XLOOKUP(A1243,'Tele2 - data 6.23'!A:A,'Tele2 - data 6.23'!K:K,0,0)</f>
        <v>4.5416334993920587E-3</v>
      </c>
      <c r="I1243">
        <f t="shared" si="78"/>
        <v>1.1041188010410277</v>
      </c>
      <c r="J1243">
        <f>_xlfn.XLOOKUP(A1243,'Tele2 - data 6.23'!R:R,'Tele2 - data 6.23'!U:U,0,0)</f>
        <v>0.11</v>
      </c>
      <c r="K1243">
        <f t="shared" si="79"/>
        <v>1.21</v>
      </c>
    </row>
    <row r="1244" spans="1:11" x14ac:dyDescent="0.25">
      <c r="A1244" t="str">
        <f>_xlfn.XLOOKUP(C1244,'Usage by partner TELE2 vs Ki'!B:B,'Usage by partner TELE2 vs Ki'!A:A,,0)</f>
        <v>NLDLT</v>
      </c>
      <c r="B1244" t="s">
        <v>694</v>
      </c>
      <c r="C1244" t="s">
        <v>699</v>
      </c>
      <c r="D1244">
        <v>2</v>
      </c>
      <c r="E1244">
        <v>44834149</v>
      </c>
      <c r="F1244">
        <f t="shared" si="76"/>
        <v>4.1755055077373981E-2</v>
      </c>
      <c r="G1244">
        <f t="shared" si="77"/>
        <v>42.757176399230957</v>
      </c>
      <c r="H1244">
        <f>_xlfn.XLOOKUP(A1244,'Tele2 - data 6.23'!A:A,'Tele2 - data 6.23'!K:K,0,0)</f>
        <v>1.0014996681596862E-2</v>
      </c>
      <c r="I1244">
        <f t="shared" si="78"/>
        <v>0.42821297975274969</v>
      </c>
      <c r="J1244">
        <f>_xlfn.XLOOKUP(A1244,'Tele2 - data 6.23'!R:R,'Tele2 - data 6.23'!U:U,0,0)</f>
        <v>0</v>
      </c>
      <c r="K1244">
        <f t="shared" si="79"/>
        <v>0</v>
      </c>
    </row>
    <row r="1245" spans="1:11" x14ac:dyDescent="0.25">
      <c r="A1245" t="str">
        <f>_xlfn.XLOOKUP(C1245,'Usage by partner TELE2 vs Ki'!B:B,'Usage by partner TELE2 vs Ki'!A:A,,0)</f>
        <v>ISR01</v>
      </c>
      <c r="B1245" t="s">
        <v>604</v>
      </c>
      <c r="C1245" t="s">
        <v>586</v>
      </c>
      <c r="D1245">
        <v>12</v>
      </c>
      <c r="E1245">
        <v>2405321420</v>
      </c>
      <c r="F1245">
        <f t="shared" si="76"/>
        <v>2.2401301376521587</v>
      </c>
      <c r="G1245">
        <f t="shared" si="77"/>
        <v>2293.8932609558105</v>
      </c>
      <c r="H1245">
        <f>_xlfn.XLOOKUP(A1245,'Tele2 - data 6.23'!A:A,'Tele2 - data 6.23'!K:K,0,0)</f>
        <v>1.3512929896353961E-2</v>
      </c>
      <c r="I1245">
        <f t="shared" si="78"/>
        <v>30.997218825014652</v>
      </c>
      <c r="J1245">
        <f>_xlfn.XLOOKUP(A1245,'Tele2 - data 6.23'!R:R,'Tele2 - data 6.23'!U:U,0,0)</f>
        <v>0</v>
      </c>
      <c r="K1245">
        <f t="shared" si="79"/>
        <v>0</v>
      </c>
    </row>
    <row r="1246" spans="1:11" x14ac:dyDescent="0.25">
      <c r="A1246" t="str">
        <f>_xlfn.XLOOKUP(C1246,'Usage by partner TELE2 vs Ki'!B:B,'Usage by partner TELE2 vs Ki'!A:A,,0)</f>
        <v>ISRPL</v>
      </c>
      <c r="B1246" t="s">
        <v>604</v>
      </c>
      <c r="C1246" t="s">
        <v>644</v>
      </c>
      <c r="D1246">
        <v>7</v>
      </c>
      <c r="E1246">
        <v>82224751</v>
      </c>
      <c r="F1246">
        <f t="shared" si="76"/>
        <v>7.6577766798436642E-2</v>
      </c>
      <c r="G1246">
        <f t="shared" si="77"/>
        <v>78.415633201599121</v>
      </c>
      <c r="H1246">
        <f>_xlfn.XLOOKUP(A1246,'Tele2 - data 6.23'!A:A,'Tele2 - data 6.23'!K:K,0,0)</f>
        <v>1.8158632160141627E-2</v>
      </c>
      <c r="I1246">
        <f t="shared" si="78"/>
        <v>1.4239206389124273</v>
      </c>
      <c r="J1246">
        <f>_xlfn.XLOOKUP(A1246,'Tele2 - data 6.23'!R:R,'Tele2 - data 6.23'!U:U,0,0)</f>
        <v>0.1</v>
      </c>
      <c r="K1246">
        <f t="shared" si="79"/>
        <v>0.70000000000000007</v>
      </c>
    </row>
    <row r="1247" spans="1:11" x14ac:dyDescent="0.25">
      <c r="A1247" t="str">
        <f>_xlfn.XLOOKUP(C1247,'Usage by partner TELE2 vs Ki'!B:B,'Usage by partner TELE2 vs Ki'!A:A,,0)</f>
        <v>GRCPF</v>
      </c>
      <c r="B1247" t="s">
        <v>604</v>
      </c>
      <c r="C1247" t="s">
        <v>708</v>
      </c>
      <c r="D1247">
        <v>3</v>
      </c>
      <c r="E1247">
        <v>2056089614</v>
      </c>
      <c r="F1247">
        <f t="shared" si="76"/>
        <v>1.9148826729506254</v>
      </c>
      <c r="G1247">
        <f t="shared" si="77"/>
        <v>1960.8398571014404</v>
      </c>
      <c r="H1247">
        <f>_xlfn.XLOOKUP(A1247,'Tele2 - data 6.23'!A:A,'Tele2 - data 6.23'!K:K,0,0)</f>
        <v>5.0920537561091016E-3</v>
      </c>
      <c r="I1247">
        <f t="shared" si="78"/>
        <v>9.9847019594818232</v>
      </c>
      <c r="J1247">
        <f>_xlfn.XLOOKUP(A1247,'Tele2 - data 6.23'!R:R,'Tele2 - data 6.23'!U:U,0,0)</f>
        <v>0</v>
      </c>
      <c r="K1247">
        <f t="shared" si="79"/>
        <v>0</v>
      </c>
    </row>
    <row r="1248" spans="1:11" x14ac:dyDescent="0.25">
      <c r="A1248" t="str">
        <f>_xlfn.XLOOKUP(C1248,'Usage by partner TELE2 vs Ki'!B:B,'Usage by partner TELE2 vs Ki'!A:A,,0)</f>
        <v>LTE01</v>
      </c>
      <c r="B1248" t="s">
        <v>604</v>
      </c>
      <c r="C1248" t="s">
        <v>831</v>
      </c>
      <c r="D1248">
        <v>2</v>
      </c>
      <c r="E1248">
        <v>292</v>
      </c>
      <c r="F1248">
        <f t="shared" si="76"/>
        <v>2.7194619178771973E-7</v>
      </c>
      <c r="G1248">
        <f t="shared" si="77"/>
        <v>2.78472900390625E-4</v>
      </c>
      <c r="H1248">
        <f>_xlfn.XLOOKUP(A1248,'Tele2 - data 6.23'!A:A,'Tele2 - data 6.23'!K:K,0,0)</f>
        <v>0</v>
      </c>
      <c r="I1248">
        <f t="shared" si="78"/>
        <v>0</v>
      </c>
      <c r="J1248">
        <f>_xlfn.XLOOKUP(A1248,'Tele2 - data 6.23'!R:R,'Tele2 - data 6.23'!U:U,0,0)</f>
        <v>0</v>
      </c>
      <c r="K1248">
        <f t="shared" si="79"/>
        <v>0</v>
      </c>
    </row>
    <row r="1249" spans="1:11" x14ac:dyDescent="0.25">
      <c r="A1249" t="str">
        <f>_xlfn.XLOOKUP(C1249,'Usage by partner TELE2 vs Ki'!B:B,'Usage by partner TELE2 vs Ki'!A:A,,0)</f>
        <v>ISRMS</v>
      </c>
      <c r="B1249" t="s">
        <v>604</v>
      </c>
      <c r="C1249" t="s">
        <v>645</v>
      </c>
      <c r="D1249">
        <v>2</v>
      </c>
      <c r="E1249">
        <v>885852428</v>
      </c>
      <c r="F1249">
        <f t="shared" si="76"/>
        <v>0.82501436397433281</v>
      </c>
      <c r="G1249">
        <f t="shared" si="77"/>
        <v>844.8147087097168</v>
      </c>
      <c r="H1249">
        <f>_xlfn.XLOOKUP(A1249,'Tele2 - data 6.23'!A:A,'Tele2 - data 6.23'!K:K,0,0)</f>
        <v>1.3603237372528902E-2</v>
      </c>
      <c r="I1249">
        <f t="shared" si="78"/>
        <v>11.492215018382138</v>
      </c>
      <c r="J1249">
        <f>_xlfn.XLOOKUP(A1249,'Tele2 - data 6.23'!R:R,'Tele2 - data 6.23'!U:U,0,0)</f>
        <v>0</v>
      </c>
      <c r="K1249">
        <f t="shared" si="79"/>
        <v>0</v>
      </c>
    </row>
    <row r="1250" spans="1:11" x14ac:dyDescent="0.25">
      <c r="A1250" t="str">
        <f>_xlfn.XLOOKUP(C1250,'Usage by partner TELE2 vs Ki'!B:B,'Usage by partner TELE2 vs Ki'!A:A,,0)</f>
        <v>GRCSH</v>
      </c>
      <c r="B1250" t="s">
        <v>604</v>
      </c>
      <c r="C1250" t="s">
        <v>710</v>
      </c>
      <c r="D1250">
        <v>2</v>
      </c>
      <c r="E1250">
        <v>1320431234</v>
      </c>
      <c r="F1250">
        <f t="shared" si="76"/>
        <v>1.2297474164515734</v>
      </c>
      <c r="G1250">
        <f t="shared" si="77"/>
        <v>1259.2613544464111</v>
      </c>
      <c r="H1250">
        <f>_xlfn.XLOOKUP(A1250,'Tele2 - data 6.23'!A:A,'Tele2 - data 6.23'!K:K,0,0)</f>
        <v>5.0781742986989722E-3</v>
      </c>
      <c r="I1250">
        <f t="shared" si="78"/>
        <v>6.3947486454946221</v>
      </c>
      <c r="J1250">
        <f>_xlfn.XLOOKUP(A1250,'Tele2 - data 6.23'!R:R,'Tele2 - data 6.23'!U:U,0,0)</f>
        <v>0</v>
      </c>
      <c r="K1250">
        <f t="shared" si="79"/>
        <v>0</v>
      </c>
    </row>
    <row r="1251" spans="1:11" x14ac:dyDescent="0.25">
      <c r="A1251" t="str">
        <f>_xlfn.XLOOKUP(C1251,'Usage by partner TELE2 vs Ki'!B:B,'Usage by partner TELE2 vs Ki'!A:A,,0)</f>
        <v>LTUMT</v>
      </c>
      <c r="B1251" t="s">
        <v>604</v>
      </c>
      <c r="C1251" t="s">
        <v>933</v>
      </c>
      <c r="D1251">
        <v>1</v>
      </c>
      <c r="E1251">
        <v>3664454</v>
      </c>
      <c r="F1251">
        <f t="shared" si="76"/>
        <v>3.4127887338399887E-3</v>
      </c>
      <c r="G1251">
        <f t="shared" si="77"/>
        <v>3.4946956634521484</v>
      </c>
      <c r="H1251">
        <f>_xlfn.XLOOKUP(A1251,'Tele2 - data 6.23'!A:A,'Tele2 - data 6.23'!K:K,0,0)</f>
        <v>1.0001134172621072E-2</v>
      </c>
      <c r="I1251">
        <f t="shared" si="78"/>
        <v>3.4950920222661948E-2</v>
      </c>
      <c r="J1251">
        <f>_xlfn.XLOOKUP(A1251,'Tele2 - data 6.23'!R:R,'Tele2 - data 6.23'!U:U,0,0)</f>
        <v>0</v>
      </c>
      <c r="K1251">
        <f t="shared" si="79"/>
        <v>0</v>
      </c>
    </row>
    <row r="1252" spans="1:11" x14ac:dyDescent="0.25">
      <c r="A1252" t="str">
        <f>_xlfn.XLOOKUP(C1252,'Usage by partner TELE2 vs Ki'!B:B,'Usage by partner TELE2 vs Ki'!A:A,,0)</f>
        <v>PSEJE</v>
      </c>
      <c r="B1252" t="s">
        <v>604</v>
      </c>
      <c r="C1252" t="s">
        <v>669</v>
      </c>
      <c r="D1252">
        <v>1</v>
      </c>
      <c r="E1252">
        <v>2</v>
      </c>
      <c r="F1252">
        <f t="shared" si="76"/>
        <v>1.862645149230957E-9</v>
      </c>
      <c r="G1252">
        <f t="shared" si="77"/>
        <v>1.9073486328125E-6</v>
      </c>
      <c r="H1252">
        <f>_xlfn.XLOOKUP(A1252,'Tele2 - data 6.23'!A:A,'Tele2 - data 6.23'!K:K,0,0)</f>
        <v>5.4180568666750653E-2</v>
      </c>
      <c r="I1252">
        <f t="shared" si="78"/>
        <v>1.0334123357153063E-7</v>
      </c>
      <c r="J1252">
        <f>_xlfn.XLOOKUP(A1252,'Tele2 - data 6.23'!R:R,'Tele2 - data 6.23'!U:U,0,0)</f>
        <v>0</v>
      </c>
      <c r="K1252">
        <f t="shared" si="79"/>
        <v>0</v>
      </c>
    </row>
    <row r="1253" spans="1:11" x14ac:dyDescent="0.25">
      <c r="A1253" t="str">
        <f>_xlfn.XLOOKUP(C1253,'Usage by partner TELE2 vs Ki'!B:B,'Usage by partner TELE2 vs Ki'!A:A,,0)</f>
        <v>PSEWM</v>
      </c>
      <c r="B1253" t="s">
        <v>604</v>
      </c>
      <c r="C1253" t="s">
        <v>668</v>
      </c>
      <c r="D1253">
        <v>1</v>
      </c>
      <c r="E1253">
        <v>1</v>
      </c>
      <c r="F1253">
        <f t="shared" si="76"/>
        <v>9.3132257461547852E-10</v>
      </c>
      <c r="G1253">
        <f t="shared" si="77"/>
        <v>9.5367431640625E-7</v>
      </c>
      <c r="H1253">
        <f>_xlfn.XLOOKUP(A1253,'Tele2 - data 6.23'!A:A,'Tele2 - data 6.23'!K:K,0,0)</f>
        <v>9.0085845390414532E-2</v>
      </c>
      <c r="I1253">
        <f t="shared" si="78"/>
        <v>8.5912557020582706E-8</v>
      </c>
      <c r="J1253">
        <f>_xlfn.XLOOKUP(A1253,'Tele2 - data 6.23'!R:R,'Tele2 - data 6.23'!U:U,0,0)</f>
        <v>0</v>
      </c>
      <c r="K1253">
        <f t="shared" si="79"/>
        <v>0</v>
      </c>
    </row>
    <row r="1254" spans="1:11" x14ac:dyDescent="0.25">
      <c r="A1254" t="str">
        <f>_xlfn.XLOOKUP(C1254,'Usage by partner TELE2 vs Ki'!B:B,'Usage by partner TELE2 vs Ki'!A:A,,0)</f>
        <v>ISR01</v>
      </c>
      <c r="B1254" t="s">
        <v>1299</v>
      </c>
      <c r="C1254" t="s">
        <v>586</v>
      </c>
      <c r="D1254">
        <v>12</v>
      </c>
      <c r="E1254">
        <v>168681522</v>
      </c>
      <c r="F1254">
        <f t="shared" si="76"/>
        <v>0.15709690935909748</v>
      </c>
      <c r="G1254">
        <f t="shared" si="77"/>
        <v>160.86723518371582</v>
      </c>
      <c r="H1254">
        <f>_xlfn.XLOOKUP(A1254,'Tele2 - data 6.23'!A:A,'Tele2 - data 6.23'!K:K,0,0)</f>
        <v>1.3512929896353961E-2</v>
      </c>
      <c r="I1254">
        <f t="shared" si="78"/>
        <v>2.1737876716578373</v>
      </c>
      <c r="J1254">
        <f>_xlfn.XLOOKUP(A1254,'Tele2 - data 6.23'!R:R,'Tele2 - data 6.23'!U:U,0,0)</f>
        <v>0</v>
      </c>
      <c r="K1254">
        <f t="shared" si="79"/>
        <v>0</v>
      </c>
    </row>
    <row r="1255" spans="1:11" x14ac:dyDescent="0.25">
      <c r="A1255" t="str">
        <f>_xlfn.XLOOKUP(C1255,'Usage by partner TELE2 vs Ki'!B:B,'Usage by partner TELE2 vs Ki'!A:A,,0)</f>
        <v>ISRPL</v>
      </c>
      <c r="B1255" t="s">
        <v>1299</v>
      </c>
      <c r="C1255" t="s">
        <v>644</v>
      </c>
      <c r="D1255">
        <v>11</v>
      </c>
      <c r="E1255">
        <v>491803</v>
      </c>
      <c r="F1255">
        <f t="shared" si="76"/>
        <v>4.5802723616361618E-4</v>
      </c>
      <c r="G1255">
        <f t="shared" si="77"/>
        <v>0.46901988983154297</v>
      </c>
      <c r="H1255">
        <f>_xlfn.XLOOKUP(A1255,'Tele2 - data 6.23'!A:A,'Tele2 - data 6.23'!K:K,0,0)</f>
        <v>1.8158632160141627E-2</v>
      </c>
      <c r="I1255">
        <f t="shared" si="78"/>
        <v>8.5167596552411396E-3</v>
      </c>
      <c r="J1255">
        <f>_xlfn.XLOOKUP(A1255,'Tele2 - data 6.23'!R:R,'Tele2 - data 6.23'!U:U,0,0)</f>
        <v>0.1</v>
      </c>
      <c r="K1255">
        <f t="shared" si="79"/>
        <v>1.1000000000000001</v>
      </c>
    </row>
    <row r="1256" spans="1:11" x14ac:dyDescent="0.25">
      <c r="A1256" t="str">
        <f>_xlfn.XLOOKUP(C1256,'Usage by partner TELE2 vs Ki'!B:B,'Usage by partner TELE2 vs Ki'!A:A,,0)</f>
        <v>ISRMS</v>
      </c>
      <c r="B1256" t="s">
        <v>1299</v>
      </c>
      <c r="C1256" t="s">
        <v>645</v>
      </c>
      <c r="D1256">
        <v>3</v>
      </c>
      <c r="E1256">
        <v>5132</v>
      </c>
      <c r="F1256">
        <f t="shared" si="76"/>
        <v>4.7795474529266357E-6</v>
      </c>
      <c r="G1256">
        <f t="shared" si="77"/>
        <v>4.894256591796875E-3</v>
      </c>
      <c r="H1256">
        <f>_xlfn.XLOOKUP(A1256,'Tele2 - data 6.23'!A:A,'Tele2 - data 6.23'!K:K,0,0)</f>
        <v>1.3603237372528902E-2</v>
      </c>
      <c r="I1256">
        <f t="shared" si="78"/>
        <v>6.6577734180277184E-5</v>
      </c>
      <c r="J1256">
        <f>_xlfn.XLOOKUP(A1256,'Tele2 - data 6.23'!R:R,'Tele2 - data 6.23'!U:U,0,0)</f>
        <v>0</v>
      </c>
      <c r="K1256">
        <f t="shared" si="79"/>
        <v>0</v>
      </c>
    </row>
    <row r="1257" spans="1:11" x14ac:dyDescent="0.25">
      <c r="A1257" t="str">
        <f>_xlfn.XLOOKUP(C1257,'Usage by partner TELE2 vs Ki'!B:B,'Usage by partner TELE2 vs Ki'!A:A,,0)</f>
        <v>PSEJE</v>
      </c>
      <c r="B1257" t="s">
        <v>1299</v>
      </c>
      <c r="C1257" t="s">
        <v>669</v>
      </c>
      <c r="D1257">
        <v>1</v>
      </c>
      <c r="E1257">
        <v>4</v>
      </c>
      <c r="F1257">
        <f t="shared" si="76"/>
        <v>3.7252902984619141E-9</v>
      </c>
      <c r="G1257">
        <f t="shared" si="77"/>
        <v>3.814697265625E-6</v>
      </c>
      <c r="H1257">
        <f>_xlfn.XLOOKUP(A1257,'Tele2 - data 6.23'!A:A,'Tele2 - data 6.23'!K:K,0,0)</f>
        <v>5.4180568666750653E-2</v>
      </c>
      <c r="I1257">
        <f t="shared" si="78"/>
        <v>2.0668246714306127E-7</v>
      </c>
      <c r="J1257">
        <f>_xlfn.XLOOKUP(A1257,'Tele2 - data 6.23'!R:R,'Tele2 - data 6.23'!U:U,0,0)</f>
        <v>0</v>
      </c>
      <c r="K1257">
        <f t="shared" si="79"/>
        <v>0</v>
      </c>
    </row>
    <row r="1258" spans="1:11" x14ac:dyDescent="0.25">
      <c r="A1258" t="str">
        <f>_xlfn.XLOOKUP(C1258,'Usage by partner TELE2 vs Ki'!B:B,'Usage by partner TELE2 vs Ki'!A:A,,0)</f>
        <v>PSEWM</v>
      </c>
      <c r="B1258" t="s">
        <v>1299</v>
      </c>
      <c r="C1258" t="s">
        <v>668</v>
      </c>
      <c r="D1258">
        <v>1</v>
      </c>
      <c r="E1258">
        <v>74</v>
      </c>
      <c r="F1258">
        <f t="shared" si="76"/>
        <v>6.891787052154541E-8</v>
      </c>
      <c r="G1258">
        <f t="shared" si="77"/>
        <v>7.05718994140625E-5</v>
      </c>
      <c r="H1258">
        <f>_xlfn.XLOOKUP(A1258,'Tele2 - data 6.23'!A:A,'Tele2 - data 6.23'!K:K,0,0)</f>
        <v>9.0085845390414532E-2</v>
      </c>
      <c r="I1258">
        <f t="shared" si="78"/>
        <v>6.3575292195231207E-6</v>
      </c>
      <c r="J1258">
        <f>_xlfn.XLOOKUP(A1258,'Tele2 - data 6.23'!R:R,'Tele2 - data 6.23'!U:U,0,0)</f>
        <v>0</v>
      </c>
      <c r="K1258">
        <f t="shared" si="79"/>
        <v>0</v>
      </c>
    </row>
    <row r="1259" spans="1:11" x14ac:dyDescent="0.25">
      <c r="A1259" t="str">
        <f>_xlfn.XLOOKUP(C1259,'Usage by partner TELE2 vs Ki'!B:B,'Usage by partner TELE2 vs Ki'!A:A,,0)</f>
        <v>ISRPL</v>
      </c>
      <c r="B1259" t="s">
        <v>1368</v>
      </c>
      <c r="C1259" t="s">
        <v>644</v>
      </c>
      <c r="D1259">
        <v>7</v>
      </c>
      <c r="E1259">
        <v>269280</v>
      </c>
      <c r="F1259">
        <f t="shared" si="76"/>
        <v>2.5078654289245605E-4</v>
      </c>
      <c r="G1259">
        <f t="shared" si="77"/>
        <v>0.256805419921875</v>
      </c>
      <c r="H1259">
        <f>_xlfn.XLOOKUP(A1259,'Tele2 - data 6.23'!A:A,'Tele2 - data 6.23'!K:K,0,0)</f>
        <v>1.8158632160141627E-2</v>
      </c>
      <c r="I1259">
        <f t="shared" si="78"/>
        <v>4.6632351570920346E-3</v>
      </c>
      <c r="J1259">
        <f>_xlfn.XLOOKUP(A1259,'Tele2 - data 6.23'!R:R,'Tele2 - data 6.23'!U:U,0,0)</f>
        <v>0.1</v>
      </c>
      <c r="K1259">
        <f t="shared" si="79"/>
        <v>0.70000000000000007</v>
      </c>
    </row>
    <row r="1260" spans="1:11" x14ac:dyDescent="0.25">
      <c r="A1260" t="str">
        <f>_xlfn.XLOOKUP(C1260,'Usage by partner TELE2 vs Ki'!B:B,'Usage by partner TELE2 vs Ki'!A:A,,0)</f>
        <v>ISR01</v>
      </c>
      <c r="B1260" t="s">
        <v>1368</v>
      </c>
      <c r="C1260" t="s">
        <v>586</v>
      </c>
      <c r="D1260">
        <v>4</v>
      </c>
      <c r="E1260">
        <v>26658</v>
      </c>
      <c r="F1260">
        <f t="shared" si="76"/>
        <v>2.4827197194099426E-5</v>
      </c>
      <c r="G1260">
        <f t="shared" si="77"/>
        <v>2.5423049926757813E-2</v>
      </c>
      <c r="H1260">
        <f>_xlfn.XLOOKUP(A1260,'Tele2 - data 6.23'!A:A,'Tele2 - data 6.23'!K:K,0,0)</f>
        <v>1.3512929896353961E-2</v>
      </c>
      <c r="I1260">
        <f t="shared" si="78"/>
        <v>3.4353989141178501E-4</v>
      </c>
      <c r="J1260">
        <f>_xlfn.XLOOKUP(A1260,'Tele2 - data 6.23'!R:R,'Tele2 - data 6.23'!U:U,0,0)</f>
        <v>0</v>
      </c>
      <c r="K1260">
        <f t="shared" si="79"/>
        <v>0</v>
      </c>
    </row>
    <row r="1261" spans="1:11" x14ac:dyDescent="0.25">
      <c r="A1261" t="str">
        <f>_xlfn.XLOOKUP(C1261,'Usage by partner TELE2 vs Ki'!B:B,'Usage by partner TELE2 vs Ki'!A:A,,0)</f>
        <v>ISRMS</v>
      </c>
      <c r="B1261" t="s">
        <v>1368</v>
      </c>
      <c r="C1261" t="s">
        <v>645</v>
      </c>
      <c r="D1261">
        <v>2</v>
      </c>
      <c r="E1261">
        <v>165100</v>
      </c>
      <c r="F1261">
        <f t="shared" si="76"/>
        <v>1.537613570690155E-4</v>
      </c>
      <c r="G1261">
        <f t="shared" si="77"/>
        <v>0.15745162963867188</v>
      </c>
      <c r="H1261">
        <f>_xlfn.XLOOKUP(A1261,'Tele2 - data 6.23'!A:A,'Tele2 - data 6.23'!K:K,0,0)</f>
        <v>1.3603237372528902E-2</v>
      </c>
      <c r="I1261">
        <f t="shared" si="78"/>
        <v>2.1418518926663607E-3</v>
      </c>
      <c r="J1261">
        <f>_xlfn.XLOOKUP(A1261,'Tele2 - data 6.23'!R:R,'Tele2 - data 6.23'!U:U,0,0)</f>
        <v>0</v>
      </c>
      <c r="K1261">
        <f t="shared" si="79"/>
        <v>0</v>
      </c>
    </row>
    <row r="1262" spans="1:11" x14ac:dyDescent="0.25">
      <c r="A1262" t="str">
        <f>_xlfn.XLOOKUP(C1262,'Usage by partner TELE2 vs Ki'!B:B,'Usage by partner TELE2 vs Ki'!A:A,,0)</f>
        <v>ARETC</v>
      </c>
      <c r="B1262" t="s">
        <v>1368</v>
      </c>
      <c r="C1262" t="s">
        <v>788</v>
      </c>
      <c r="D1262">
        <v>1</v>
      </c>
      <c r="E1262">
        <v>1207966</v>
      </c>
      <c r="F1262">
        <f t="shared" si="76"/>
        <v>1.1250060051679611E-3</v>
      </c>
      <c r="G1262">
        <f t="shared" si="77"/>
        <v>1.1520061492919922</v>
      </c>
      <c r="H1262">
        <f>_xlfn.XLOOKUP(A1262,'Tele2 - data 6.23'!A:A,'Tele2 - data 6.23'!K:K,0,0)</f>
        <v>5.012103937134417E-2</v>
      </c>
      <c r="I1262">
        <f t="shared" si="78"/>
        <v>5.7739745564694529E-2</v>
      </c>
      <c r="J1262">
        <f>_xlfn.XLOOKUP(A1262,'Tele2 - data 6.23'!R:R,'Tele2 - data 6.23'!U:U,0,0)</f>
        <v>0</v>
      </c>
      <c r="K1262">
        <f t="shared" si="79"/>
        <v>0</v>
      </c>
    </row>
    <row r="1263" spans="1:11" x14ac:dyDescent="0.25">
      <c r="A1263" t="str">
        <f>_xlfn.XLOOKUP(C1263,'Usage by partner TELE2 vs Ki'!B:B,'Usage by partner TELE2 vs Ki'!A:A,,0)</f>
        <v>ISRMS</v>
      </c>
      <c r="B1263" t="s">
        <v>601</v>
      </c>
      <c r="C1263" t="s">
        <v>645</v>
      </c>
      <c r="D1263">
        <v>8</v>
      </c>
      <c r="E1263">
        <v>75</v>
      </c>
      <c r="F1263">
        <f t="shared" si="76"/>
        <v>6.9849193096160889E-8</v>
      </c>
      <c r="G1263">
        <f t="shared" si="77"/>
        <v>7.152557373046875E-5</v>
      </c>
      <c r="H1263">
        <f>_xlfn.XLOOKUP(A1263,'Tele2 - data 6.23'!A:A,'Tele2 - data 6.23'!K:K,0,0)</f>
        <v>1.3603237372528902E-2</v>
      </c>
      <c r="I1263">
        <f t="shared" si="78"/>
        <v>9.7297935766188406E-7</v>
      </c>
      <c r="J1263">
        <f>_xlfn.XLOOKUP(A1263,'Tele2 - data 6.23'!R:R,'Tele2 - data 6.23'!U:U,0,0)</f>
        <v>0</v>
      </c>
      <c r="K1263">
        <f t="shared" si="79"/>
        <v>0</v>
      </c>
    </row>
    <row r="1264" spans="1:11" x14ac:dyDescent="0.25">
      <c r="A1264" t="str">
        <f>_xlfn.XLOOKUP(C1264,'Usage by partner TELE2 vs Ki'!B:B,'Usage by partner TELE2 vs Ki'!A:A,,0)</f>
        <v>ISR01</v>
      </c>
      <c r="B1264" t="s">
        <v>601</v>
      </c>
      <c r="C1264" t="s">
        <v>586</v>
      </c>
      <c r="D1264">
        <v>8</v>
      </c>
      <c r="E1264">
        <v>4108237</v>
      </c>
      <c r="F1264">
        <f t="shared" si="76"/>
        <v>3.8260938599705696E-3</v>
      </c>
      <c r="G1264">
        <f t="shared" si="77"/>
        <v>3.9179201126098633</v>
      </c>
      <c r="H1264">
        <f>_xlfn.XLOOKUP(A1264,'Tele2 - data 6.23'!A:A,'Tele2 - data 6.23'!K:K,0,0)</f>
        <v>1.3512929896353961E-2</v>
      </c>
      <c r="I1264">
        <f t="shared" si="78"/>
        <v>5.2942579821212303E-2</v>
      </c>
      <c r="J1264">
        <f>_xlfn.XLOOKUP(A1264,'Tele2 - data 6.23'!R:R,'Tele2 - data 6.23'!U:U,0,0)</f>
        <v>0</v>
      </c>
      <c r="K1264">
        <f t="shared" si="79"/>
        <v>0</v>
      </c>
    </row>
    <row r="1265" spans="1:11" x14ac:dyDescent="0.25">
      <c r="A1265" t="str">
        <f>_xlfn.XLOOKUP(C1265,'Usage by partner TELE2 vs Ki'!B:B,'Usage by partner TELE2 vs Ki'!A:A,,0)</f>
        <v>USACG</v>
      </c>
      <c r="B1265" t="s">
        <v>601</v>
      </c>
      <c r="C1265" t="s">
        <v>665</v>
      </c>
      <c r="D1265">
        <v>2</v>
      </c>
      <c r="E1265">
        <v>871770</v>
      </c>
      <c r="F1265">
        <f t="shared" si="76"/>
        <v>8.1189908087253571E-4</v>
      </c>
      <c r="G1265">
        <f t="shared" si="77"/>
        <v>0.83138465881347656</v>
      </c>
      <c r="H1265">
        <f>_xlfn.XLOOKUP(A1265,'Tele2 - data 6.23'!A:A,'Tele2 - data 6.23'!K:K,0,0)</f>
        <v>1.3540748128522176E-2</v>
      </c>
      <c r="I1265">
        <f t="shared" si="78"/>
        <v>1.125757026291063E-2</v>
      </c>
      <c r="J1265">
        <f>_xlfn.XLOOKUP(A1265,'Tele2 - data 6.23'!R:R,'Tele2 - data 6.23'!U:U,0,0)</f>
        <v>0</v>
      </c>
      <c r="K1265">
        <f t="shared" si="79"/>
        <v>0</v>
      </c>
    </row>
    <row r="1266" spans="1:11" x14ac:dyDescent="0.25">
      <c r="A1266" t="str">
        <f>_xlfn.XLOOKUP(C1266,'Usage by partner TELE2 vs Ki'!B:B,'Usage by partner TELE2 vs Ki'!A:A,,0)</f>
        <v>SVKO2</v>
      </c>
      <c r="B1266" t="s">
        <v>601</v>
      </c>
      <c r="C1266" t="s">
        <v>937</v>
      </c>
      <c r="D1266">
        <v>2</v>
      </c>
      <c r="E1266">
        <v>162831</v>
      </c>
      <c r="F1266">
        <f t="shared" si="76"/>
        <v>1.5164818614721298E-4</v>
      </c>
      <c r="G1266">
        <f t="shared" si="77"/>
        <v>0.15528774261474609</v>
      </c>
      <c r="H1266">
        <f>_xlfn.XLOOKUP(A1266,'Tele2 - data 6.23'!A:A,'Tele2 - data 6.23'!K:K,0,0)</f>
        <v>1.0105799373040753E-2</v>
      </c>
      <c r="I1266">
        <f t="shared" si="78"/>
        <v>1.5693067719570149E-3</v>
      </c>
      <c r="J1266">
        <f>_xlfn.XLOOKUP(A1266,'Tele2 - data 6.23'!R:R,'Tele2 - data 6.23'!U:U,0,0)</f>
        <v>0</v>
      </c>
      <c r="K1266">
        <f t="shared" si="79"/>
        <v>0</v>
      </c>
    </row>
    <row r="1267" spans="1:11" x14ac:dyDescent="0.25">
      <c r="A1267" t="str">
        <f>_xlfn.XLOOKUP(C1267,'Usage by partner TELE2 vs Ki'!B:B,'Usage by partner TELE2 vs Ki'!A:A,,0)</f>
        <v>SVKGT</v>
      </c>
      <c r="B1267" t="s">
        <v>601</v>
      </c>
      <c r="C1267" t="s">
        <v>876</v>
      </c>
      <c r="D1267">
        <v>2</v>
      </c>
      <c r="E1267">
        <v>3658521</v>
      </c>
      <c r="F1267">
        <f t="shared" si="76"/>
        <v>3.4072631970047951E-3</v>
      </c>
      <c r="G1267">
        <f t="shared" si="77"/>
        <v>3.4890375137329102</v>
      </c>
      <c r="H1267">
        <f>_xlfn.XLOOKUP(A1267,'Tele2 - data 6.23'!A:A,'Tele2 - data 6.23'!K:K,0,0)</f>
        <v>6.496868324825278E-3</v>
      </c>
      <c r="I1267">
        <f t="shared" si="78"/>
        <v>2.2667817307098485E-2</v>
      </c>
      <c r="J1267">
        <f>_xlfn.XLOOKUP(A1267,'Tele2 - data 6.23'!R:R,'Tele2 - data 6.23'!U:U,0,0)</f>
        <v>0</v>
      </c>
      <c r="K1267">
        <f t="shared" si="79"/>
        <v>0</v>
      </c>
    </row>
    <row r="1268" spans="1:11" x14ac:dyDescent="0.25">
      <c r="A1268" t="str">
        <f>_xlfn.XLOOKUP(C1268,'Usage by partner TELE2 vs Ki'!B:B,'Usage by partner TELE2 vs Ki'!A:A,,0)</f>
        <v>USAW6</v>
      </c>
      <c r="B1268" t="s">
        <v>1408</v>
      </c>
      <c r="C1268" t="s">
        <v>646</v>
      </c>
      <c r="D1268">
        <v>11</v>
      </c>
      <c r="E1268">
        <v>5896023</v>
      </c>
      <c r="F1268">
        <f t="shared" si="76"/>
        <v>5.4910993203520775E-3</v>
      </c>
      <c r="G1268">
        <f t="shared" si="77"/>
        <v>5.6228857040405273</v>
      </c>
      <c r="H1268">
        <f>_xlfn.XLOOKUP(A1268,'Tele2 - data 6.23'!A:A,'Tele2 - data 6.23'!K:K,0,0)</f>
        <v>5.0788502726430767E-3</v>
      </c>
      <c r="I1268">
        <f t="shared" si="78"/>
        <v>2.8557794591007091E-2</v>
      </c>
      <c r="J1268">
        <f>_xlfn.XLOOKUP(A1268,'Tele2 - data 6.23'!R:R,'Tele2 - data 6.23'!U:U,0,0)</f>
        <v>0.12</v>
      </c>
      <c r="K1268">
        <f t="shared" si="79"/>
        <v>1.3199999999999998</v>
      </c>
    </row>
    <row r="1269" spans="1:11" x14ac:dyDescent="0.25">
      <c r="A1269" t="str">
        <f>_xlfn.XLOOKUP(C1269,'Usage by partner TELE2 vs Ki'!B:B,'Usage by partner TELE2 vs Ki'!A:A,,0)</f>
        <v>USACG</v>
      </c>
      <c r="B1269" t="s">
        <v>1408</v>
      </c>
      <c r="C1269" t="s">
        <v>665</v>
      </c>
      <c r="D1269">
        <v>10</v>
      </c>
      <c r="E1269">
        <v>19180441</v>
      </c>
      <c r="F1269">
        <f t="shared" si="76"/>
        <v>1.7863177694380283E-2</v>
      </c>
      <c r="G1269">
        <f t="shared" si="77"/>
        <v>18.29189395904541</v>
      </c>
      <c r="H1269">
        <f>_xlfn.XLOOKUP(A1269,'Tele2 - data 6.23'!A:A,'Tele2 - data 6.23'!K:K,0,0)</f>
        <v>1.3540748128522176E-2</v>
      </c>
      <c r="I1269">
        <f t="shared" si="78"/>
        <v>0.24768592889307023</v>
      </c>
      <c r="J1269">
        <f>_xlfn.XLOOKUP(A1269,'Tele2 - data 6.23'!R:R,'Tele2 - data 6.23'!U:U,0,0)</f>
        <v>0</v>
      </c>
      <c r="K1269">
        <f t="shared" si="79"/>
        <v>0</v>
      </c>
    </row>
    <row r="1270" spans="1:11" x14ac:dyDescent="0.25">
      <c r="A1270" t="str">
        <f>_xlfn.XLOOKUP(C1270,'Usage by partner TELE2 vs Ki'!B:B,'Usage by partner TELE2 vs Ki'!A:A,,0)</f>
        <v>ISR01</v>
      </c>
      <c r="B1270" t="s">
        <v>1408</v>
      </c>
      <c r="C1270" t="s">
        <v>586</v>
      </c>
      <c r="D1270">
        <v>1</v>
      </c>
      <c r="E1270">
        <v>138837</v>
      </c>
      <c r="F1270">
        <f t="shared" si="76"/>
        <v>1.2930203229188919E-4</v>
      </c>
      <c r="G1270">
        <f t="shared" si="77"/>
        <v>0.13240528106689453</v>
      </c>
      <c r="H1270">
        <f>_xlfn.XLOOKUP(A1270,'Tele2 - data 6.23'!A:A,'Tele2 - data 6.23'!K:K,0,0)</f>
        <v>1.3512929896353961E-2</v>
      </c>
      <c r="I1270">
        <f t="shared" si="78"/>
        <v>1.7891832809639881E-3</v>
      </c>
      <c r="J1270">
        <f>_xlfn.XLOOKUP(A1270,'Tele2 - data 6.23'!R:R,'Tele2 - data 6.23'!U:U,0,0)</f>
        <v>0</v>
      </c>
      <c r="K1270">
        <f t="shared" si="79"/>
        <v>0</v>
      </c>
    </row>
    <row r="1271" spans="1:11" x14ac:dyDescent="0.25">
      <c r="A1271" t="str">
        <f>_xlfn.XLOOKUP(C1271,'Usage by partner TELE2 vs Ki'!B:B,'Usage by partner TELE2 vs Ki'!A:A,,0)</f>
        <v>NLDPT</v>
      </c>
      <c r="B1271" t="s">
        <v>691</v>
      </c>
      <c r="C1271" t="s">
        <v>687</v>
      </c>
      <c r="D1271">
        <v>12</v>
      </c>
      <c r="E1271">
        <v>30686660</v>
      </c>
      <c r="F1271">
        <f t="shared" si="76"/>
        <v>2.857917919754982E-2</v>
      </c>
      <c r="G1271">
        <f t="shared" si="77"/>
        <v>29.265079498291016</v>
      </c>
      <c r="H1271">
        <f>_xlfn.XLOOKUP(A1271,'Tele2 - data 6.23'!A:A,'Tele2 - data 6.23'!K:K,0,0)</f>
        <v>4.5416334993920587E-3</v>
      </c>
      <c r="I1271">
        <f t="shared" si="78"/>
        <v>0.13291126541181023</v>
      </c>
      <c r="J1271">
        <f>_xlfn.XLOOKUP(A1271,'Tele2 - data 6.23'!R:R,'Tele2 - data 6.23'!U:U,0,0)</f>
        <v>0.11</v>
      </c>
      <c r="K1271">
        <f t="shared" si="79"/>
        <v>1.32</v>
      </c>
    </row>
    <row r="1272" spans="1:11" x14ac:dyDescent="0.25">
      <c r="A1272" t="str">
        <f>_xlfn.XLOOKUP(C1272,'Usage by partner TELE2 vs Ki'!B:B,'Usage by partner TELE2 vs Ki'!A:A,,0)</f>
        <v>NLDLT</v>
      </c>
      <c r="B1272" t="s">
        <v>691</v>
      </c>
      <c r="C1272" t="s">
        <v>699</v>
      </c>
      <c r="D1272">
        <v>7</v>
      </c>
      <c r="E1272">
        <v>1797467</v>
      </c>
      <c r="F1272">
        <f t="shared" si="76"/>
        <v>1.6740215942263603E-3</v>
      </c>
      <c r="G1272">
        <f t="shared" si="77"/>
        <v>1.714198112487793</v>
      </c>
      <c r="H1272">
        <f>_xlfn.XLOOKUP(A1272,'Tele2 - data 6.23'!A:A,'Tele2 - data 6.23'!K:K,0,0)</f>
        <v>1.0014996681596862E-2</v>
      </c>
      <c r="I1272">
        <f t="shared" si="78"/>
        <v>1.7167688408164853E-2</v>
      </c>
      <c r="J1272">
        <f>_xlfn.XLOOKUP(A1272,'Tele2 - data 6.23'!R:R,'Tele2 - data 6.23'!U:U,0,0)</f>
        <v>0</v>
      </c>
      <c r="K1272">
        <f t="shared" si="79"/>
        <v>0</v>
      </c>
    </row>
    <row r="1273" spans="1:11" x14ac:dyDescent="0.25">
      <c r="A1273" t="str">
        <f>_xlfn.XLOOKUP(C1273,'Usage by partner TELE2 vs Ki'!B:B,'Usage by partner TELE2 vs Ki'!A:A,,0)</f>
        <v>ESPAT</v>
      </c>
      <c r="B1273" t="s">
        <v>799</v>
      </c>
      <c r="C1273" t="s">
        <v>810</v>
      </c>
      <c r="D1273">
        <v>8</v>
      </c>
      <c r="E1273">
        <v>433463</v>
      </c>
      <c r="F1273">
        <f t="shared" si="76"/>
        <v>4.0369387716054916E-4</v>
      </c>
      <c r="G1273">
        <f t="shared" si="77"/>
        <v>0.41338253021240234</v>
      </c>
      <c r="H1273">
        <f>_xlfn.XLOOKUP(A1273,'Tele2 - data 6.23'!A:A,'Tele2 - data 6.23'!K:K,0,0)</f>
        <v>1.0022329100492002E-2</v>
      </c>
      <c r="I1273">
        <f t="shared" si="78"/>
        <v>4.143055762182774E-3</v>
      </c>
      <c r="J1273">
        <f>_xlfn.XLOOKUP(A1273,'Tele2 - data 6.23'!R:R,'Tele2 - data 6.23'!U:U,0,0)</f>
        <v>0</v>
      </c>
      <c r="K1273">
        <f t="shared" si="79"/>
        <v>0</v>
      </c>
    </row>
    <row r="1274" spans="1:11" x14ac:dyDescent="0.25">
      <c r="A1274" t="str">
        <f>_xlfn.XLOOKUP(C1274,'Usage by partner TELE2 vs Ki'!B:B,'Usage by partner TELE2 vs Ki'!A:A,,0)</f>
        <v>ESPTE</v>
      </c>
      <c r="B1274" t="s">
        <v>799</v>
      </c>
      <c r="C1274" t="s">
        <v>797</v>
      </c>
      <c r="D1274">
        <v>6</v>
      </c>
      <c r="E1274">
        <v>13407003</v>
      </c>
      <c r="F1274">
        <f t="shared" si="76"/>
        <v>1.2486244551837444E-2</v>
      </c>
      <c r="G1274">
        <f t="shared" si="77"/>
        <v>12.785914421081543</v>
      </c>
      <c r="H1274">
        <f>_xlfn.XLOOKUP(A1274,'Tele2 - data 6.23'!A:A,'Tele2 - data 6.23'!K:K,0,0)</f>
        <v>1.0091008890803341E-2</v>
      </c>
      <c r="I1274">
        <f t="shared" si="78"/>
        <v>0.12902277610018451</v>
      </c>
      <c r="J1274">
        <f>_xlfn.XLOOKUP(A1274,'Tele2 - data 6.23'!R:R,'Tele2 - data 6.23'!U:U,0,0)</f>
        <v>0</v>
      </c>
      <c r="K1274">
        <f t="shared" si="79"/>
        <v>0</v>
      </c>
    </row>
    <row r="1275" spans="1:11" x14ac:dyDescent="0.25">
      <c r="A1275" t="str">
        <f>_xlfn.XLOOKUP(C1275,'Usage by partner TELE2 vs Ki'!B:B,'Usage by partner TELE2 vs Ki'!A:A,,0)</f>
        <v>ESPRT</v>
      </c>
      <c r="B1275" t="s">
        <v>799</v>
      </c>
      <c r="C1275" t="s">
        <v>822</v>
      </c>
      <c r="D1275">
        <v>3</v>
      </c>
      <c r="E1275">
        <v>36229265</v>
      </c>
      <c r="F1275">
        <f t="shared" si="76"/>
        <v>3.3741132356226444E-2</v>
      </c>
      <c r="G1275">
        <f t="shared" si="77"/>
        <v>34.550919532775879</v>
      </c>
      <c r="H1275">
        <f>_xlfn.XLOOKUP(A1275,'Tele2 - data 6.23'!A:A,'Tele2 - data 6.23'!K:K,0,0)</f>
        <v>6.2769022311094701E-3</v>
      </c>
      <c r="I1275">
        <f t="shared" si="78"/>
        <v>0.21687274390216468</v>
      </c>
      <c r="J1275">
        <f>_xlfn.XLOOKUP(A1275,'Tele2 - data 6.23'!R:R,'Tele2 - data 6.23'!U:U,0,0)</f>
        <v>0</v>
      </c>
      <c r="K1275">
        <f t="shared" si="79"/>
        <v>0</v>
      </c>
    </row>
    <row r="1276" spans="1:11" x14ac:dyDescent="0.25">
      <c r="A1276" t="str">
        <f>_xlfn.XLOOKUP(C1276,'Usage by partner TELE2 vs Ki'!B:B,'Usage by partner TELE2 vs Ki'!A:A,,0)</f>
        <v>FRAF3</v>
      </c>
      <c r="B1276" t="s">
        <v>799</v>
      </c>
      <c r="C1276" t="s">
        <v>772</v>
      </c>
      <c r="D1276">
        <v>1</v>
      </c>
      <c r="E1276">
        <v>184646</v>
      </c>
      <c r="F1276">
        <f t="shared" si="76"/>
        <v>1.7196498811244965E-4</v>
      </c>
      <c r="G1276">
        <f t="shared" si="77"/>
        <v>0.17609214782714844</v>
      </c>
      <c r="H1276">
        <f>_xlfn.XLOOKUP(A1276,'Tele2 - data 6.23'!A:A,'Tele2 - data 6.23'!K:K,0,0)</f>
        <v>1.0031703784883949E-2</v>
      </c>
      <c r="I1276">
        <f t="shared" si="78"/>
        <v>1.7665042658459489E-3</v>
      </c>
      <c r="J1276">
        <f>_xlfn.XLOOKUP(A1276,'Tele2 - data 6.23'!R:R,'Tele2 - data 6.23'!U:U,0,0)</f>
        <v>0</v>
      </c>
      <c r="K1276">
        <f t="shared" si="79"/>
        <v>0</v>
      </c>
    </row>
    <row r="1277" spans="1:11" x14ac:dyDescent="0.25">
      <c r="A1277" t="str">
        <f>_xlfn.XLOOKUP(C1277,'Usage by partner TELE2 vs Ki'!B:B,'Usage by partner TELE2 vs Ki'!A:A,,0)</f>
        <v>LTUMT</v>
      </c>
      <c r="B1277" t="s">
        <v>799</v>
      </c>
      <c r="C1277" t="s">
        <v>933</v>
      </c>
      <c r="D1277">
        <v>1</v>
      </c>
      <c r="E1277">
        <v>26577376</v>
      </c>
      <c r="F1277">
        <f t="shared" si="76"/>
        <v>2.4752110242843628E-2</v>
      </c>
      <c r="G1277">
        <f t="shared" si="77"/>
        <v>25.346160888671875</v>
      </c>
      <c r="H1277">
        <f>_xlfn.XLOOKUP(A1277,'Tele2 - data 6.23'!A:A,'Tele2 - data 6.23'!K:K,0,0)</f>
        <v>1.0001134172621072E-2</v>
      </c>
      <c r="I1277">
        <f t="shared" si="78"/>
        <v>0.25349035580844798</v>
      </c>
      <c r="J1277">
        <f>_xlfn.XLOOKUP(A1277,'Tele2 - data 6.23'!R:R,'Tele2 - data 6.23'!U:U,0,0)</f>
        <v>0</v>
      </c>
      <c r="K1277">
        <f t="shared" si="79"/>
        <v>0</v>
      </c>
    </row>
    <row r="1278" spans="1:11" x14ac:dyDescent="0.25">
      <c r="A1278" t="str">
        <f>_xlfn.XLOOKUP(C1278,'Usage by partner TELE2 vs Ki'!B:B,'Usage by partner TELE2 vs Ki'!A:A,,0)</f>
        <v>FRAF1</v>
      </c>
      <c r="B1278" t="s">
        <v>799</v>
      </c>
      <c r="C1278" t="s">
        <v>760</v>
      </c>
      <c r="D1278">
        <v>1</v>
      </c>
      <c r="E1278">
        <v>84684</v>
      </c>
      <c r="F1278">
        <f t="shared" si="76"/>
        <v>7.8868120908737183E-5</v>
      </c>
      <c r="G1278">
        <f t="shared" si="77"/>
        <v>8.0760955810546875E-2</v>
      </c>
      <c r="H1278">
        <f>_xlfn.XLOOKUP(A1278,'Tele2 - data 6.23'!A:A,'Tele2 - data 6.23'!K:K,0,0)</f>
        <v>6.0307905731580812E-3</v>
      </c>
      <c r="I1278">
        <f t="shared" si="78"/>
        <v>4.8705241098148243E-4</v>
      </c>
      <c r="J1278">
        <f>_xlfn.XLOOKUP(A1278,'Tele2 - data 6.23'!R:R,'Tele2 - data 6.23'!U:U,0,0)</f>
        <v>0</v>
      </c>
      <c r="K1278">
        <f t="shared" si="79"/>
        <v>0</v>
      </c>
    </row>
    <row r="1279" spans="1:11" x14ac:dyDescent="0.25">
      <c r="A1279" t="str">
        <f>_xlfn.XLOOKUP(C1279,'Usage by partner TELE2 vs Ki'!B:B,'Usage by partner TELE2 vs Ki'!A:A,,0)</f>
        <v>FRAF2</v>
      </c>
      <c r="B1279" t="s">
        <v>799</v>
      </c>
      <c r="C1279" t="s">
        <v>771</v>
      </c>
      <c r="D1279">
        <v>1</v>
      </c>
      <c r="E1279">
        <v>1747</v>
      </c>
      <c r="F1279">
        <f t="shared" si="76"/>
        <v>1.627020537853241E-6</v>
      </c>
      <c r="G1279">
        <f t="shared" si="77"/>
        <v>1.6660690307617188E-3</v>
      </c>
      <c r="H1279">
        <f>_xlfn.XLOOKUP(A1279,'Tele2 - data 6.23'!A:A,'Tele2 - data 6.23'!K:K,0,0)</f>
        <v>1.0044684567575537E-2</v>
      </c>
      <c r="I1279">
        <f t="shared" si="78"/>
        <v>1.6735137881807769E-5</v>
      </c>
      <c r="J1279">
        <f>_xlfn.XLOOKUP(A1279,'Tele2 - data 6.23'!R:R,'Tele2 - data 6.23'!U:U,0,0)</f>
        <v>0</v>
      </c>
      <c r="K1279">
        <f t="shared" si="79"/>
        <v>0</v>
      </c>
    </row>
    <row r="1280" spans="1:11" x14ac:dyDescent="0.25">
      <c r="A1280" t="str">
        <f>_xlfn.XLOOKUP(C1280,'Usage by partner TELE2 vs Ki'!B:B,'Usage by partner TELE2 vs Ki'!A:A,,0)</f>
        <v>ESPXF</v>
      </c>
      <c r="B1280" t="s">
        <v>799</v>
      </c>
      <c r="C1280" t="s">
        <v>887</v>
      </c>
      <c r="D1280">
        <v>1</v>
      </c>
      <c r="E1280">
        <v>1</v>
      </c>
      <c r="F1280">
        <f t="shared" si="76"/>
        <v>9.3132257461547852E-10</v>
      </c>
      <c r="G1280">
        <f t="shared" si="77"/>
        <v>9.5367431640625E-7</v>
      </c>
      <c r="H1280">
        <f>_xlfn.XLOOKUP(A1280,'Tele2 - data 6.23'!A:A,'Tele2 - data 6.23'!K:K,0,0)</f>
        <v>1.0002069341761196E-2</v>
      </c>
      <c r="I1280">
        <f t="shared" si="78"/>
        <v>9.5387166421520198E-9</v>
      </c>
      <c r="J1280">
        <f>_xlfn.XLOOKUP(A1280,'Tele2 - data 6.23'!R:R,'Tele2 - data 6.23'!U:U,0,0)</f>
        <v>0</v>
      </c>
      <c r="K1280">
        <f t="shared" si="79"/>
        <v>0</v>
      </c>
    </row>
    <row r="1281" spans="1:11" x14ac:dyDescent="0.25">
      <c r="A1281" t="str">
        <f>_xlfn.XLOOKUP(C1281,'Usage by partner TELE2 vs Ki'!B:B,'Usage by partner TELE2 vs Ki'!A:A,,0)</f>
        <v>GBRMT</v>
      </c>
      <c r="B1281" t="s">
        <v>913</v>
      </c>
      <c r="C1281" t="s">
        <v>227</v>
      </c>
      <c r="D1281">
        <v>11</v>
      </c>
      <c r="E1281">
        <v>519438378</v>
      </c>
      <c r="F1281">
        <f t="shared" si="76"/>
        <v>0.48376468755304813</v>
      </c>
      <c r="G1281">
        <f t="shared" si="77"/>
        <v>495.37504005432129</v>
      </c>
      <c r="H1281">
        <f>_xlfn.XLOOKUP(A1281,'Tele2 - data 6.23'!A:A,'Tele2 - data 6.23'!K:K,0,0)</f>
        <v>2.0001050655750644E-2</v>
      </c>
      <c r="I1281">
        <f t="shared" si="78"/>
        <v>9.9080212697209848</v>
      </c>
      <c r="J1281">
        <f>_xlfn.XLOOKUP(A1281,'Tele2 - data 6.23'!R:R,'Tele2 - data 6.23'!U:U,0,0)</f>
        <v>0</v>
      </c>
      <c r="K1281">
        <f t="shared" si="79"/>
        <v>0</v>
      </c>
    </row>
    <row r="1282" spans="1:11" x14ac:dyDescent="0.25">
      <c r="A1282" t="str">
        <f>_xlfn.XLOOKUP(C1282,'Usage by partner TELE2 vs Ki'!B:B,'Usage by partner TELE2 vs Ki'!A:A,,0)</f>
        <v>GBRGT</v>
      </c>
      <c r="B1282" t="s">
        <v>913</v>
      </c>
      <c r="C1282" t="s">
        <v>912</v>
      </c>
      <c r="D1282">
        <v>5</v>
      </c>
      <c r="E1282">
        <v>2405095</v>
      </c>
      <c r="F1282">
        <f t="shared" si="76"/>
        <v>2.2399192675948143E-3</v>
      </c>
      <c r="G1282">
        <f t="shared" si="77"/>
        <v>2.2936773300170898</v>
      </c>
      <c r="H1282">
        <f>_xlfn.XLOOKUP(A1282,'Tele2 - data 6.23'!A:A,'Tele2 - data 6.23'!K:K,0,0)</f>
        <v>6.0946158836067646E-2</v>
      </c>
      <c r="I1282">
        <f t="shared" si="78"/>
        <v>0.13979082287390909</v>
      </c>
      <c r="J1282">
        <f>_xlfn.XLOOKUP(A1282,'Tele2 - data 6.23'!R:R,'Tele2 - data 6.23'!U:U,0,0)</f>
        <v>0</v>
      </c>
      <c r="K1282">
        <f t="shared" si="79"/>
        <v>0</v>
      </c>
    </row>
    <row r="1283" spans="1:11" x14ac:dyDescent="0.25">
      <c r="A1283" t="str">
        <f>_xlfn.XLOOKUP(C1283,'Usage by partner TELE2 vs Ki'!B:B,'Usage by partner TELE2 vs Ki'!A:A,,0)</f>
        <v>GBRCN</v>
      </c>
      <c r="B1283" t="s">
        <v>674</v>
      </c>
      <c r="C1283" t="s">
        <v>679</v>
      </c>
      <c r="D1283">
        <v>5</v>
      </c>
      <c r="E1283">
        <v>758094351</v>
      </c>
      <c r="F1283">
        <f t="shared" ref="F1283:F1346" si="80">G1283/1024</f>
        <v>0.70603038277477026</v>
      </c>
      <c r="G1283">
        <f t="shared" ref="G1283:G1346" si="81">E1283/1024/1024</f>
        <v>722.97511196136475</v>
      </c>
      <c r="H1283">
        <f>_xlfn.XLOOKUP(A1283,'Tele2 - data 6.23'!A:A,'Tele2 - data 6.23'!K:K,0,0)</f>
        <v>1.0089910828816955E-2</v>
      </c>
      <c r="I1283">
        <f t="shared" ref="I1283:I1346" si="82">H1283*G1283</f>
        <v>7.2947544111441243</v>
      </c>
      <c r="J1283">
        <f>_xlfn.XLOOKUP(A1283,'Tele2 - data 6.23'!R:R,'Tele2 - data 6.23'!U:U,0,0)</f>
        <v>0</v>
      </c>
      <c r="K1283">
        <f t="shared" ref="K1283:K1346" si="83">J1283*D1283</f>
        <v>0</v>
      </c>
    </row>
    <row r="1284" spans="1:11" x14ac:dyDescent="0.25">
      <c r="A1284" t="str">
        <f>_xlfn.XLOOKUP(C1284,'Usage by partner TELE2 vs Ki'!B:B,'Usage by partner TELE2 vs Ki'!A:A,,0)</f>
        <v>GBRVF</v>
      </c>
      <c r="B1284" t="s">
        <v>674</v>
      </c>
      <c r="C1284" t="s">
        <v>670</v>
      </c>
      <c r="D1284">
        <v>4</v>
      </c>
      <c r="E1284">
        <v>89015068</v>
      </c>
      <c r="F1284">
        <f t="shared" si="80"/>
        <v>8.2901742309331894E-2</v>
      </c>
      <c r="G1284">
        <f t="shared" si="81"/>
        <v>84.891384124755859</v>
      </c>
      <c r="H1284">
        <f>_xlfn.XLOOKUP(A1284,'Tele2 - data 6.23'!A:A,'Tele2 - data 6.23'!K:K,0,0)</f>
        <v>1.0101909042959573E-2</v>
      </c>
      <c r="I1284">
        <f t="shared" si="82"/>
        <v>0.85756504095922592</v>
      </c>
      <c r="J1284">
        <f>_xlfn.XLOOKUP(A1284,'Tele2 - data 6.23'!R:R,'Tele2 - data 6.23'!U:U,0,0)</f>
        <v>0</v>
      </c>
      <c r="K1284">
        <f t="shared" si="83"/>
        <v>0</v>
      </c>
    </row>
    <row r="1285" spans="1:11" x14ac:dyDescent="0.25">
      <c r="A1285" t="str">
        <f>_xlfn.XLOOKUP(C1285,'Usage by partner TELE2 vs Ki'!B:B,'Usage by partner TELE2 vs Ki'!A:A,,0)</f>
        <v>GBRHU</v>
      </c>
      <c r="B1285" t="s">
        <v>674</v>
      </c>
      <c r="C1285" t="s">
        <v>775</v>
      </c>
      <c r="D1285">
        <v>3</v>
      </c>
      <c r="E1285">
        <v>1723819</v>
      </c>
      <c r="F1285">
        <f t="shared" si="80"/>
        <v>1.6054315492510796E-3</v>
      </c>
      <c r="G1285">
        <f t="shared" si="81"/>
        <v>1.6439619064331055</v>
      </c>
      <c r="H1285">
        <f>_xlfn.XLOOKUP(A1285,'Tele2 - data 6.23'!A:A,'Tele2 - data 6.23'!K:K,0,0)</f>
        <v>6.0306171524147408E-3</v>
      </c>
      <c r="I1285">
        <f t="shared" si="82"/>
        <v>9.9141048708519235E-3</v>
      </c>
      <c r="J1285">
        <f>_xlfn.XLOOKUP(A1285,'Tele2 - data 6.23'!R:R,'Tele2 - data 6.23'!U:U,0,0)</f>
        <v>0.17</v>
      </c>
      <c r="K1285">
        <f t="shared" si="83"/>
        <v>0.51</v>
      </c>
    </row>
    <row r="1286" spans="1:11" x14ac:dyDescent="0.25">
      <c r="A1286" t="str">
        <f>_xlfn.XLOOKUP(C1286,'Usage by partner TELE2 vs Ki'!B:B,'Usage by partner TELE2 vs Ki'!A:A,,0)</f>
        <v>BHRMV</v>
      </c>
      <c r="B1286" t="s">
        <v>623</v>
      </c>
      <c r="C1286" t="s">
        <v>1016</v>
      </c>
      <c r="D1286">
        <v>9</v>
      </c>
      <c r="E1286">
        <v>30711639</v>
      </c>
      <c r="F1286">
        <f t="shared" si="80"/>
        <v>2.860244270414114E-2</v>
      </c>
      <c r="G1286">
        <f t="shared" si="81"/>
        <v>29.288901329040527</v>
      </c>
      <c r="H1286">
        <f>_xlfn.XLOOKUP(A1286,'Tele2 - data 6.23'!A:A,'Tele2 - data 6.23'!K:K,0,0)</f>
        <v>6.0535926087771093E-2</v>
      </c>
      <c r="I1286">
        <f t="shared" si="82"/>
        <v>1.7730307660468179</v>
      </c>
      <c r="J1286">
        <f>_xlfn.XLOOKUP(A1286,'Tele2 - data 6.23'!R:R,'Tele2 - data 6.23'!U:U,0,0)</f>
        <v>0</v>
      </c>
      <c r="K1286">
        <f t="shared" si="83"/>
        <v>0</v>
      </c>
    </row>
    <row r="1287" spans="1:11" x14ac:dyDescent="0.25">
      <c r="A1287" t="str">
        <f>_xlfn.XLOOKUP(C1287,'Usage by partner TELE2 vs Ki'!B:B,'Usage by partner TELE2 vs Ki'!A:A,,0)</f>
        <v>BHRST</v>
      </c>
      <c r="B1287" t="s">
        <v>623</v>
      </c>
      <c r="C1287" t="s">
        <v>963</v>
      </c>
      <c r="D1287">
        <v>7</v>
      </c>
      <c r="E1287">
        <v>24167504</v>
      </c>
      <c r="F1287">
        <f t="shared" si="80"/>
        <v>2.2507742047309875E-2</v>
      </c>
      <c r="G1287">
        <f t="shared" si="81"/>
        <v>23.047927856445313</v>
      </c>
      <c r="H1287">
        <f>_xlfn.XLOOKUP(A1287,'Tele2 - data 6.23'!A:A,'Tele2 - data 6.23'!K:K,0,0)</f>
        <v>0.10001428756981424</v>
      </c>
      <c r="I1287">
        <f t="shared" si="82"/>
        <v>2.3051220845228539</v>
      </c>
      <c r="J1287">
        <f>_xlfn.XLOOKUP(A1287,'Tele2 - data 6.23'!R:R,'Tele2 - data 6.23'!U:U,0,0)</f>
        <v>0</v>
      </c>
      <c r="K1287">
        <f t="shared" si="83"/>
        <v>0</v>
      </c>
    </row>
    <row r="1288" spans="1:11" x14ac:dyDescent="0.25">
      <c r="A1288" t="str">
        <f>_xlfn.XLOOKUP(C1288,'Usage by partner TELE2 vs Ki'!B:B,'Usage by partner TELE2 vs Ki'!A:A,,0)</f>
        <v>BHRBT</v>
      </c>
      <c r="B1288" t="s">
        <v>623</v>
      </c>
      <c r="C1288" t="s">
        <v>970</v>
      </c>
      <c r="D1288">
        <v>5</v>
      </c>
      <c r="E1288">
        <v>28329875</v>
      </c>
      <c r="F1288">
        <f t="shared" si="80"/>
        <v>2.6384252123534679E-2</v>
      </c>
      <c r="G1288">
        <f t="shared" si="81"/>
        <v>27.017474174499512</v>
      </c>
      <c r="H1288">
        <f>_xlfn.XLOOKUP(A1288,'Tele2 - data 6.23'!A:A,'Tele2 - data 6.23'!K:K,0,0)</f>
        <v>0.100134967986031</v>
      </c>
      <c r="I1288">
        <f t="shared" si="82"/>
        <v>2.7053939115269281</v>
      </c>
      <c r="J1288">
        <f>_xlfn.XLOOKUP(A1288,'Tele2 - data 6.23'!R:R,'Tele2 - data 6.23'!U:U,0,0)</f>
        <v>0</v>
      </c>
      <c r="K1288">
        <f t="shared" si="83"/>
        <v>0</v>
      </c>
    </row>
    <row r="1289" spans="1:11" x14ac:dyDescent="0.25">
      <c r="A1289" t="str">
        <f>_xlfn.XLOOKUP(C1289,'Usage by partner TELE2 vs Ki'!B:B,'Usage by partner TELE2 vs Ki'!A:A,,0)</f>
        <v>ESPRT</v>
      </c>
      <c r="B1289" t="s">
        <v>623</v>
      </c>
      <c r="C1289" t="s">
        <v>822</v>
      </c>
      <c r="D1289">
        <v>1</v>
      </c>
      <c r="E1289">
        <v>3788175</v>
      </c>
      <c r="F1289">
        <f t="shared" si="80"/>
        <v>3.5280128940939903E-3</v>
      </c>
      <c r="G1289">
        <f t="shared" si="81"/>
        <v>3.6126852035522461</v>
      </c>
      <c r="H1289">
        <f>_xlfn.XLOOKUP(A1289,'Tele2 - data 6.23'!A:A,'Tele2 - data 6.23'!K:K,0,0)</f>
        <v>6.2769022311094701E-3</v>
      </c>
      <c r="I1289">
        <f t="shared" si="82"/>
        <v>2.2676471814473263E-2</v>
      </c>
      <c r="J1289">
        <f>_xlfn.XLOOKUP(A1289,'Tele2 - data 6.23'!R:R,'Tele2 - data 6.23'!U:U,0,0)</f>
        <v>0</v>
      </c>
      <c r="K1289">
        <f t="shared" si="83"/>
        <v>0</v>
      </c>
    </row>
    <row r="1290" spans="1:11" x14ac:dyDescent="0.25">
      <c r="A1290" t="str">
        <f>_xlfn.XLOOKUP(C1290,'Usage by partner TELE2 vs Ki'!B:B,'Usage by partner TELE2 vs Ki'!A:A,,0)</f>
        <v>ESPTE</v>
      </c>
      <c r="B1290" t="s">
        <v>623</v>
      </c>
      <c r="C1290" t="s">
        <v>797</v>
      </c>
      <c r="D1290">
        <v>1</v>
      </c>
      <c r="E1290">
        <v>6700238</v>
      </c>
      <c r="F1290">
        <f t="shared" si="80"/>
        <v>6.2400829046964645E-3</v>
      </c>
      <c r="G1290">
        <f t="shared" si="81"/>
        <v>6.3898448944091797</v>
      </c>
      <c r="H1290">
        <f>_xlfn.XLOOKUP(A1290,'Tele2 - data 6.23'!A:A,'Tele2 - data 6.23'!K:K,0,0)</f>
        <v>1.0091008890803341E-2</v>
      </c>
      <c r="I1290">
        <f t="shared" si="82"/>
        <v>6.4479981640337372E-2</v>
      </c>
      <c r="J1290">
        <f>_xlfn.XLOOKUP(A1290,'Tele2 - data 6.23'!R:R,'Tele2 - data 6.23'!U:U,0,0)</f>
        <v>0</v>
      </c>
      <c r="K1290">
        <f t="shared" si="83"/>
        <v>0</v>
      </c>
    </row>
    <row r="1291" spans="1:11" x14ac:dyDescent="0.25">
      <c r="A1291" t="str">
        <f>_xlfn.XLOOKUP(C1291,'Usage by partner TELE2 vs Ki'!B:B,'Usage by partner TELE2 vs Ki'!A:A,,0)</f>
        <v>ESPAT</v>
      </c>
      <c r="B1291" t="s">
        <v>623</v>
      </c>
      <c r="C1291" t="s">
        <v>810</v>
      </c>
      <c r="D1291">
        <v>1</v>
      </c>
      <c r="E1291">
        <v>107</v>
      </c>
      <c r="F1291">
        <f t="shared" si="80"/>
        <v>9.9651515483856201E-8</v>
      </c>
      <c r="G1291">
        <f t="shared" si="81"/>
        <v>1.0204315185546875E-4</v>
      </c>
      <c r="H1291">
        <f>_xlfn.XLOOKUP(A1291,'Tele2 - data 6.23'!A:A,'Tele2 - data 6.23'!K:K,0,0)</f>
        <v>1.0022329100492002E-2</v>
      </c>
      <c r="I1291">
        <f t="shared" si="82"/>
        <v>1.022710050346989E-6</v>
      </c>
      <c r="J1291">
        <f>_xlfn.XLOOKUP(A1291,'Tele2 - data 6.23'!R:R,'Tele2 - data 6.23'!U:U,0,0)</f>
        <v>0</v>
      </c>
      <c r="K1291">
        <f t="shared" si="83"/>
        <v>0</v>
      </c>
    </row>
    <row r="1292" spans="1:11" x14ac:dyDescent="0.25">
      <c r="A1292" t="str">
        <f>_xlfn.XLOOKUP(C1292,'Usage by partner TELE2 vs Ki'!B:B,'Usage by partner TELE2 vs Ki'!A:A,,0)</f>
        <v>ISR01</v>
      </c>
      <c r="B1292" t="s">
        <v>605</v>
      </c>
      <c r="C1292" t="s">
        <v>586</v>
      </c>
      <c r="D1292">
        <v>7</v>
      </c>
      <c r="E1292">
        <v>45200829</v>
      </c>
      <c r="F1292">
        <f t="shared" si="80"/>
        <v>4.2096552439033985E-2</v>
      </c>
      <c r="G1292">
        <f t="shared" si="81"/>
        <v>43.106869697570801</v>
      </c>
      <c r="H1292">
        <f>_xlfn.XLOOKUP(A1292,'Tele2 - data 6.23'!A:A,'Tele2 - data 6.23'!K:K,0,0)</f>
        <v>1.3512929896353961E-2</v>
      </c>
      <c r="I1292">
        <f t="shared" si="82"/>
        <v>0.58250010827453913</v>
      </c>
      <c r="J1292">
        <f>_xlfn.XLOOKUP(A1292,'Tele2 - data 6.23'!R:R,'Tele2 - data 6.23'!U:U,0,0)</f>
        <v>0</v>
      </c>
      <c r="K1292">
        <f t="shared" si="83"/>
        <v>0</v>
      </c>
    </row>
    <row r="1293" spans="1:11" x14ac:dyDescent="0.25">
      <c r="A1293" t="str">
        <f>_xlfn.XLOOKUP(C1293,'Usage by partner TELE2 vs Ki'!B:B,'Usage by partner TELE2 vs Ki'!A:A,,0)</f>
        <v>ISRMS</v>
      </c>
      <c r="B1293" t="s">
        <v>605</v>
      </c>
      <c r="C1293" t="s">
        <v>645</v>
      </c>
      <c r="D1293">
        <v>4</v>
      </c>
      <c r="E1293">
        <v>7</v>
      </c>
      <c r="F1293">
        <f t="shared" si="80"/>
        <v>6.5192580223083496E-9</v>
      </c>
      <c r="G1293">
        <f t="shared" si="81"/>
        <v>6.67572021484375E-6</v>
      </c>
      <c r="H1293">
        <f>_xlfn.XLOOKUP(A1293,'Tele2 - data 6.23'!A:A,'Tele2 - data 6.23'!K:K,0,0)</f>
        <v>1.3603237372528902E-2</v>
      </c>
      <c r="I1293">
        <f t="shared" si="82"/>
        <v>9.0811406715109176E-8</v>
      </c>
      <c r="J1293">
        <f>_xlfn.XLOOKUP(A1293,'Tele2 - data 6.23'!R:R,'Tele2 - data 6.23'!U:U,0,0)</f>
        <v>0</v>
      </c>
      <c r="K1293">
        <f t="shared" si="83"/>
        <v>0</v>
      </c>
    </row>
    <row r="1294" spans="1:11" x14ac:dyDescent="0.25">
      <c r="A1294" t="str">
        <f>_xlfn.XLOOKUP(C1294,'Usage by partner TELE2 vs Ki'!B:B,'Usage by partner TELE2 vs Ki'!A:A,,0)</f>
        <v>PSEJE</v>
      </c>
      <c r="B1294" t="s">
        <v>605</v>
      </c>
      <c r="C1294" t="s">
        <v>669</v>
      </c>
      <c r="D1294">
        <v>2</v>
      </c>
      <c r="E1294">
        <v>7362251</v>
      </c>
      <c r="F1294">
        <f t="shared" si="80"/>
        <v>6.8566305562853813E-3</v>
      </c>
      <c r="G1294">
        <f t="shared" si="81"/>
        <v>7.0211896896362305</v>
      </c>
      <c r="H1294">
        <f>_xlfn.XLOOKUP(A1294,'Tele2 - data 6.23'!A:A,'Tele2 - data 6.23'!K:K,0,0)</f>
        <v>5.4180568666750653E-2</v>
      </c>
      <c r="I1294">
        <f t="shared" si="82"/>
        <v>0.38041205010161749</v>
      </c>
      <c r="J1294">
        <f>_xlfn.XLOOKUP(A1294,'Tele2 - data 6.23'!R:R,'Tele2 - data 6.23'!U:U,0,0)</f>
        <v>0</v>
      </c>
      <c r="K1294">
        <f t="shared" si="83"/>
        <v>0</v>
      </c>
    </row>
    <row r="1295" spans="1:11" x14ac:dyDescent="0.25">
      <c r="A1295" t="str">
        <f>_xlfn.XLOOKUP(C1295,'Usage by partner TELE2 vs Ki'!B:B,'Usage by partner TELE2 vs Ki'!A:A,,0)</f>
        <v>ESPRT</v>
      </c>
      <c r="B1295" t="s">
        <v>629</v>
      </c>
      <c r="C1295" t="s">
        <v>822</v>
      </c>
      <c r="D1295">
        <v>5</v>
      </c>
      <c r="E1295">
        <v>720624</v>
      </c>
      <c r="F1295">
        <f t="shared" si="80"/>
        <v>6.7113339900970459E-4</v>
      </c>
      <c r="G1295">
        <f t="shared" si="81"/>
        <v>0.6872406005859375</v>
      </c>
      <c r="H1295">
        <f>_xlfn.XLOOKUP(A1295,'Tele2 - data 6.23'!A:A,'Tele2 - data 6.23'!K:K,0,0)</f>
        <v>6.2769022311094701E-3</v>
      </c>
      <c r="I1295">
        <f t="shared" si="82"/>
        <v>4.3137420591268837E-3</v>
      </c>
      <c r="J1295">
        <f>_xlfn.XLOOKUP(A1295,'Tele2 - data 6.23'!R:R,'Tele2 - data 6.23'!U:U,0,0)</f>
        <v>0</v>
      </c>
      <c r="K1295">
        <f t="shared" si="83"/>
        <v>0</v>
      </c>
    </row>
    <row r="1296" spans="1:11" x14ac:dyDescent="0.25">
      <c r="A1296" t="str">
        <f>_xlfn.XLOOKUP(C1296,'Usage by partner TELE2 vs Ki'!B:B,'Usage by partner TELE2 vs Ki'!A:A,,0)</f>
        <v>ESPTE</v>
      </c>
      <c r="B1296" t="s">
        <v>629</v>
      </c>
      <c r="C1296" t="s">
        <v>797</v>
      </c>
      <c r="D1296">
        <v>4</v>
      </c>
      <c r="E1296">
        <v>632337</v>
      </c>
      <c r="F1296">
        <f t="shared" si="80"/>
        <v>5.8890972286462784E-4</v>
      </c>
      <c r="G1296">
        <f t="shared" si="81"/>
        <v>0.60304355621337891</v>
      </c>
      <c r="H1296">
        <f>_xlfn.XLOOKUP(A1296,'Tele2 - data 6.23'!A:A,'Tele2 - data 6.23'!K:K,0,0)</f>
        <v>1.0091008890803341E-2</v>
      </c>
      <c r="I1296">
        <f t="shared" si="82"/>
        <v>6.0853178872908708E-3</v>
      </c>
      <c r="J1296">
        <f>_xlfn.XLOOKUP(A1296,'Tele2 - data 6.23'!R:R,'Tele2 - data 6.23'!U:U,0,0)</f>
        <v>0</v>
      </c>
      <c r="K1296">
        <f t="shared" si="83"/>
        <v>0</v>
      </c>
    </row>
    <row r="1297" spans="1:11" x14ac:dyDescent="0.25">
      <c r="A1297" t="str">
        <f>_xlfn.XLOOKUP(C1297,'Usage by partner TELE2 vs Ki'!B:B,'Usage by partner TELE2 vs Ki'!A:A,,0)</f>
        <v>ESPAT</v>
      </c>
      <c r="B1297" t="s">
        <v>629</v>
      </c>
      <c r="C1297" t="s">
        <v>810</v>
      </c>
      <c r="D1297">
        <v>2</v>
      </c>
      <c r="E1297">
        <v>109674</v>
      </c>
      <c r="F1297">
        <f t="shared" si="80"/>
        <v>1.0214187204837799E-4</v>
      </c>
      <c r="G1297">
        <f t="shared" si="81"/>
        <v>0.10459327697753906</v>
      </c>
      <c r="H1297">
        <f>_xlfn.XLOOKUP(A1297,'Tele2 - data 6.23'!A:A,'Tele2 - data 6.23'!K:K,0,0)</f>
        <v>1.0022329100492002E-2</v>
      </c>
      <c r="I1297">
        <f t="shared" si="82"/>
        <v>1.0482682435678098E-3</v>
      </c>
      <c r="J1297">
        <f>_xlfn.XLOOKUP(A1297,'Tele2 - data 6.23'!R:R,'Tele2 - data 6.23'!U:U,0,0)</f>
        <v>0</v>
      </c>
      <c r="K1297">
        <f t="shared" si="83"/>
        <v>0</v>
      </c>
    </row>
    <row r="1298" spans="1:11" x14ac:dyDescent="0.25">
      <c r="A1298" t="str">
        <f>_xlfn.XLOOKUP(C1298,'Usage by partner TELE2 vs Ki'!B:B,'Usage by partner TELE2 vs Ki'!A:A,,0)</f>
        <v>USACG</v>
      </c>
      <c r="B1298" t="s">
        <v>1364</v>
      </c>
      <c r="C1298" t="s">
        <v>665</v>
      </c>
      <c r="D1298">
        <v>8</v>
      </c>
      <c r="E1298">
        <v>302378137</v>
      </c>
      <c r="F1298">
        <f t="shared" si="80"/>
        <v>0.28161158505827188</v>
      </c>
      <c r="G1298">
        <f t="shared" si="81"/>
        <v>288.37026309967041</v>
      </c>
      <c r="H1298">
        <f>_xlfn.XLOOKUP(A1298,'Tele2 - data 6.23'!A:A,'Tele2 - data 6.23'!K:K,0,0)</f>
        <v>1.3540748128522176E-2</v>
      </c>
      <c r="I1298">
        <f t="shared" si="82"/>
        <v>3.9047491003883095</v>
      </c>
      <c r="J1298">
        <f>_xlfn.XLOOKUP(A1298,'Tele2 - data 6.23'!R:R,'Tele2 - data 6.23'!U:U,0,0)</f>
        <v>0</v>
      </c>
      <c r="K1298">
        <f t="shared" si="83"/>
        <v>0</v>
      </c>
    </row>
    <row r="1299" spans="1:11" x14ac:dyDescent="0.25">
      <c r="A1299" t="str">
        <f>_xlfn.XLOOKUP(C1299,'Usage by partner TELE2 vs Ki'!B:B,'Usage by partner TELE2 vs Ki'!A:A,,0)</f>
        <v>USAW6</v>
      </c>
      <c r="B1299" t="s">
        <v>1364</v>
      </c>
      <c r="C1299" t="s">
        <v>646</v>
      </c>
      <c r="D1299">
        <v>8</v>
      </c>
      <c r="E1299">
        <v>304431551</v>
      </c>
      <c r="F1299">
        <f t="shared" si="80"/>
        <v>0.28352397587150335</v>
      </c>
      <c r="G1299">
        <f t="shared" si="81"/>
        <v>290.32855129241943</v>
      </c>
      <c r="H1299">
        <f>_xlfn.XLOOKUP(A1299,'Tele2 - data 6.23'!A:A,'Tele2 - data 6.23'!K:K,0,0)</f>
        <v>5.0788502726430767E-3</v>
      </c>
      <c r="I1299">
        <f t="shared" si="82"/>
        <v>1.4745352418875739</v>
      </c>
      <c r="J1299">
        <f>_xlfn.XLOOKUP(A1299,'Tele2 - data 6.23'!R:R,'Tele2 - data 6.23'!U:U,0,0)</f>
        <v>0.12</v>
      </c>
      <c r="K1299">
        <f t="shared" si="83"/>
        <v>0.96</v>
      </c>
    </row>
    <row r="1300" spans="1:11" x14ac:dyDescent="0.25">
      <c r="A1300" t="str">
        <f>_xlfn.XLOOKUP(C1300,'Usage by partner TELE2 vs Ki'!B:B,'Usage by partner TELE2 vs Ki'!A:A,,0)</f>
        <v>GBRVF</v>
      </c>
      <c r="B1300" t="s">
        <v>675</v>
      </c>
      <c r="C1300" t="s">
        <v>670</v>
      </c>
      <c r="D1300">
        <v>7</v>
      </c>
      <c r="E1300">
        <v>70112300</v>
      </c>
      <c r="F1300">
        <f t="shared" si="80"/>
        <v>6.5297167748212814E-2</v>
      </c>
      <c r="G1300">
        <f t="shared" si="81"/>
        <v>66.864299774169922</v>
      </c>
      <c r="H1300">
        <f>_xlfn.XLOOKUP(A1300,'Tele2 - data 6.23'!A:A,'Tele2 - data 6.23'!K:K,0,0)</f>
        <v>1.0101909042959573E-2</v>
      </c>
      <c r="I1300">
        <f t="shared" si="82"/>
        <v>0.67545707453984682</v>
      </c>
      <c r="J1300">
        <f>_xlfn.XLOOKUP(A1300,'Tele2 - data 6.23'!R:R,'Tele2 - data 6.23'!U:U,0,0)</f>
        <v>0</v>
      </c>
      <c r="K1300">
        <f t="shared" si="83"/>
        <v>0</v>
      </c>
    </row>
    <row r="1301" spans="1:11" x14ac:dyDescent="0.25">
      <c r="A1301" t="str">
        <f>_xlfn.XLOOKUP(C1301,'Usage by partner TELE2 vs Ki'!B:B,'Usage by partner TELE2 vs Ki'!A:A,,0)</f>
        <v>GBRHU</v>
      </c>
      <c r="B1301" t="s">
        <v>675</v>
      </c>
      <c r="C1301" t="s">
        <v>775</v>
      </c>
      <c r="D1301">
        <v>6</v>
      </c>
      <c r="E1301">
        <v>64635684</v>
      </c>
      <c r="F1301">
        <f t="shared" si="80"/>
        <v>6.0196671634912491E-2</v>
      </c>
      <c r="G1301">
        <f t="shared" si="81"/>
        <v>61.641391754150391</v>
      </c>
      <c r="H1301">
        <f>_xlfn.XLOOKUP(A1301,'Tele2 - data 6.23'!A:A,'Tele2 - data 6.23'!K:K,0,0)</f>
        <v>6.0306171524147408E-3</v>
      </c>
      <c r="I1301">
        <f t="shared" si="82"/>
        <v>0.37173563441129592</v>
      </c>
      <c r="J1301">
        <f>_xlfn.XLOOKUP(A1301,'Tele2 - data 6.23'!R:R,'Tele2 - data 6.23'!U:U,0,0)</f>
        <v>0.17</v>
      </c>
      <c r="K1301">
        <f t="shared" si="83"/>
        <v>1.02</v>
      </c>
    </row>
    <row r="1302" spans="1:11" x14ac:dyDescent="0.25">
      <c r="A1302" t="str">
        <f>_xlfn.XLOOKUP(C1302,'Usage by partner TELE2 vs Ki'!B:B,'Usage by partner TELE2 vs Ki'!A:A,,0)</f>
        <v>GBRCN</v>
      </c>
      <c r="B1302" t="s">
        <v>675</v>
      </c>
      <c r="C1302" t="s">
        <v>679</v>
      </c>
      <c r="D1302">
        <v>3</v>
      </c>
      <c r="E1302">
        <v>27059808</v>
      </c>
      <c r="F1302">
        <f t="shared" si="80"/>
        <v>2.5201410055160522E-2</v>
      </c>
      <c r="G1302">
        <f t="shared" si="81"/>
        <v>25.806243896484375</v>
      </c>
      <c r="H1302">
        <f>_xlfn.XLOOKUP(A1302,'Tele2 - data 6.23'!A:A,'Tele2 - data 6.23'!K:K,0,0)</f>
        <v>1.0089910828816955E-2</v>
      </c>
      <c r="I1302">
        <f t="shared" si="82"/>
        <v>0.26038269974222916</v>
      </c>
      <c r="J1302">
        <f>_xlfn.XLOOKUP(A1302,'Tele2 - data 6.23'!R:R,'Tele2 - data 6.23'!U:U,0,0)</f>
        <v>0</v>
      </c>
      <c r="K1302">
        <f t="shared" si="83"/>
        <v>0</v>
      </c>
    </row>
    <row r="1303" spans="1:11" x14ac:dyDescent="0.25">
      <c r="A1303" t="str">
        <f>_xlfn.XLOOKUP(C1303,'Usage by partner TELE2 vs Ki'!B:B,'Usage by partner TELE2 vs Ki'!A:A,,0)</f>
        <v>GBROR</v>
      </c>
      <c r="B1303" t="s">
        <v>675</v>
      </c>
      <c r="C1303" t="s">
        <v>763</v>
      </c>
      <c r="D1303">
        <v>2</v>
      </c>
      <c r="E1303">
        <v>6</v>
      </c>
      <c r="F1303">
        <f t="shared" si="80"/>
        <v>5.5879354476928711E-9</v>
      </c>
      <c r="G1303">
        <f t="shared" si="81"/>
        <v>5.7220458984375E-6</v>
      </c>
      <c r="H1303">
        <f>_xlfn.XLOOKUP(A1303,'Tele2 - data 6.23'!A:A,'Tele2 - data 6.23'!K:K,0,0)</f>
        <v>0</v>
      </c>
      <c r="I1303">
        <f t="shared" si="82"/>
        <v>0</v>
      </c>
      <c r="J1303">
        <f>_xlfn.XLOOKUP(A1303,'Tele2 - data 6.23'!R:R,'Tele2 - data 6.23'!U:U,0,0)</f>
        <v>0</v>
      </c>
      <c r="K1303">
        <f t="shared" si="83"/>
        <v>0</v>
      </c>
    </row>
    <row r="1304" spans="1:11" x14ac:dyDescent="0.25">
      <c r="A1304" t="str">
        <f>_xlfn.XLOOKUP(C1304,'Usage by partner TELE2 vs Ki'!B:B,'Usage by partner TELE2 vs Ki'!A:A,,0)</f>
        <v>FRAF1</v>
      </c>
      <c r="B1304" t="s">
        <v>675</v>
      </c>
      <c r="C1304" t="s">
        <v>760</v>
      </c>
      <c r="D1304">
        <v>1</v>
      </c>
      <c r="E1304">
        <v>1</v>
      </c>
      <c r="F1304">
        <f t="shared" si="80"/>
        <v>9.3132257461547852E-10</v>
      </c>
      <c r="G1304">
        <f t="shared" si="81"/>
        <v>9.5367431640625E-7</v>
      </c>
      <c r="H1304">
        <f>_xlfn.XLOOKUP(A1304,'Tele2 - data 6.23'!A:A,'Tele2 - data 6.23'!K:K,0,0)</f>
        <v>6.0307905731580812E-3</v>
      </c>
      <c r="I1304">
        <f t="shared" si="82"/>
        <v>5.7514100772457897E-9</v>
      </c>
      <c r="J1304">
        <f>_xlfn.XLOOKUP(A1304,'Tele2 - data 6.23'!R:R,'Tele2 - data 6.23'!U:U,0,0)</f>
        <v>0</v>
      </c>
      <c r="K1304">
        <f t="shared" si="83"/>
        <v>0</v>
      </c>
    </row>
    <row r="1305" spans="1:11" x14ac:dyDescent="0.25">
      <c r="A1305" t="str">
        <f>_xlfn.XLOOKUP(C1305,'Usage by partner TELE2 vs Ki'!B:B,'Usage by partner TELE2 vs Ki'!A:A,,0)</f>
        <v>ISR01</v>
      </c>
      <c r="B1305" t="s">
        <v>1410</v>
      </c>
      <c r="C1305" t="s">
        <v>586</v>
      </c>
      <c r="D1305">
        <v>5</v>
      </c>
      <c r="E1305">
        <v>6745848</v>
      </c>
      <c r="F1305">
        <f t="shared" si="80"/>
        <v>6.2825605273246765E-3</v>
      </c>
      <c r="G1305">
        <f t="shared" si="81"/>
        <v>6.4333419799804688</v>
      </c>
      <c r="H1305">
        <f>_xlfn.XLOOKUP(A1305,'Tele2 - data 6.23'!A:A,'Tele2 - data 6.23'!K:K,0,0)</f>
        <v>1.3512929896353961E-2</v>
      </c>
      <c r="I1305">
        <f t="shared" si="82"/>
        <v>8.693329917474707E-2</v>
      </c>
      <c r="J1305">
        <f>_xlfn.XLOOKUP(A1305,'Tele2 - data 6.23'!R:R,'Tele2 - data 6.23'!U:U,0,0)</f>
        <v>0</v>
      </c>
      <c r="K1305">
        <f t="shared" si="83"/>
        <v>0</v>
      </c>
    </row>
    <row r="1306" spans="1:11" x14ac:dyDescent="0.25">
      <c r="A1306" t="str">
        <f>_xlfn.XLOOKUP(C1306,'Usage by partner TELE2 vs Ki'!B:B,'Usage by partner TELE2 vs Ki'!A:A,,0)</f>
        <v>USAW6</v>
      </c>
      <c r="B1306" t="s">
        <v>1410</v>
      </c>
      <c r="C1306" t="s">
        <v>646</v>
      </c>
      <c r="D1306">
        <v>4</v>
      </c>
      <c r="E1306">
        <v>9493794165</v>
      </c>
      <c r="F1306">
        <f t="shared" si="80"/>
        <v>8.8417848246172071</v>
      </c>
      <c r="G1306">
        <f t="shared" si="81"/>
        <v>9053.98766040802</v>
      </c>
      <c r="H1306">
        <f>_xlfn.XLOOKUP(A1306,'Tele2 - data 6.23'!A:A,'Tele2 - data 6.23'!K:K,0,0)</f>
        <v>5.0788502726430767E-3</v>
      </c>
      <c r="I1306">
        <f t="shared" si="82"/>
        <v>45.983847697570326</v>
      </c>
      <c r="J1306">
        <f>_xlfn.XLOOKUP(A1306,'Tele2 - data 6.23'!R:R,'Tele2 - data 6.23'!U:U,0,0)</f>
        <v>0.12</v>
      </c>
      <c r="K1306">
        <f t="shared" si="83"/>
        <v>0.48</v>
      </c>
    </row>
    <row r="1307" spans="1:11" x14ac:dyDescent="0.25">
      <c r="A1307" t="str">
        <f>_xlfn.XLOOKUP(C1307,'Usage by partner TELE2 vs Ki'!B:B,'Usage by partner TELE2 vs Ki'!A:A,,0)</f>
        <v>USACG</v>
      </c>
      <c r="B1307" t="s">
        <v>1410</v>
      </c>
      <c r="C1307" t="s">
        <v>665</v>
      </c>
      <c r="D1307">
        <v>2</v>
      </c>
      <c r="E1307">
        <v>697</v>
      </c>
      <c r="F1307">
        <f t="shared" si="80"/>
        <v>6.4913183450698853E-7</v>
      </c>
      <c r="G1307">
        <f t="shared" si="81"/>
        <v>6.6471099853515625E-4</v>
      </c>
      <c r="H1307">
        <f>_xlfn.XLOOKUP(A1307,'Tele2 - data 6.23'!A:A,'Tele2 - data 6.23'!K:K,0,0)</f>
        <v>1.3540748128522176E-2</v>
      </c>
      <c r="I1307">
        <f t="shared" si="82"/>
        <v>9.0006842094230242E-6</v>
      </c>
      <c r="J1307">
        <f>_xlfn.XLOOKUP(A1307,'Tele2 - data 6.23'!R:R,'Tele2 - data 6.23'!U:U,0,0)</f>
        <v>0</v>
      </c>
      <c r="K1307">
        <f t="shared" si="83"/>
        <v>0</v>
      </c>
    </row>
    <row r="1308" spans="1:11" x14ac:dyDescent="0.25">
      <c r="A1308" t="str">
        <f>_xlfn.XLOOKUP(C1308,'Usage by partner TELE2 vs Ki'!B:B,'Usage by partner TELE2 vs Ki'!A:A,,0)</f>
        <v>TWNLD</v>
      </c>
      <c r="B1308" t="s">
        <v>1410</v>
      </c>
      <c r="C1308" t="s">
        <v>858</v>
      </c>
      <c r="D1308">
        <v>1</v>
      </c>
      <c r="E1308">
        <v>47</v>
      </c>
      <c r="F1308">
        <f t="shared" si="80"/>
        <v>4.377216100692749E-8</v>
      </c>
      <c r="G1308">
        <f t="shared" si="81"/>
        <v>4.482269287109375E-5</v>
      </c>
      <c r="H1308">
        <f>_xlfn.XLOOKUP(A1308,'Tele2 - data 6.23'!A:A,'Tele2 - data 6.23'!K:K,0,0)</f>
        <v>6.0254777070063693E-2</v>
      </c>
      <c r="I1308">
        <f t="shared" si="82"/>
        <v>2.700781366627687E-6</v>
      </c>
      <c r="J1308">
        <f>_xlfn.XLOOKUP(A1308,'Tele2 - data 6.23'!R:R,'Tele2 - data 6.23'!U:U,0,0)</f>
        <v>0</v>
      </c>
      <c r="K1308">
        <f t="shared" si="83"/>
        <v>0</v>
      </c>
    </row>
    <row r="1309" spans="1:11" x14ac:dyDescent="0.25">
      <c r="A1309" t="str">
        <f>_xlfn.XLOOKUP(C1309,'Usage by partner TELE2 vs Ki'!B:B,'Usage by partner TELE2 vs Ki'!A:A,,0)</f>
        <v>TWNFE</v>
      </c>
      <c r="B1309" t="s">
        <v>1410</v>
      </c>
      <c r="C1309" t="s">
        <v>830</v>
      </c>
      <c r="D1309">
        <v>1</v>
      </c>
      <c r="E1309">
        <v>1020676966</v>
      </c>
      <c r="F1309">
        <f t="shared" si="80"/>
        <v>0.95057949982583523</v>
      </c>
      <c r="G1309">
        <f t="shared" si="81"/>
        <v>973.39340782165527</v>
      </c>
      <c r="H1309">
        <f>_xlfn.XLOOKUP(A1309,'Tele2 - data 6.23'!A:A,'Tele2 - data 6.23'!K:K,0,0)</f>
        <v>6.0000752826866136E-2</v>
      </c>
      <c r="I1309">
        <f t="shared" si="82"/>
        <v>58.404337266008042</v>
      </c>
      <c r="J1309">
        <f>_xlfn.XLOOKUP(A1309,'Tele2 - data 6.23'!R:R,'Tele2 - data 6.23'!U:U,0,0)</f>
        <v>0</v>
      </c>
      <c r="K1309">
        <f t="shared" si="83"/>
        <v>0</v>
      </c>
    </row>
    <row r="1310" spans="1:11" x14ac:dyDescent="0.25">
      <c r="A1310" t="str">
        <f>_xlfn.XLOOKUP(C1310,'Usage by partner TELE2 vs Ki'!B:B,'Usage by partner TELE2 vs Ki'!A:A,,0)</f>
        <v>TWNPC</v>
      </c>
      <c r="B1310" t="s">
        <v>1410</v>
      </c>
      <c r="C1310" t="s">
        <v>857</v>
      </c>
      <c r="D1310">
        <v>1</v>
      </c>
      <c r="E1310">
        <v>21162425</v>
      </c>
      <c r="F1310">
        <f t="shared" si="80"/>
        <v>1.9709044136106968E-2</v>
      </c>
      <c r="G1310">
        <f t="shared" si="81"/>
        <v>20.182061195373535</v>
      </c>
      <c r="H1310">
        <f>_xlfn.XLOOKUP(A1310,'Tele2 - data 6.23'!A:A,'Tele2 - data 6.23'!K:K,0,0)</f>
        <v>6.0140651801029586E-2</v>
      </c>
      <c r="I1310">
        <f t="shared" si="82"/>
        <v>1.2137623149780308</v>
      </c>
      <c r="J1310">
        <f>_xlfn.XLOOKUP(A1310,'Tele2 - data 6.23'!R:R,'Tele2 - data 6.23'!U:U,0,0)</f>
        <v>0</v>
      </c>
      <c r="K1310">
        <f t="shared" si="83"/>
        <v>0</v>
      </c>
    </row>
    <row r="1311" spans="1:11" x14ac:dyDescent="0.25">
      <c r="A1311" t="str">
        <f>_xlfn.XLOOKUP(C1311,'Usage by partner TELE2 vs Ki'!B:B,'Usage by partner TELE2 vs Ki'!A:A,,0)</f>
        <v>CIVTL</v>
      </c>
      <c r="B1311" t="s">
        <v>1411</v>
      </c>
      <c r="C1311" t="s">
        <v>997</v>
      </c>
      <c r="D1311">
        <v>5</v>
      </c>
      <c r="E1311">
        <v>132</v>
      </c>
      <c r="F1311">
        <f t="shared" si="80"/>
        <v>1.2293457984924316E-7</v>
      </c>
      <c r="G1311">
        <f t="shared" si="81"/>
        <v>1.25885009765625E-4</v>
      </c>
      <c r="H1311">
        <f>_xlfn.XLOOKUP(A1311,'Tele2 - data 6.23'!A:A,'Tele2 - data 6.23'!K:K,0,0)</f>
        <v>5.0118819471061705E-2</v>
      </c>
      <c r="I1311">
        <f t="shared" si="82"/>
        <v>6.3092080785561995E-6</v>
      </c>
      <c r="J1311">
        <f>_xlfn.XLOOKUP(A1311,'Tele2 - data 6.23'!R:R,'Tele2 - data 6.23'!U:U,0,0)</f>
        <v>0</v>
      </c>
      <c r="K1311">
        <f t="shared" si="83"/>
        <v>0</v>
      </c>
    </row>
    <row r="1312" spans="1:11" x14ac:dyDescent="0.25">
      <c r="A1312" t="str">
        <f>_xlfn.XLOOKUP(C1312,'Usage by partner TELE2 vs Ki'!B:B,'Usage by partner TELE2 vs Ki'!A:A,,0)</f>
        <v>ISRMS</v>
      </c>
      <c r="B1312" t="s">
        <v>608</v>
      </c>
      <c r="C1312" t="s">
        <v>645</v>
      </c>
      <c r="D1312">
        <v>4</v>
      </c>
      <c r="E1312">
        <v>11</v>
      </c>
      <c r="F1312">
        <f t="shared" si="80"/>
        <v>1.0244548320770264E-8</v>
      </c>
      <c r="G1312">
        <f t="shared" si="81"/>
        <v>1.049041748046875E-5</v>
      </c>
      <c r="H1312">
        <f>_xlfn.XLOOKUP(A1312,'Tele2 - data 6.23'!A:A,'Tele2 - data 6.23'!K:K,0,0)</f>
        <v>1.3603237372528902E-2</v>
      </c>
      <c r="I1312">
        <f t="shared" si="82"/>
        <v>1.4270363912374298E-7</v>
      </c>
      <c r="J1312">
        <f>_xlfn.XLOOKUP(A1312,'Tele2 - data 6.23'!R:R,'Tele2 - data 6.23'!U:U,0,0)</f>
        <v>0</v>
      </c>
      <c r="K1312">
        <f t="shared" si="83"/>
        <v>0</v>
      </c>
    </row>
    <row r="1313" spans="1:11" x14ac:dyDescent="0.25">
      <c r="A1313" t="str">
        <f>_xlfn.XLOOKUP(C1313,'Usage by partner TELE2 vs Ki'!B:B,'Usage by partner TELE2 vs Ki'!A:A,,0)</f>
        <v>ISR01</v>
      </c>
      <c r="B1313" t="s">
        <v>608</v>
      </c>
      <c r="C1313" t="s">
        <v>586</v>
      </c>
      <c r="D1313">
        <v>4</v>
      </c>
      <c r="E1313">
        <v>32510320</v>
      </c>
      <c r="F1313">
        <f t="shared" si="80"/>
        <v>3.0277594923973083E-2</v>
      </c>
      <c r="G1313">
        <f t="shared" si="81"/>
        <v>31.004257202148438</v>
      </c>
      <c r="H1313">
        <f>_xlfn.XLOOKUP(A1313,'Tele2 - data 6.23'!A:A,'Tele2 - data 6.23'!K:K,0,0)</f>
        <v>1.3512929896353961E-2</v>
      </c>
      <c r="I1313">
        <f t="shared" si="82"/>
        <v>0.41895835406115922</v>
      </c>
      <c r="J1313">
        <f>_xlfn.XLOOKUP(A1313,'Tele2 - data 6.23'!R:R,'Tele2 - data 6.23'!U:U,0,0)</f>
        <v>0</v>
      </c>
      <c r="K1313">
        <f t="shared" si="83"/>
        <v>0</v>
      </c>
    </row>
    <row r="1314" spans="1:11" x14ac:dyDescent="0.25">
      <c r="A1314" t="str">
        <f>_xlfn.XLOOKUP(C1314,'Usage by partner TELE2 vs Ki'!B:B,'Usage by partner TELE2 vs Ki'!A:A,,0)</f>
        <v>GBRVF</v>
      </c>
      <c r="B1314" t="s">
        <v>608</v>
      </c>
      <c r="C1314" t="s">
        <v>670</v>
      </c>
      <c r="D1314">
        <v>2</v>
      </c>
      <c r="E1314">
        <v>15909836</v>
      </c>
      <c r="F1314">
        <f t="shared" si="80"/>
        <v>1.4817189425230026E-2</v>
      </c>
      <c r="G1314">
        <f t="shared" si="81"/>
        <v>15.172801971435547</v>
      </c>
      <c r="H1314">
        <f>_xlfn.XLOOKUP(A1314,'Tele2 - data 6.23'!A:A,'Tele2 - data 6.23'!K:K,0,0)</f>
        <v>1.0101909042959573E-2</v>
      </c>
      <c r="I1314">
        <f t="shared" si="82"/>
        <v>0.15327426544227959</v>
      </c>
      <c r="J1314">
        <f>_xlfn.XLOOKUP(A1314,'Tele2 - data 6.23'!R:R,'Tele2 - data 6.23'!U:U,0,0)</f>
        <v>0</v>
      </c>
      <c r="K1314">
        <f t="shared" si="83"/>
        <v>0</v>
      </c>
    </row>
    <row r="1315" spans="1:11" x14ac:dyDescent="0.25">
      <c r="A1315" t="str">
        <f>_xlfn.XLOOKUP(C1315,'Usage by partner TELE2 vs Ki'!B:B,'Usage by partner TELE2 vs Ki'!A:A,,0)</f>
        <v>URYAM</v>
      </c>
      <c r="B1315" t="s">
        <v>608</v>
      </c>
      <c r="C1315" t="s">
        <v>1134</v>
      </c>
      <c r="D1315">
        <v>1</v>
      </c>
      <c r="E1315">
        <v>14504554</v>
      </c>
      <c r="F1315">
        <f t="shared" si="80"/>
        <v>1.3508418574929237E-2</v>
      </c>
      <c r="G1315">
        <f t="shared" si="81"/>
        <v>13.832620620727539</v>
      </c>
      <c r="H1315">
        <f>_xlfn.XLOOKUP(A1315,'Tele2 - data 6.23'!A:A,'Tele2 - data 6.23'!K:K,0,0)</f>
        <v>0.10003131808278867</v>
      </c>
      <c r="I1315">
        <f t="shared" si="82"/>
        <v>1.3836952732305381</v>
      </c>
      <c r="J1315">
        <f>_xlfn.XLOOKUP(A1315,'Tele2 - data 6.23'!R:R,'Tele2 - data 6.23'!U:U,0,0)</f>
        <v>0</v>
      </c>
      <c r="K1315">
        <f t="shared" si="83"/>
        <v>0</v>
      </c>
    </row>
    <row r="1316" spans="1:11" x14ac:dyDescent="0.25">
      <c r="A1316" t="str">
        <f>_xlfn.XLOOKUP(C1316,'Usage by partner TELE2 vs Ki'!B:B,'Usage by partner TELE2 vs Ki'!A:A,,0)</f>
        <v>TURIS</v>
      </c>
      <c r="B1316" t="s">
        <v>608</v>
      </c>
      <c r="C1316" t="s">
        <v>883</v>
      </c>
      <c r="D1316">
        <v>1</v>
      </c>
      <c r="E1316">
        <v>693</v>
      </c>
      <c r="F1316">
        <f t="shared" si="80"/>
        <v>6.4540654420852661E-7</v>
      </c>
      <c r="G1316">
        <f t="shared" si="81"/>
        <v>6.6089630126953125E-4</v>
      </c>
      <c r="H1316">
        <f>_xlfn.XLOOKUP(A1316,'Tele2 - data 6.23'!A:A,'Tele2 - data 6.23'!K:K,0,0)</f>
        <v>6.0019915289893686E-2</v>
      </c>
      <c r="I1316">
        <f t="shared" si="82"/>
        <v>3.9666940017601325E-5</v>
      </c>
      <c r="J1316">
        <f>_xlfn.XLOOKUP(A1316,'Tele2 - data 6.23'!R:R,'Tele2 - data 6.23'!U:U,0,0)</f>
        <v>0</v>
      </c>
      <c r="K1316">
        <f t="shared" si="83"/>
        <v>0</v>
      </c>
    </row>
    <row r="1317" spans="1:11" x14ac:dyDescent="0.25">
      <c r="A1317" t="str">
        <f>_xlfn.XLOOKUP(C1317,'Usage by partner TELE2 vs Ki'!B:B,'Usage by partner TELE2 vs Ki'!A:A,,0)</f>
        <v>GBROR</v>
      </c>
      <c r="B1317" t="s">
        <v>608</v>
      </c>
      <c r="C1317" t="s">
        <v>763</v>
      </c>
      <c r="D1317">
        <v>1</v>
      </c>
      <c r="E1317">
        <v>7</v>
      </c>
      <c r="F1317">
        <f t="shared" si="80"/>
        <v>6.5192580223083496E-9</v>
      </c>
      <c r="G1317">
        <f t="shared" si="81"/>
        <v>6.67572021484375E-6</v>
      </c>
      <c r="H1317">
        <f>_xlfn.XLOOKUP(A1317,'Tele2 - data 6.23'!A:A,'Tele2 - data 6.23'!K:K,0,0)</f>
        <v>0</v>
      </c>
      <c r="I1317">
        <f t="shared" si="82"/>
        <v>0</v>
      </c>
      <c r="J1317">
        <f>_xlfn.XLOOKUP(A1317,'Tele2 - data 6.23'!R:R,'Tele2 - data 6.23'!U:U,0,0)</f>
        <v>0</v>
      </c>
      <c r="K1317">
        <f t="shared" si="83"/>
        <v>0</v>
      </c>
    </row>
    <row r="1318" spans="1:11" x14ac:dyDescent="0.25">
      <c r="A1318" t="str">
        <f>_xlfn.XLOOKUP(C1318,'Usage by partner TELE2 vs Ki'!B:B,'Usage by partner TELE2 vs Ki'!A:A,,0)</f>
        <v>GBRCN</v>
      </c>
      <c r="B1318" t="s">
        <v>608</v>
      </c>
      <c r="C1318" t="s">
        <v>679</v>
      </c>
      <c r="D1318">
        <v>1</v>
      </c>
      <c r="E1318">
        <v>67</v>
      </c>
      <c r="F1318">
        <f t="shared" si="80"/>
        <v>6.2398612499237061E-8</v>
      </c>
      <c r="G1318">
        <f t="shared" si="81"/>
        <v>6.389617919921875E-5</v>
      </c>
      <c r="H1318">
        <f>_xlfn.XLOOKUP(A1318,'Tele2 - data 6.23'!A:A,'Tele2 - data 6.23'!K:K,0,0)</f>
        <v>1.0089910828816955E-2</v>
      </c>
      <c r="I1318">
        <f t="shared" si="82"/>
        <v>6.4470675042222588E-7</v>
      </c>
      <c r="J1318">
        <f>_xlfn.XLOOKUP(A1318,'Tele2 - data 6.23'!R:R,'Tele2 - data 6.23'!U:U,0,0)</f>
        <v>0</v>
      </c>
      <c r="K1318">
        <f t="shared" si="83"/>
        <v>0</v>
      </c>
    </row>
    <row r="1319" spans="1:11" x14ac:dyDescent="0.25">
      <c r="A1319" t="str">
        <f>_xlfn.XLOOKUP(C1319,'Usage by partner TELE2 vs Ki'!B:B,'Usage by partner TELE2 vs Ki'!A:A,,0)</f>
        <v>TURTC</v>
      </c>
      <c r="B1319" t="s">
        <v>608</v>
      </c>
      <c r="C1319" t="s">
        <v>900</v>
      </c>
      <c r="D1319">
        <v>1</v>
      </c>
      <c r="E1319">
        <v>1611</v>
      </c>
      <c r="F1319">
        <f t="shared" si="80"/>
        <v>1.5003606677055359E-6</v>
      </c>
      <c r="G1319">
        <f t="shared" si="81"/>
        <v>1.5363693237304688E-3</v>
      </c>
      <c r="H1319">
        <f>_xlfn.XLOOKUP(A1319,'Tele2 - data 6.23'!A:A,'Tele2 - data 6.23'!K:K,0,0)</f>
        <v>6.0001383450359783E-2</v>
      </c>
      <c r="I1319">
        <f t="shared" si="82"/>
        <v>9.2184284914521795E-5</v>
      </c>
      <c r="J1319">
        <f>_xlfn.XLOOKUP(A1319,'Tele2 - data 6.23'!R:R,'Tele2 - data 6.23'!U:U,0,0)</f>
        <v>0</v>
      </c>
      <c r="K1319">
        <f t="shared" si="83"/>
        <v>0</v>
      </c>
    </row>
    <row r="1320" spans="1:11" x14ac:dyDescent="0.25">
      <c r="A1320" t="str">
        <f>_xlfn.XLOOKUP(C1320,'Usage by partner TELE2 vs Ki'!B:B,'Usage by partner TELE2 vs Ki'!A:A,,0)</f>
        <v>TURTS</v>
      </c>
      <c r="B1320" t="s">
        <v>608</v>
      </c>
      <c r="C1320" t="s">
        <v>870</v>
      </c>
      <c r="D1320">
        <v>1</v>
      </c>
      <c r="E1320">
        <v>27</v>
      </c>
      <c r="F1320">
        <f t="shared" si="80"/>
        <v>2.514570951461792E-8</v>
      </c>
      <c r="G1320">
        <f t="shared" si="81"/>
        <v>2.574920654296875E-5</v>
      </c>
      <c r="H1320">
        <f>_xlfn.XLOOKUP(A1320,'Tele2 - data 6.23'!A:A,'Tele2 - data 6.23'!K:K,0,0)</f>
        <v>6.0030428697985541E-2</v>
      </c>
      <c r="I1320">
        <f t="shared" si="82"/>
        <v>1.5457359074073883E-6</v>
      </c>
      <c r="J1320">
        <f>_xlfn.XLOOKUP(A1320,'Tele2 - data 6.23'!R:R,'Tele2 - data 6.23'!U:U,0,0)</f>
        <v>0</v>
      </c>
      <c r="K1320">
        <f t="shared" si="83"/>
        <v>0</v>
      </c>
    </row>
    <row r="1321" spans="1:11" x14ac:dyDescent="0.25">
      <c r="A1321" t="str">
        <f>_xlfn.XLOOKUP(C1321,'Usage by partner TELE2 vs Ki'!B:B,'Usage by partner TELE2 vs Ki'!A:A,,0)</f>
        <v>COLTM</v>
      </c>
      <c r="B1321" t="s">
        <v>719</v>
      </c>
      <c r="C1321" t="s">
        <v>717</v>
      </c>
      <c r="D1321">
        <v>8</v>
      </c>
      <c r="E1321">
        <v>57843151</v>
      </c>
      <c r="F1321">
        <f t="shared" si="80"/>
        <v>5.3870632313191891E-2</v>
      </c>
      <c r="G1321">
        <f t="shared" si="81"/>
        <v>55.163527488708496</v>
      </c>
      <c r="H1321">
        <f>_xlfn.XLOOKUP(A1321,'Tele2 - data 6.23'!A:A,'Tele2 - data 6.23'!K:K,0,0)</f>
        <v>5.4235110858471727E-2</v>
      </c>
      <c r="I1321">
        <f t="shared" si="82"/>
        <v>2.9918000286944579</v>
      </c>
      <c r="J1321">
        <f>_xlfn.XLOOKUP(A1321,'Tele2 - data 6.23'!R:R,'Tele2 - data 6.23'!U:U,0,0)</f>
        <v>0</v>
      </c>
      <c r="K1321">
        <f t="shared" si="83"/>
        <v>0</v>
      </c>
    </row>
    <row r="1322" spans="1:11" x14ac:dyDescent="0.25">
      <c r="A1322" t="str">
        <f>_xlfn.XLOOKUP(C1322,'Usage by partner TELE2 vs Ki'!B:B,'Usage by partner TELE2 vs Ki'!A:A,,0)</f>
        <v>COLCM</v>
      </c>
      <c r="B1322" t="s">
        <v>719</v>
      </c>
      <c r="C1322" t="s">
        <v>725</v>
      </c>
      <c r="D1322">
        <v>5</v>
      </c>
      <c r="E1322">
        <v>6727281</v>
      </c>
      <c r="F1322">
        <f t="shared" si="80"/>
        <v>6.2652686610817909E-3</v>
      </c>
      <c r="G1322">
        <f t="shared" si="81"/>
        <v>6.4156351089477539</v>
      </c>
      <c r="H1322">
        <f>_xlfn.XLOOKUP(A1322,'Tele2 - data 6.23'!A:A,'Tele2 - data 6.23'!K:K,0,0)</f>
        <v>6.0805942810576268E-2</v>
      </c>
      <c r="I1322">
        <f t="shared" si="82"/>
        <v>0.39010874152820235</v>
      </c>
      <c r="J1322">
        <f>_xlfn.XLOOKUP(A1322,'Tele2 - data 6.23'!R:R,'Tele2 - data 6.23'!U:U,0,0)</f>
        <v>0</v>
      </c>
      <c r="K1322">
        <f t="shared" si="83"/>
        <v>0</v>
      </c>
    </row>
    <row r="1323" spans="1:11" x14ac:dyDescent="0.25">
      <c r="A1323" t="str">
        <f>_xlfn.XLOOKUP(C1323,'Usage by partner TELE2 vs Ki'!B:B,'Usage by partner TELE2 vs Ki'!A:A,,0)</f>
        <v>ISRMS</v>
      </c>
      <c r="B1323" t="s">
        <v>1170</v>
      </c>
      <c r="C1323" t="s">
        <v>645</v>
      </c>
      <c r="D1323">
        <v>7</v>
      </c>
      <c r="E1323">
        <v>6841388</v>
      </c>
      <c r="F1323">
        <f t="shared" si="80"/>
        <v>6.3715390861034393E-3</v>
      </c>
      <c r="G1323">
        <f t="shared" si="81"/>
        <v>6.5244560241699219</v>
      </c>
      <c r="H1323">
        <f>_xlfn.XLOOKUP(A1323,'Tele2 - data 6.23'!A:A,'Tele2 - data 6.23'!K:K,0,0)</f>
        <v>1.3603237372528902E-2</v>
      </c>
      <c r="I1323">
        <f t="shared" si="82"/>
        <v>8.8753724023409614E-2</v>
      </c>
      <c r="J1323">
        <f>_xlfn.XLOOKUP(A1323,'Tele2 - data 6.23'!R:R,'Tele2 - data 6.23'!U:U,0,0)</f>
        <v>0</v>
      </c>
      <c r="K1323">
        <f t="shared" si="83"/>
        <v>0</v>
      </c>
    </row>
    <row r="1324" spans="1:11" x14ac:dyDescent="0.25">
      <c r="A1324" t="str">
        <f>_xlfn.XLOOKUP(C1324,'Usage by partner TELE2 vs Ki'!B:B,'Usage by partner TELE2 vs Ki'!A:A,,0)</f>
        <v>ISR01</v>
      </c>
      <c r="B1324" t="s">
        <v>1170</v>
      </c>
      <c r="C1324" t="s">
        <v>586</v>
      </c>
      <c r="D1324">
        <v>7</v>
      </c>
      <c r="E1324">
        <v>188975326</v>
      </c>
      <c r="F1324">
        <f t="shared" si="80"/>
        <v>0.17599698714911938</v>
      </c>
      <c r="G1324">
        <f t="shared" si="81"/>
        <v>180.22091484069824</v>
      </c>
      <c r="H1324">
        <f>_xlfn.XLOOKUP(A1324,'Tele2 - data 6.23'!A:A,'Tele2 - data 6.23'!K:K,0,0)</f>
        <v>1.3512929896353961E-2</v>
      </c>
      <c r="I1324">
        <f t="shared" si="82"/>
        <v>2.4353125880991326</v>
      </c>
      <c r="J1324">
        <f>_xlfn.XLOOKUP(A1324,'Tele2 - data 6.23'!R:R,'Tele2 - data 6.23'!U:U,0,0)</f>
        <v>0</v>
      </c>
      <c r="K1324">
        <f t="shared" si="83"/>
        <v>0</v>
      </c>
    </row>
    <row r="1325" spans="1:11" x14ac:dyDescent="0.25">
      <c r="A1325" t="str">
        <f>_xlfn.XLOOKUP(C1325,'Usage by partner TELE2 vs Ki'!B:B,'Usage by partner TELE2 vs Ki'!A:A,,0)</f>
        <v>ISRPL</v>
      </c>
      <c r="B1325" t="s">
        <v>1170</v>
      </c>
      <c r="C1325" t="s">
        <v>644</v>
      </c>
      <c r="D1325">
        <v>6</v>
      </c>
      <c r="E1325">
        <v>9250288</v>
      </c>
      <c r="F1325">
        <f t="shared" si="80"/>
        <v>8.6150020360946655E-3</v>
      </c>
      <c r="G1325">
        <f t="shared" si="81"/>
        <v>8.8217620849609375</v>
      </c>
      <c r="H1325">
        <f>_xlfn.XLOOKUP(A1325,'Tele2 - data 6.23'!A:A,'Tele2 - data 6.23'!K:K,0,0)</f>
        <v>1.8158632160141627E-2</v>
      </c>
      <c r="I1325">
        <f t="shared" si="82"/>
        <v>0.16019113270508972</v>
      </c>
      <c r="J1325">
        <f>_xlfn.XLOOKUP(A1325,'Tele2 - data 6.23'!R:R,'Tele2 - data 6.23'!U:U,0,0)</f>
        <v>0.1</v>
      </c>
      <c r="K1325">
        <f t="shared" si="83"/>
        <v>0.60000000000000009</v>
      </c>
    </row>
    <row r="1326" spans="1:11" x14ac:dyDescent="0.25">
      <c r="A1326" t="str">
        <f>_xlfn.XLOOKUP(C1326,'Usage by partner TELE2 vs Ki'!B:B,'Usage by partner TELE2 vs Ki'!A:A,,0)</f>
        <v>DNKHU</v>
      </c>
      <c r="B1326" t="s">
        <v>744</v>
      </c>
      <c r="C1326" t="s">
        <v>891</v>
      </c>
      <c r="D1326">
        <v>3</v>
      </c>
      <c r="E1326">
        <v>310354183</v>
      </c>
      <c r="F1326">
        <f t="shared" si="80"/>
        <v>0.28903985675424337</v>
      </c>
      <c r="G1326">
        <f t="shared" si="81"/>
        <v>295.97681331634521</v>
      </c>
      <c r="H1326">
        <f>_xlfn.XLOOKUP(A1326,'Tele2 - data 6.23'!A:A,'Tele2 - data 6.23'!K:K,0,0)</f>
        <v>1.0004782208822598E-2</v>
      </c>
      <c r="I1326">
        <f t="shared" si="82"/>
        <v>2.961183556091378</v>
      </c>
      <c r="J1326">
        <f>_xlfn.XLOOKUP(A1326,'Tele2 - data 6.23'!R:R,'Tele2 - data 6.23'!U:U,0,0)</f>
        <v>0.17</v>
      </c>
      <c r="K1326">
        <f t="shared" si="83"/>
        <v>0.51</v>
      </c>
    </row>
    <row r="1327" spans="1:11" x14ac:dyDescent="0.25">
      <c r="A1327" t="str">
        <f>_xlfn.XLOOKUP(C1327,'Usage by partner TELE2 vs Ki'!B:B,'Usage by partner TELE2 vs Ki'!A:A,,0)</f>
        <v>NORNC</v>
      </c>
      <c r="B1327" t="s">
        <v>744</v>
      </c>
      <c r="C1327" t="s">
        <v>808</v>
      </c>
      <c r="D1327">
        <v>3</v>
      </c>
      <c r="E1327">
        <v>131358777</v>
      </c>
      <c r="F1327">
        <f t="shared" si="80"/>
        <v>0.1223373943939805</v>
      </c>
      <c r="G1327">
        <f t="shared" si="81"/>
        <v>125.27349185943604</v>
      </c>
      <c r="H1327">
        <f>_xlfn.XLOOKUP(A1327,'Tele2 - data 6.23'!A:A,'Tele2 - data 6.23'!K:K,0,0)</f>
        <v>1.0107195480267749E-2</v>
      </c>
      <c r="I1327">
        <f t="shared" si="82"/>
        <v>1.2661636707190504</v>
      </c>
      <c r="J1327">
        <f>_xlfn.XLOOKUP(A1327,'Tele2 - data 6.23'!R:R,'Tele2 - data 6.23'!U:U,0,0)</f>
        <v>5.5E-2</v>
      </c>
      <c r="K1327">
        <f t="shared" si="83"/>
        <v>0.16500000000000001</v>
      </c>
    </row>
    <row r="1328" spans="1:11" x14ac:dyDescent="0.25">
      <c r="A1328" t="str">
        <f>_xlfn.XLOOKUP(C1328,'Usage by partner TELE2 vs Ki'!B:B,'Usage by partner TELE2 vs Ki'!A:A,,0)</f>
        <v>DNKDM</v>
      </c>
      <c r="B1328" t="s">
        <v>744</v>
      </c>
      <c r="C1328" t="s">
        <v>853</v>
      </c>
      <c r="D1328">
        <v>1</v>
      </c>
      <c r="E1328">
        <v>40266889</v>
      </c>
      <c r="F1328">
        <f t="shared" si="80"/>
        <v>3.7501462735235691E-2</v>
      </c>
      <c r="G1328">
        <f t="shared" si="81"/>
        <v>38.401497840881348</v>
      </c>
      <c r="H1328">
        <f>_xlfn.XLOOKUP(A1328,'Tele2 - data 6.23'!A:A,'Tele2 - data 6.23'!K:K,0,0)</f>
        <v>6.0990155924409836E-3</v>
      </c>
      <c r="I1328">
        <f t="shared" si="82"/>
        <v>0.23421133410462411</v>
      </c>
      <c r="J1328">
        <f>_xlfn.XLOOKUP(A1328,'Tele2 - data 6.23'!R:R,'Tele2 - data 6.23'!U:U,0,0)</f>
        <v>0</v>
      </c>
      <c r="K1328">
        <f t="shared" si="83"/>
        <v>0</v>
      </c>
    </row>
    <row r="1329" spans="1:11" x14ac:dyDescent="0.25">
      <c r="A1329" t="str">
        <f>_xlfn.XLOOKUP(C1329,'Usage by partner TELE2 vs Ki'!B:B,'Usage by partner TELE2 vs Ki'!A:A,,0)</f>
        <v>NORTM</v>
      </c>
      <c r="B1329" t="s">
        <v>744</v>
      </c>
      <c r="C1329" t="s">
        <v>806</v>
      </c>
      <c r="D1329">
        <v>1</v>
      </c>
      <c r="E1329">
        <v>61</v>
      </c>
      <c r="F1329">
        <f t="shared" si="80"/>
        <v>5.6810677051544189E-8</v>
      </c>
      <c r="G1329">
        <f t="shared" si="81"/>
        <v>5.817413330078125E-5</v>
      </c>
      <c r="H1329">
        <f>_xlfn.XLOOKUP(A1329,'Tele2 - data 6.23'!A:A,'Tele2 - data 6.23'!K:K,0,0)</f>
        <v>6.0531621806357737E-3</v>
      </c>
      <c r="I1329">
        <f t="shared" si="82"/>
        <v>3.5213746358755323E-7</v>
      </c>
      <c r="J1329">
        <f>_xlfn.XLOOKUP(A1329,'Tele2 - data 6.23'!R:R,'Tele2 - data 6.23'!U:U,0,0)</f>
        <v>0</v>
      </c>
      <c r="K1329">
        <f t="shared" si="83"/>
        <v>0</v>
      </c>
    </row>
    <row r="1330" spans="1:11" x14ac:dyDescent="0.25">
      <c r="A1330" t="str">
        <f>_xlfn.XLOOKUP(C1330,'Usage by partner TELE2 vs Ki'!B:B,'Usage by partner TELE2 vs Ki'!A:A,,0)</f>
        <v>DNKIA</v>
      </c>
      <c r="B1330" t="s">
        <v>744</v>
      </c>
      <c r="C1330" t="s">
        <v>856</v>
      </c>
      <c r="D1330">
        <v>1</v>
      </c>
      <c r="E1330">
        <v>45366004</v>
      </c>
      <c r="F1330">
        <f t="shared" si="80"/>
        <v>4.2250383645296097E-2</v>
      </c>
      <c r="G1330">
        <f t="shared" si="81"/>
        <v>43.264392852783203</v>
      </c>
      <c r="H1330">
        <f>_xlfn.XLOOKUP(A1330,'Tele2 - data 6.23'!A:A,'Tele2 - data 6.23'!K:K,0,0)</f>
        <v>1.001033644562583E-2</v>
      </c>
      <c r="I1330">
        <f t="shared" si="82"/>
        <v>0.43309112857208937</v>
      </c>
      <c r="J1330">
        <f>_xlfn.XLOOKUP(A1330,'Tele2 - data 6.23'!R:R,'Tele2 - data 6.23'!U:U,0,0)</f>
        <v>5.5E-2</v>
      </c>
      <c r="K1330">
        <f t="shared" si="83"/>
        <v>5.5E-2</v>
      </c>
    </row>
    <row r="1331" spans="1:11" x14ac:dyDescent="0.25">
      <c r="A1331" t="str">
        <f>_xlfn.XLOOKUP(C1331,'Usage by partner TELE2 vs Ki'!B:B,'Usage by partner TELE2 vs Ki'!A:A,,0)</f>
        <v>ITAOM</v>
      </c>
      <c r="B1331" t="s">
        <v>744</v>
      </c>
      <c r="C1331" t="s">
        <v>752</v>
      </c>
      <c r="D1331">
        <v>1</v>
      </c>
      <c r="E1331">
        <v>45502876</v>
      </c>
      <c r="F1331">
        <f t="shared" si="80"/>
        <v>4.2377855628728867E-2</v>
      </c>
      <c r="G1331">
        <f t="shared" si="81"/>
        <v>43.394924163818359</v>
      </c>
      <c r="H1331">
        <f>_xlfn.XLOOKUP(A1331,'Tele2 - data 6.23'!A:A,'Tele2 - data 6.23'!K:K,0,0)</f>
        <v>1.0030261531489941E-2</v>
      </c>
      <c r="I1331">
        <f t="shared" si="82"/>
        <v>0.43526243850227059</v>
      </c>
      <c r="J1331">
        <f>_xlfn.XLOOKUP(A1331,'Tele2 - data 6.23'!R:R,'Tele2 - data 6.23'!U:U,0,0)</f>
        <v>0</v>
      </c>
      <c r="K1331">
        <f t="shared" si="83"/>
        <v>0</v>
      </c>
    </row>
    <row r="1332" spans="1:11" x14ac:dyDescent="0.25">
      <c r="A1332" t="str">
        <f>_xlfn.XLOOKUP(C1332,'Usage by partner TELE2 vs Ki'!B:B,'Usage by partner TELE2 vs Ki'!A:A,,0)</f>
        <v>ITAWI</v>
      </c>
      <c r="B1332" t="s">
        <v>744</v>
      </c>
      <c r="C1332" t="s">
        <v>742</v>
      </c>
      <c r="D1332">
        <v>1</v>
      </c>
      <c r="E1332">
        <v>31062815</v>
      </c>
      <c r="F1332">
        <f t="shared" si="80"/>
        <v>2.8929500840604305E-2</v>
      </c>
      <c r="G1332">
        <f t="shared" si="81"/>
        <v>29.623808860778809</v>
      </c>
      <c r="H1332">
        <f>_xlfn.XLOOKUP(A1332,'Tele2 - data 6.23'!A:A,'Tele2 - data 6.23'!K:K,0,0)</f>
        <v>6.1982702736118438E-3</v>
      </c>
      <c r="I1332">
        <f t="shared" si="82"/>
        <v>0.18361637385292442</v>
      </c>
      <c r="J1332">
        <f>_xlfn.XLOOKUP(A1332,'Tele2 - data 6.23'!R:R,'Tele2 - data 6.23'!U:U,0,0)</f>
        <v>0.17</v>
      </c>
      <c r="K1332">
        <f t="shared" si="83"/>
        <v>0.17</v>
      </c>
    </row>
    <row r="1333" spans="1:11" x14ac:dyDescent="0.25">
      <c r="A1333" t="str">
        <f>_xlfn.XLOOKUP(C1333,'Usage by partner TELE2 vs Ki'!B:B,'Usage by partner TELE2 vs Ki'!A:A,,0)</f>
        <v>ISRPL</v>
      </c>
      <c r="B1333" t="s">
        <v>610</v>
      </c>
      <c r="C1333" t="s">
        <v>644</v>
      </c>
      <c r="D1333">
        <v>4</v>
      </c>
      <c r="E1333">
        <v>243045099</v>
      </c>
      <c r="F1333">
        <f t="shared" si="80"/>
        <v>0.22635338734835386</v>
      </c>
      <c r="G1333">
        <f t="shared" si="81"/>
        <v>231.78586864471436</v>
      </c>
      <c r="H1333">
        <f>_xlfn.XLOOKUP(A1333,'Tele2 - data 6.23'!A:A,'Tele2 - data 6.23'!K:K,0,0)</f>
        <v>1.8158632160141627E-2</v>
      </c>
      <c r="I1333">
        <f t="shared" si="82"/>
        <v>4.2089143286382731</v>
      </c>
      <c r="J1333">
        <f>_xlfn.XLOOKUP(A1333,'Tele2 - data 6.23'!R:R,'Tele2 - data 6.23'!U:U,0,0)</f>
        <v>0.1</v>
      </c>
      <c r="K1333">
        <f t="shared" si="83"/>
        <v>0.4</v>
      </c>
    </row>
    <row r="1334" spans="1:11" x14ac:dyDescent="0.25">
      <c r="A1334" t="str">
        <f>_xlfn.XLOOKUP(C1334,'Usage by partner TELE2 vs Ki'!B:B,'Usage by partner TELE2 vs Ki'!A:A,,0)</f>
        <v>LTE01</v>
      </c>
      <c r="B1334" t="s">
        <v>610</v>
      </c>
      <c r="C1334" t="s">
        <v>831</v>
      </c>
      <c r="D1334">
        <v>3</v>
      </c>
      <c r="E1334">
        <v>55201</v>
      </c>
      <c r="F1334">
        <f t="shared" si="80"/>
        <v>5.140993744134903E-5</v>
      </c>
      <c r="G1334">
        <f t="shared" si="81"/>
        <v>5.2643775939941406E-2</v>
      </c>
      <c r="H1334">
        <f>_xlfn.XLOOKUP(A1334,'Tele2 - data 6.23'!A:A,'Tele2 - data 6.23'!K:K,0,0)</f>
        <v>0</v>
      </c>
      <c r="I1334">
        <f t="shared" si="82"/>
        <v>0</v>
      </c>
      <c r="J1334">
        <f>_xlfn.XLOOKUP(A1334,'Tele2 - data 6.23'!R:R,'Tele2 - data 6.23'!U:U,0,0)</f>
        <v>0</v>
      </c>
      <c r="K1334">
        <f t="shared" si="83"/>
        <v>0</v>
      </c>
    </row>
    <row r="1335" spans="1:11" x14ac:dyDescent="0.25">
      <c r="A1335" t="str">
        <f>_xlfn.XLOOKUP(C1335,'Usage by partner TELE2 vs Ki'!B:B,'Usage by partner TELE2 vs Ki'!A:A,,0)</f>
        <v>ISR01</v>
      </c>
      <c r="B1335" t="s">
        <v>610</v>
      </c>
      <c r="C1335" t="s">
        <v>586</v>
      </c>
      <c r="D1335">
        <v>2</v>
      </c>
      <c r="E1335">
        <v>71295377</v>
      </c>
      <c r="F1335">
        <f t="shared" si="80"/>
        <v>6.6398994065821171E-2</v>
      </c>
      <c r="G1335">
        <f t="shared" si="81"/>
        <v>67.992569923400879</v>
      </c>
      <c r="H1335">
        <f>_xlfn.XLOOKUP(A1335,'Tele2 - data 6.23'!A:A,'Tele2 - data 6.23'!K:K,0,0)</f>
        <v>1.3512929896353961E-2</v>
      </c>
      <c r="I1335">
        <f t="shared" si="82"/>
        <v>0.91877883084786094</v>
      </c>
      <c r="J1335">
        <f>_xlfn.XLOOKUP(A1335,'Tele2 - data 6.23'!R:R,'Tele2 - data 6.23'!U:U,0,0)</f>
        <v>0</v>
      </c>
      <c r="K1335">
        <f t="shared" si="83"/>
        <v>0</v>
      </c>
    </row>
    <row r="1336" spans="1:11" x14ac:dyDescent="0.25">
      <c r="A1336" t="str">
        <f>_xlfn.XLOOKUP(C1336,'Usage by partner TELE2 vs Ki'!B:B,'Usage by partner TELE2 vs Ki'!A:A,,0)</f>
        <v>USACG</v>
      </c>
      <c r="B1336" t="s">
        <v>610</v>
      </c>
      <c r="C1336" t="s">
        <v>665</v>
      </c>
      <c r="D1336">
        <v>1</v>
      </c>
      <c r="E1336">
        <v>33763</v>
      </c>
      <c r="F1336">
        <f t="shared" si="80"/>
        <v>3.1444244086742401E-5</v>
      </c>
      <c r="G1336">
        <f t="shared" si="81"/>
        <v>3.2198905944824219E-2</v>
      </c>
      <c r="H1336">
        <f>_xlfn.XLOOKUP(A1336,'Tele2 - data 6.23'!A:A,'Tele2 - data 6.23'!K:K,0,0)</f>
        <v>1.3540748128522176E-2</v>
      </c>
      <c r="I1336">
        <f t="shared" si="82"/>
        <v>4.3599727541284008E-4</v>
      </c>
      <c r="J1336">
        <f>_xlfn.XLOOKUP(A1336,'Tele2 - data 6.23'!R:R,'Tele2 - data 6.23'!U:U,0,0)</f>
        <v>0</v>
      </c>
      <c r="K1336">
        <f t="shared" si="83"/>
        <v>0</v>
      </c>
    </row>
    <row r="1337" spans="1:11" x14ac:dyDescent="0.25">
      <c r="A1337" t="str">
        <f>_xlfn.XLOOKUP(C1337,'Usage by partner TELE2 vs Ki'!B:B,'Usage by partner TELE2 vs Ki'!A:A,,0)</f>
        <v>ARETC</v>
      </c>
      <c r="B1337" t="s">
        <v>610</v>
      </c>
      <c r="C1337" t="s">
        <v>788</v>
      </c>
      <c r="D1337">
        <v>1</v>
      </c>
      <c r="E1337">
        <v>1883392</v>
      </c>
      <c r="F1337">
        <f t="shared" si="80"/>
        <v>1.7540454864501953E-3</v>
      </c>
      <c r="G1337">
        <f t="shared" si="81"/>
        <v>1.796142578125</v>
      </c>
      <c r="H1337">
        <f>_xlfn.XLOOKUP(A1337,'Tele2 - data 6.23'!A:A,'Tele2 - data 6.23'!K:K,0,0)</f>
        <v>5.012103937134417E-2</v>
      </c>
      <c r="I1337">
        <f t="shared" si="82"/>
        <v>9.0024532874750748E-2</v>
      </c>
      <c r="J1337">
        <f>_xlfn.XLOOKUP(A1337,'Tele2 - data 6.23'!R:R,'Tele2 - data 6.23'!U:U,0,0)</f>
        <v>0</v>
      </c>
      <c r="K1337">
        <f t="shared" si="83"/>
        <v>0</v>
      </c>
    </row>
    <row r="1338" spans="1:11" x14ac:dyDescent="0.25">
      <c r="A1338" t="str">
        <f>_xlfn.XLOOKUP(C1338,'Usage by partner TELE2 vs Ki'!B:B,'Usage by partner TELE2 vs Ki'!A:A,,0)</f>
        <v>USAW6</v>
      </c>
      <c r="B1338" t="s">
        <v>610</v>
      </c>
      <c r="C1338" t="s">
        <v>646</v>
      </c>
      <c r="D1338">
        <v>1</v>
      </c>
      <c r="E1338">
        <v>55687</v>
      </c>
      <c r="F1338">
        <f t="shared" si="80"/>
        <v>5.1862560212612152E-5</v>
      </c>
      <c r="G1338">
        <f t="shared" si="81"/>
        <v>5.3107261657714844E-2</v>
      </c>
      <c r="H1338">
        <f>_xlfn.XLOOKUP(A1338,'Tele2 - data 6.23'!A:A,'Tele2 - data 6.23'!K:K,0,0)</f>
        <v>5.0788502726430767E-3</v>
      </c>
      <c r="I1338">
        <f t="shared" si="82"/>
        <v>2.6972383034961224E-4</v>
      </c>
      <c r="J1338">
        <f>_xlfn.XLOOKUP(A1338,'Tele2 - data 6.23'!R:R,'Tele2 - data 6.23'!U:U,0,0)</f>
        <v>0.12</v>
      </c>
      <c r="K1338">
        <f t="shared" si="83"/>
        <v>0.12</v>
      </c>
    </row>
    <row r="1339" spans="1:11" x14ac:dyDescent="0.25">
      <c r="A1339" t="str">
        <f>_xlfn.XLOOKUP(C1339,'Usage by partner TELE2 vs Ki'!B:B,'Usage by partner TELE2 vs Ki'!A:A,,0)</f>
        <v>KENKC</v>
      </c>
      <c r="B1339" t="s">
        <v>686</v>
      </c>
      <c r="C1339" t="s">
        <v>826</v>
      </c>
      <c r="D1339">
        <v>6</v>
      </c>
      <c r="E1339">
        <v>533</v>
      </c>
      <c r="F1339">
        <f t="shared" si="80"/>
        <v>4.9639493227005005E-7</v>
      </c>
      <c r="G1339">
        <f t="shared" si="81"/>
        <v>5.0830841064453125E-4</v>
      </c>
      <c r="H1339">
        <f>_xlfn.XLOOKUP(A1339,'Tele2 - data 6.23'!A:A,'Tele2 - data 6.23'!K:K,0,0)</f>
        <v>0.50075396825396834</v>
      </c>
      <c r="I1339">
        <f t="shared" si="82"/>
        <v>2.5453745372711669E-4</v>
      </c>
      <c r="J1339">
        <f>_xlfn.XLOOKUP(A1339,'Tele2 - data 6.23'!R:R,'Tele2 - data 6.23'!U:U,0,0)</f>
        <v>0</v>
      </c>
      <c r="K1339">
        <f t="shared" si="83"/>
        <v>0</v>
      </c>
    </row>
    <row r="1340" spans="1:11" x14ac:dyDescent="0.25">
      <c r="A1340" t="str">
        <f>_xlfn.XLOOKUP(C1340,'Usage by partner TELE2 vs Ki'!B:B,'Usage by partner TELE2 vs Ki'!A:A,,0)</f>
        <v>KENSA</v>
      </c>
      <c r="B1340" t="s">
        <v>686</v>
      </c>
      <c r="C1340" t="s">
        <v>793</v>
      </c>
      <c r="D1340">
        <v>6</v>
      </c>
      <c r="E1340">
        <v>1591</v>
      </c>
      <c r="F1340">
        <f t="shared" si="80"/>
        <v>1.4817342162132263E-6</v>
      </c>
      <c r="G1340">
        <f t="shared" si="81"/>
        <v>1.5172958374023438E-3</v>
      </c>
      <c r="H1340">
        <f>_xlfn.XLOOKUP(A1340,'Tele2 - data 6.23'!A:A,'Tele2 - data 6.23'!K:K,0,0)</f>
        <v>0.10116455327211413</v>
      </c>
      <c r="I1340">
        <f t="shared" si="82"/>
        <v>1.5349655557244643E-4</v>
      </c>
      <c r="J1340">
        <f>_xlfn.XLOOKUP(A1340,'Tele2 - data 6.23'!R:R,'Tele2 - data 6.23'!U:U,0,0)</f>
        <v>0</v>
      </c>
      <c r="K1340">
        <f t="shared" si="83"/>
        <v>0</v>
      </c>
    </row>
    <row r="1341" spans="1:11" x14ac:dyDescent="0.25">
      <c r="A1341" t="str">
        <f>_xlfn.XLOOKUP(C1341,'Usage by partner TELE2 vs Ki'!B:B,'Usage by partner TELE2 vs Ki'!A:A,,0)</f>
        <v>KENTK</v>
      </c>
      <c r="B1341" t="s">
        <v>686</v>
      </c>
      <c r="C1341" t="s">
        <v>833</v>
      </c>
      <c r="D1341">
        <v>6</v>
      </c>
      <c r="E1341">
        <v>580</v>
      </c>
      <c r="F1341">
        <f t="shared" si="80"/>
        <v>5.4016709327697754E-7</v>
      </c>
      <c r="G1341">
        <f t="shared" si="81"/>
        <v>5.53131103515625E-4</v>
      </c>
      <c r="H1341">
        <f>_xlfn.XLOOKUP(A1341,'Tele2 - data 6.23'!A:A,'Tele2 - data 6.23'!K:K,0,0)</f>
        <v>0.20035971223021581</v>
      </c>
      <c r="I1341">
        <f t="shared" si="82"/>
        <v>1.1082518872597233E-4</v>
      </c>
      <c r="J1341">
        <f>_xlfn.XLOOKUP(A1341,'Tele2 - data 6.23'!R:R,'Tele2 - data 6.23'!U:U,0,0)</f>
        <v>0</v>
      </c>
      <c r="K1341">
        <f t="shared" si="83"/>
        <v>0</v>
      </c>
    </row>
    <row r="1342" spans="1:11" x14ac:dyDescent="0.25">
      <c r="A1342" t="str">
        <f>_xlfn.XLOOKUP(C1342,'Usage by partner TELE2 vs Ki'!B:B,'Usage by partner TELE2 vs Ki'!A:A,,0)</f>
        <v>TZACT</v>
      </c>
      <c r="B1342" t="s">
        <v>686</v>
      </c>
      <c r="C1342" t="s">
        <v>723</v>
      </c>
      <c r="D1342">
        <v>3</v>
      </c>
      <c r="E1342">
        <v>441</v>
      </c>
      <c r="F1342">
        <f t="shared" si="80"/>
        <v>4.1071325540542603E-7</v>
      </c>
      <c r="G1342">
        <f t="shared" si="81"/>
        <v>4.2057037353515625E-4</v>
      </c>
      <c r="H1342">
        <f>_xlfn.XLOOKUP(A1342,'Tele2 - data 6.23'!A:A,'Tele2 - data 6.23'!K:K,0,0)</f>
        <v>0.45026172430036754</v>
      </c>
      <c r="I1342">
        <f t="shared" si="82"/>
        <v>1.8936674157758911E-4</v>
      </c>
      <c r="J1342">
        <f>_xlfn.XLOOKUP(A1342,'Tele2 - data 6.23'!R:R,'Tele2 - data 6.23'!U:U,0,0)</f>
        <v>0</v>
      </c>
      <c r="K1342">
        <f t="shared" si="83"/>
        <v>0</v>
      </c>
    </row>
    <row r="1343" spans="1:11" x14ac:dyDescent="0.25">
      <c r="A1343" t="str">
        <f>_xlfn.XLOOKUP(C1343,'Usage by partner TELE2 vs Ki'!B:B,'Usage by partner TELE2 vs Ki'!A:A,,0)</f>
        <v>TZAMB</v>
      </c>
      <c r="B1343" t="s">
        <v>686</v>
      </c>
      <c r="C1343" t="s">
        <v>547</v>
      </c>
      <c r="D1343">
        <v>3</v>
      </c>
      <c r="E1343">
        <v>734</v>
      </c>
      <c r="F1343">
        <f t="shared" si="80"/>
        <v>6.8359076976776123E-7</v>
      </c>
      <c r="G1343">
        <f t="shared" si="81"/>
        <v>6.999969482421875E-4</v>
      </c>
      <c r="H1343">
        <f>_xlfn.XLOOKUP(A1343,'Tele2 - data 6.23'!A:A,'Tele2 - data 6.23'!K:K,0,0)</f>
        <v>9.0763298944062459E-2</v>
      </c>
      <c r="I1343">
        <f t="shared" si="82"/>
        <v>6.353403227323708E-5</v>
      </c>
      <c r="J1343">
        <f>_xlfn.XLOOKUP(A1343,'Tele2 - data 6.23'!R:R,'Tele2 - data 6.23'!U:U,0,0)</f>
        <v>0</v>
      </c>
      <c r="K1343">
        <f t="shared" si="83"/>
        <v>0</v>
      </c>
    </row>
    <row r="1344" spans="1:11" x14ac:dyDescent="0.25">
      <c r="A1344" t="str">
        <f>_xlfn.XLOOKUP(C1344,'Usage by partner TELE2 vs Ki'!B:B,'Usage by partner TELE2 vs Ki'!A:A,,0)</f>
        <v>CODCT</v>
      </c>
      <c r="B1344" t="s">
        <v>686</v>
      </c>
      <c r="C1344" t="s">
        <v>716</v>
      </c>
      <c r="D1344">
        <v>2</v>
      </c>
      <c r="E1344">
        <v>69</v>
      </c>
      <c r="F1344">
        <f t="shared" si="80"/>
        <v>6.4261257648468018E-8</v>
      </c>
      <c r="G1344">
        <f t="shared" si="81"/>
        <v>6.580352783203125E-5</v>
      </c>
      <c r="H1344">
        <f>_xlfn.XLOOKUP(A1344,'Tele2 - data 6.23'!A:A,'Tele2 - data 6.23'!K:K,0,0)</f>
        <v>0.40039331086194663</v>
      </c>
      <c r="I1344">
        <f t="shared" si="82"/>
        <v>2.6347292375063244E-5</v>
      </c>
      <c r="J1344">
        <f>_xlfn.XLOOKUP(A1344,'Tele2 - data 6.23'!R:R,'Tele2 - data 6.23'!U:U,0,0)</f>
        <v>0</v>
      </c>
      <c r="K1344">
        <f t="shared" si="83"/>
        <v>0</v>
      </c>
    </row>
    <row r="1345" spans="1:11" x14ac:dyDescent="0.25">
      <c r="A1345" t="str">
        <f>_xlfn.XLOOKUP(C1345,'Usage by partner TELE2 vs Ki'!B:B,'Usage by partner TELE2 vs Ki'!A:A,,0)</f>
        <v>ZMB02</v>
      </c>
      <c r="B1345" t="s">
        <v>686</v>
      </c>
      <c r="C1345" t="s">
        <v>682</v>
      </c>
      <c r="D1345">
        <v>2</v>
      </c>
      <c r="E1345">
        <v>797</v>
      </c>
      <c r="F1345">
        <f t="shared" si="80"/>
        <v>7.4226409196853638E-7</v>
      </c>
      <c r="G1345">
        <f t="shared" si="81"/>
        <v>7.6007843017578125E-4</v>
      </c>
      <c r="H1345">
        <f>_xlfn.XLOOKUP(A1345,'Tele2 - data 6.23'!A:A,'Tele2 - data 6.23'!K:K,0,0)</f>
        <v>2.0281576074329653E-2</v>
      </c>
      <c r="I1345">
        <f t="shared" si="82"/>
        <v>1.5415588504067168E-5</v>
      </c>
      <c r="J1345">
        <f>_xlfn.XLOOKUP(A1345,'Tele2 - data 6.23'!R:R,'Tele2 - data 6.23'!U:U,0,0)</f>
        <v>0</v>
      </c>
      <c r="K1345">
        <f t="shared" si="83"/>
        <v>0</v>
      </c>
    </row>
    <row r="1346" spans="1:11" x14ac:dyDescent="0.25">
      <c r="A1346" t="str">
        <f>_xlfn.XLOOKUP(C1346,'Usage by partner TELE2 vs Ki'!B:B,'Usage by partner TELE2 vs Ki'!A:A,,0)</f>
        <v>CODVC</v>
      </c>
      <c r="B1346" t="s">
        <v>686</v>
      </c>
      <c r="C1346" t="s">
        <v>732</v>
      </c>
      <c r="D1346">
        <v>2</v>
      </c>
      <c r="E1346">
        <v>104</v>
      </c>
      <c r="F1346">
        <f t="shared" si="80"/>
        <v>9.6857547760009766E-8</v>
      </c>
      <c r="G1346">
        <f t="shared" si="81"/>
        <v>9.918212890625E-5</v>
      </c>
      <c r="H1346">
        <f>_xlfn.XLOOKUP(A1346,'Tele2 - data 6.23'!A:A,'Tele2 - data 6.23'!K:K,0,0)</f>
        <v>10.00018706404572</v>
      </c>
      <c r="I1346">
        <f t="shared" si="82"/>
        <v>9.9183984247279639E-4</v>
      </c>
      <c r="J1346">
        <f>_xlfn.XLOOKUP(A1346,'Tele2 - data 6.23'!R:R,'Tele2 - data 6.23'!U:U,0,0)</f>
        <v>0</v>
      </c>
      <c r="K1346">
        <f t="shared" si="83"/>
        <v>0</v>
      </c>
    </row>
    <row r="1347" spans="1:11" x14ac:dyDescent="0.25">
      <c r="A1347" t="str">
        <f>_xlfn.XLOOKUP(C1347,'Usage by partner TELE2 vs Ki'!B:B,'Usage by partner TELE2 vs Ki'!A:A,,0)</f>
        <v>ZMBCZ</v>
      </c>
      <c r="B1347" t="s">
        <v>686</v>
      </c>
      <c r="C1347" t="s">
        <v>730</v>
      </c>
      <c r="D1347">
        <v>2</v>
      </c>
      <c r="E1347">
        <v>523</v>
      </c>
      <c r="F1347">
        <f t="shared" ref="F1347:F1410" si="84">G1347/1024</f>
        <v>4.8708170652389526E-7</v>
      </c>
      <c r="G1347">
        <f t="shared" ref="G1347:G1410" si="85">E1347/1024/1024</f>
        <v>4.9877166748046875E-4</v>
      </c>
      <c r="H1347">
        <f>_xlfn.XLOOKUP(A1347,'Tele2 - data 6.23'!A:A,'Tele2 - data 6.23'!K:K,0,0)</f>
        <v>1.0000351703054393</v>
      </c>
      <c r="I1347">
        <f t="shared" ref="I1347:I1410" si="86">H1347*G1347</f>
        <v>4.9878920943235852E-4</v>
      </c>
      <c r="J1347">
        <f>_xlfn.XLOOKUP(A1347,'Tele2 - data 6.23'!R:R,'Tele2 - data 6.23'!U:U,0,0)</f>
        <v>0</v>
      </c>
      <c r="K1347">
        <f t="shared" ref="K1347:K1410" si="87">J1347*D1347</f>
        <v>0</v>
      </c>
    </row>
    <row r="1348" spans="1:11" x14ac:dyDescent="0.25">
      <c r="A1348" t="str">
        <f>_xlfn.XLOOKUP(C1348,'Usage by partner TELE2 vs Ki'!B:B,'Usage by partner TELE2 vs Ki'!A:A,,0)</f>
        <v>UGACE</v>
      </c>
      <c r="B1348" t="s">
        <v>686</v>
      </c>
      <c r="C1348" t="s">
        <v>843</v>
      </c>
      <c r="D1348">
        <v>1</v>
      </c>
      <c r="E1348">
        <v>24</v>
      </c>
      <c r="F1348">
        <f t="shared" si="84"/>
        <v>2.2351741790771484E-8</v>
      </c>
      <c r="G1348">
        <f t="shared" si="85"/>
        <v>2.288818359375E-5</v>
      </c>
      <c r="H1348">
        <f>_xlfn.XLOOKUP(A1348,'Tele2 - data 6.23'!A:A,'Tele2 - data 6.23'!K:K,0,0)</f>
        <v>0.5000615661836354</v>
      </c>
      <c r="I1348">
        <f t="shared" si="86"/>
        <v>1.1445500934989214E-5</v>
      </c>
      <c r="J1348">
        <f>_xlfn.XLOOKUP(A1348,'Tele2 - data 6.23'!R:R,'Tele2 - data 6.23'!U:U,0,0)</f>
        <v>0</v>
      </c>
      <c r="K1348">
        <f t="shared" si="87"/>
        <v>0</v>
      </c>
    </row>
    <row r="1349" spans="1:11" x14ac:dyDescent="0.25">
      <c r="A1349" t="str">
        <f>_xlfn.XLOOKUP(C1349,'Usage by partner TELE2 vs Ki'!B:B,'Usage by partner TELE2 vs Ki'!A:A,,0)</f>
        <v>BWABC</v>
      </c>
      <c r="B1349" t="s">
        <v>686</v>
      </c>
      <c r="C1349" t="s">
        <v>764</v>
      </c>
      <c r="D1349">
        <v>1</v>
      </c>
      <c r="E1349">
        <v>2</v>
      </c>
      <c r="F1349">
        <f t="shared" si="84"/>
        <v>1.862645149230957E-9</v>
      </c>
      <c r="G1349">
        <f t="shared" si="85"/>
        <v>1.9073486328125E-6</v>
      </c>
      <c r="H1349">
        <f>_xlfn.XLOOKUP(A1349,'Tele2 - data 6.23'!A:A,'Tele2 - data 6.23'!K:K,0,0)</f>
        <v>0.45039026549941941</v>
      </c>
      <c r="I1349">
        <f t="shared" si="86"/>
        <v>8.5905125713237649E-7</v>
      </c>
      <c r="J1349">
        <f>_xlfn.XLOOKUP(A1349,'Tele2 - data 6.23'!R:R,'Tele2 - data 6.23'!U:U,0,0)</f>
        <v>0</v>
      </c>
      <c r="K1349">
        <f t="shared" si="87"/>
        <v>0</v>
      </c>
    </row>
    <row r="1350" spans="1:11" x14ac:dyDescent="0.25">
      <c r="A1350" t="str">
        <f>_xlfn.XLOOKUP(C1350,'Usage by partner TELE2 vs Ki'!B:B,'Usage by partner TELE2 vs Ki'!A:A,,0)</f>
        <v>UGAMN</v>
      </c>
      <c r="B1350" t="s">
        <v>686</v>
      </c>
      <c r="C1350" t="s">
        <v>844</v>
      </c>
      <c r="D1350">
        <v>1</v>
      </c>
      <c r="E1350">
        <v>27</v>
      </c>
      <c r="F1350">
        <f t="shared" si="84"/>
        <v>2.514570951461792E-8</v>
      </c>
      <c r="G1350">
        <f t="shared" si="85"/>
        <v>2.574920654296875E-5</v>
      </c>
      <c r="H1350">
        <f>_xlfn.XLOOKUP(A1350,'Tele2 - data 6.23'!A:A,'Tele2 - data 6.23'!K:K,0,0)</f>
        <v>5.0060928433269342E-2</v>
      </c>
      <c r="I1350">
        <f t="shared" si="86"/>
        <v>1.2890291859610293E-6</v>
      </c>
      <c r="J1350">
        <f>_xlfn.XLOOKUP(A1350,'Tele2 - data 6.23'!R:R,'Tele2 - data 6.23'!U:U,0,0)</f>
        <v>0</v>
      </c>
      <c r="K1350">
        <f t="shared" si="87"/>
        <v>0</v>
      </c>
    </row>
    <row r="1351" spans="1:11" x14ac:dyDescent="0.25">
      <c r="A1351" t="str">
        <f>_xlfn.XLOOKUP(C1351,'Usage by partner TELE2 vs Ki'!B:B,'Usage by partner TELE2 vs Ki'!A:A,,0)</f>
        <v>ZWEN1</v>
      </c>
      <c r="B1351" t="s">
        <v>686</v>
      </c>
      <c r="C1351" t="s">
        <v>750</v>
      </c>
      <c r="D1351">
        <v>1</v>
      </c>
      <c r="E1351">
        <v>5</v>
      </c>
      <c r="F1351">
        <f t="shared" si="84"/>
        <v>4.6566128730773926E-9</v>
      </c>
      <c r="G1351">
        <f t="shared" si="85"/>
        <v>4.76837158203125E-6</v>
      </c>
      <c r="H1351">
        <f>_xlfn.XLOOKUP(A1351,'Tele2 - data 6.23'!A:A,'Tele2 - data 6.23'!K:K,0,0)</f>
        <v>1.0002384477734172</v>
      </c>
      <c r="I1351">
        <f t="shared" si="86"/>
        <v>4.769508589617811E-6</v>
      </c>
      <c r="J1351">
        <f>_xlfn.XLOOKUP(A1351,'Tele2 - data 6.23'!R:R,'Tele2 - data 6.23'!U:U,0,0)</f>
        <v>0</v>
      </c>
      <c r="K1351">
        <f t="shared" si="87"/>
        <v>0</v>
      </c>
    </row>
    <row r="1352" spans="1:11" x14ac:dyDescent="0.25">
      <c r="A1352" t="str">
        <f>_xlfn.XLOOKUP(C1352,'Usage by partner TELE2 vs Ki'!B:B,'Usage by partner TELE2 vs Ki'!A:A,,0)</f>
        <v>CODOR</v>
      </c>
      <c r="B1352" t="s">
        <v>686</v>
      </c>
      <c r="C1352" t="s">
        <v>713</v>
      </c>
      <c r="D1352">
        <v>1</v>
      </c>
      <c r="E1352">
        <v>306</v>
      </c>
      <c r="F1352">
        <f t="shared" si="84"/>
        <v>2.8498470783233643E-7</v>
      </c>
      <c r="G1352">
        <f t="shared" si="85"/>
        <v>2.918243408203125E-4</v>
      </c>
      <c r="H1352">
        <f>_xlfn.XLOOKUP(A1352,'Tele2 - data 6.23'!A:A,'Tele2 - data 6.23'!K:K,0,0)</f>
        <v>1.0004764562415673</v>
      </c>
      <c r="I1352">
        <f t="shared" si="86"/>
        <v>2.9196338234893762E-4</v>
      </c>
      <c r="J1352">
        <f>_xlfn.XLOOKUP(A1352,'Tele2 - data 6.23'!R:R,'Tele2 - data 6.23'!U:U,0,0)</f>
        <v>0</v>
      </c>
      <c r="K1352">
        <f t="shared" si="87"/>
        <v>0</v>
      </c>
    </row>
    <row r="1353" spans="1:11" x14ac:dyDescent="0.25">
      <c r="A1353" t="str">
        <f>_xlfn.XLOOKUP(C1353,'Usage by partner TELE2 vs Ki'!B:B,'Usage by partner TELE2 vs Ki'!A:A,,0)</f>
        <v>GBRCN</v>
      </c>
      <c r="B1353" t="s">
        <v>1164</v>
      </c>
      <c r="C1353" t="s">
        <v>679</v>
      </c>
      <c r="D1353">
        <v>3</v>
      </c>
      <c r="E1353">
        <v>2957519</v>
      </c>
      <c r="F1353">
        <f t="shared" si="84"/>
        <v>2.7544042095541954E-3</v>
      </c>
      <c r="G1353">
        <f t="shared" si="85"/>
        <v>2.8205099105834961</v>
      </c>
      <c r="H1353">
        <f>_xlfn.XLOOKUP(A1353,'Tele2 - data 6.23'!A:A,'Tele2 - data 6.23'!K:K,0,0)</f>
        <v>1.0089910828816955E-2</v>
      </c>
      <c r="I1353">
        <f t="shared" si="86"/>
        <v>2.8458693489581958E-2</v>
      </c>
      <c r="J1353">
        <f>_xlfn.XLOOKUP(A1353,'Tele2 - data 6.23'!R:R,'Tele2 - data 6.23'!U:U,0,0)</f>
        <v>0</v>
      </c>
      <c r="K1353">
        <f t="shared" si="87"/>
        <v>0</v>
      </c>
    </row>
    <row r="1354" spans="1:11" x14ac:dyDescent="0.25">
      <c r="A1354" t="str">
        <f>_xlfn.XLOOKUP(C1354,'Usage by partner TELE2 vs Ki'!B:B,'Usage by partner TELE2 vs Ki'!A:A,,0)</f>
        <v>GBRVF</v>
      </c>
      <c r="B1354" t="s">
        <v>1164</v>
      </c>
      <c r="C1354" t="s">
        <v>670</v>
      </c>
      <c r="D1354">
        <v>3</v>
      </c>
      <c r="E1354">
        <v>9622995</v>
      </c>
      <c r="F1354">
        <f t="shared" si="84"/>
        <v>8.9621124789118767E-3</v>
      </c>
      <c r="G1354">
        <f t="shared" si="85"/>
        <v>9.1772031784057617</v>
      </c>
      <c r="H1354">
        <f>_xlfn.XLOOKUP(A1354,'Tele2 - data 6.23'!A:A,'Tele2 - data 6.23'!K:K,0,0)</f>
        <v>1.0101909042959573E-2</v>
      </c>
      <c r="I1354">
        <f t="shared" si="86"/>
        <v>9.2707271777014502E-2</v>
      </c>
      <c r="J1354">
        <f>_xlfn.XLOOKUP(A1354,'Tele2 - data 6.23'!R:R,'Tele2 - data 6.23'!U:U,0,0)</f>
        <v>0</v>
      </c>
      <c r="K1354">
        <f t="shared" si="87"/>
        <v>0</v>
      </c>
    </row>
    <row r="1355" spans="1:11" x14ac:dyDescent="0.25">
      <c r="A1355" t="str">
        <f>_xlfn.XLOOKUP(C1355,'Usage by partner TELE2 vs Ki'!B:B,'Usage by partner TELE2 vs Ki'!A:A,,0)</f>
        <v>GBRHU</v>
      </c>
      <c r="B1355" t="s">
        <v>1164</v>
      </c>
      <c r="C1355" t="s">
        <v>775</v>
      </c>
      <c r="D1355">
        <v>2</v>
      </c>
      <c r="E1355">
        <v>445998</v>
      </c>
      <c r="F1355">
        <f t="shared" si="84"/>
        <v>4.1536800563335419E-4</v>
      </c>
      <c r="G1355">
        <f t="shared" si="85"/>
        <v>0.42533683776855469</v>
      </c>
      <c r="H1355">
        <f>_xlfn.XLOOKUP(A1355,'Tele2 - data 6.23'!A:A,'Tele2 - data 6.23'!K:K,0,0)</f>
        <v>6.0306171524147408E-3</v>
      </c>
      <c r="I1355">
        <f t="shared" si="86"/>
        <v>2.565043629400892E-3</v>
      </c>
      <c r="J1355">
        <f>_xlfn.XLOOKUP(A1355,'Tele2 - data 6.23'!R:R,'Tele2 - data 6.23'!U:U,0,0)</f>
        <v>0.17</v>
      </c>
      <c r="K1355">
        <f t="shared" si="87"/>
        <v>0.34</v>
      </c>
    </row>
    <row r="1356" spans="1:11" x14ac:dyDescent="0.25">
      <c r="A1356" t="str">
        <f>_xlfn.XLOOKUP(C1356,'Usage by partner TELE2 vs Ki'!B:B,'Usage by partner TELE2 vs Ki'!A:A,,0)</f>
        <v>ZAFMM</v>
      </c>
      <c r="B1356" t="s">
        <v>1164</v>
      </c>
      <c r="C1356" t="s">
        <v>766</v>
      </c>
      <c r="D1356">
        <v>1</v>
      </c>
      <c r="E1356">
        <v>7</v>
      </c>
      <c r="F1356">
        <f t="shared" si="84"/>
        <v>6.5192580223083496E-9</v>
      </c>
      <c r="G1356">
        <f t="shared" si="85"/>
        <v>6.67572021484375E-6</v>
      </c>
      <c r="H1356">
        <f>_xlfn.XLOOKUP(A1356,'Tele2 - data 6.23'!A:A,'Tele2 - data 6.23'!K:K,0,0)</f>
        <v>0</v>
      </c>
      <c r="I1356">
        <f t="shared" si="86"/>
        <v>0</v>
      </c>
      <c r="J1356">
        <f>_xlfn.XLOOKUP(A1356,'Tele2 - data 6.23'!R:R,'Tele2 - data 6.23'!U:U,0,0)</f>
        <v>0</v>
      </c>
      <c r="K1356">
        <f t="shared" si="87"/>
        <v>0</v>
      </c>
    </row>
    <row r="1357" spans="1:11" x14ac:dyDescent="0.25">
      <c r="A1357" t="str">
        <f>_xlfn.XLOOKUP(C1357,'Usage by partner TELE2 vs Ki'!B:B,'Usage by partner TELE2 vs Ki'!A:A,,0)</f>
        <v>FRAF1</v>
      </c>
      <c r="B1357" t="s">
        <v>1164</v>
      </c>
      <c r="C1357" t="s">
        <v>760</v>
      </c>
      <c r="D1357">
        <v>1</v>
      </c>
      <c r="E1357">
        <v>53491</v>
      </c>
      <c r="F1357">
        <f t="shared" si="84"/>
        <v>4.9817375838756561E-5</v>
      </c>
      <c r="G1357">
        <f t="shared" si="85"/>
        <v>5.1012992858886719E-2</v>
      </c>
      <c r="H1357">
        <f>_xlfn.XLOOKUP(A1357,'Tele2 - data 6.23'!A:A,'Tele2 - data 6.23'!K:K,0,0)</f>
        <v>6.0307905731580812E-3</v>
      </c>
      <c r="I1357">
        <f t="shared" si="86"/>
        <v>3.0764867644195453E-4</v>
      </c>
      <c r="J1357">
        <f>_xlfn.XLOOKUP(A1357,'Tele2 - data 6.23'!R:R,'Tele2 - data 6.23'!U:U,0,0)</f>
        <v>0</v>
      </c>
      <c r="K1357">
        <f t="shared" si="87"/>
        <v>0</v>
      </c>
    </row>
    <row r="1358" spans="1:11" x14ac:dyDescent="0.25">
      <c r="A1358" t="str">
        <f>_xlfn.XLOOKUP(C1358,'Usage by partner TELE2 vs Ki'!B:B,'Usage by partner TELE2 vs Ki'!A:A,,0)</f>
        <v>FRAF2</v>
      </c>
      <c r="B1358" t="s">
        <v>1164</v>
      </c>
      <c r="C1358" t="s">
        <v>771</v>
      </c>
      <c r="D1358">
        <v>1</v>
      </c>
      <c r="E1358">
        <v>2</v>
      </c>
      <c r="F1358">
        <f t="shared" si="84"/>
        <v>1.862645149230957E-9</v>
      </c>
      <c r="G1358">
        <f t="shared" si="85"/>
        <v>1.9073486328125E-6</v>
      </c>
      <c r="H1358">
        <f>_xlfn.XLOOKUP(A1358,'Tele2 - data 6.23'!A:A,'Tele2 - data 6.23'!K:K,0,0)</f>
        <v>1.0044684567575537E-2</v>
      </c>
      <c r="I1358">
        <f t="shared" si="86"/>
        <v>1.9158715376998018E-8</v>
      </c>
      <c r="J1358">
        <f>_xlfn.XLOOKUP(A1358,'Tele2 - data 6.23'!R:R,'Tele2 - data 6.23'!U:U,0,0)</f>
        <v>0</v>
      </c>
      <c r="K1358">
        <f t="shared" si="87"/>
        <v>0</v>
      </c>
    </row>
    <row r="1359" spans="1:11" x14ac:dyDescent="0.25">
      <c r="A1359" t="str">
        <f>_xlfn.XLOOKUP(C1359,'Usage by partner TELE2 vs Ki'!B:B,'Usage by partner TELE2 vs Ki'!A:A,,0)</f>
        <v>ZAFVC</v>
      </c>
      <c r="B1359" t="s">
        <v>1164</v>
      </c>
      <c r="C1359" t="s">
        <v>765</v>
      </c>
      <c r="D1359">
        <v>1</v>
      </c>
      <c r="E1359">
        <v>50</v>
      </c>
      <c r="F1359">
        <f t="shared" si="84"/>
        <v>4.6566128730773926E-8</v>
      </c>
      <c r="G1359">
        <f t="shared" si="85"/>
        <v>4.76837158203125E-5</v>
      </c>
      <c r="H1359">
        <f>_xlfn.XLOOKUP(A1359,'Tele2 - data 6.23'!A:A,'Tele2 - data 6.23'!K:K,0,0)</f>
        <v>3.0146430705630198E-2</v>
      </c>
      <c r="I1359">
        <f t="shared" si="86"/>
        <v>1.4374938347640132E-6</v>
      </c>
      <c r="J1359">
        <f>_xlfn.XLOOKUP(A1359,'Tele2 - data 6.23'!R:R,'Tele2 - data 6.23'!U:U,0,0)</f>
        <v>0</v>
      </c>
      <c r="K1359">
        <f t="shared" si="87"/>
        <v>0</v>
      </c>
    </row>
    <row r="1360" spans="1:11" x14ac:dyDescent="0.25">
      <c r="A1360" t="str">
        <f>_xlfn.XLOOKUP(C1360,'Usage by partner TELE2 vs Ki'!B:B,'Usage by partner TELE2 vs Ki'!A:A,,0)</f>
        <v>ESPTE</v>
      </c>
      <c r="B1360" t="s">
        <v>753</v>
      </c>
      <c r="C1360" t="s">
        <v>797</v>
      </c>
      <c r="D1360">
        <v>5</v>
      </c>
      <c r="E1360">
        <v>324047505</v>
      </c>
      <c r="F1360">
        <f t="shared" si="84"/>
        <v>0.30179275665432215</v>
      </c>
      <c r="G1360">
        <f t="shared" si="85"/>
        <v>309.03578281402588</v>
      </c>
      <c r="H1360">
        <f>_xlfn.XLOOKUP(A1360,'Tele2 - data 6.23'!A:A,'Tele2 - data 6.23'!K:K,0,0)</f>
        <v>1.0091008890803341E-2</v>
      </c>
      <c r="I1360">
        <f t="shared" si="86"/>
        <v>3.1184828319527056</v>
      </c>
      <c r="J1360">
        <f>_xlfn.XLOOKUP(A1360,'Tele2 - data 6.23'!R:R,'Tele2 - data 6.23'!U:U,0,0)</f>
        <v>0</v>
      </c>
      <c r="K1360">
        <f t="shared" si="87"/>
        <v>0</v>
      </c>
    </row>
    <row r="1361" spans="1:11" x14ac:dyDescent="0.25">
      <c r="A1361" t="str">
        <f>_xlfn.XLOOKUP(C1361,'Usage by partner TELE2 vs Ki'!B:B,'Usage by partner TELE2 vs Ki'!A:A,,0)</f>
        <v>ESPAT</v>
      </c>
      <c r="B1361" t="s">
        <v>753</v>
      </c>
      <c r="C1361" t="s">
        <v>810</v>
      </c>
      <c r="D1361">
        <v>2</v>
      </c>
      <c r="E1361">
        <v>1671563</v>
      </c>
      <c r="F1361">
        <f t="shared" si="84"/>
        <v>1.5567643567919731E-3</v>
      </c>
      <c r="G1361">
        <f t="shared" si="85"/>
        <v>1.5941267013549805</v>
      </c>
      <c r="H1361">
        <f>_xlfn.XLOOKUP(A1361,'Tele2 - data 6.23'!A:A,'Tele2 - data 6.23'!K:K,0,0)</f>
        <v>1.0022329100492002E-2</v>
      </c>
      <c r="I1361">
        <f t="shared" si="86"/>
        <v>1.5976862428861344E-2</v>
      </c>
      <c r="J1361">
        <f>_xlfn.XLOOKUP(A1361,'Tele2 - data 6.23'!R:R,'Tele2 - data 6.23'!U:U,0,0)</f>
        <v>0</v>
      </c>
      <c r="K1361">
        <f t="shared" si="87"/>
        <v>0</v>
      </c>
    </row>
    <row r="1362" spans="1:11" x14ac:dyDescent="0.25">
      <c r="A1362" t="str">
        <f>_xlfn.XLOOKUP(C1362,'Usage by partner TELE2 vs Ki'!B:B,'Usage by partner TELE2 vs Ki'!A:A,,0)</f>
        <v>ESPRT</v>
      </c>
      <c r="B1362" t="s">
        <v>753</v>
      </c>
      <c r="C1362" t="s">
        <v>822</v>
      </c>
      <c r="D1362">
        <v>1</v>
      </c>
      <c r="E1362">
        <v>105524003</v>
      </c>
      <c r="F1362">
        <f t="shared" si="84"/>
        <v>9.8276886157691479E-2</v>
      </c>
      <c r="G1362">
        <f t="shared" si="85"/>
        <v>100.63553142547607</v>
      </c>
      <c r="H1362">
        <f>_xlfn.XLOOKUP(A1362,'Tele2 - data 6.23'!A:A,'Tele2 - data 6.23'!K:K,0,0)</f>
        <v>6.2769022311094701E-3</v>
      </c>
      <c r="I1362">
        <f t="shared" si="86"/>
        <v>0.631679391733458</v>
      </c>
      <c r="J1362">
        <f>_xlfn.XLOOKUP(A1362,'Tele2 - data 6.23'!R:R,'Tele2 - data 6.23'!U:U,0,0)</f>
        <v>0</v>
      </c>
      <c r="K1362">
        <f t="shared" si="87"/>
        <v>0</v>
      </c>
    </row>
    <row r="1363" spans="1:11" x14ac:dyDescent="0.25">
      <c r="A1363" t="str">
        <f>_xlfn.XLOOKUP(C1363,'Usage by partner TELE2 vs Ki'!B:B,'Usage by partner TELE2 vs Ki'!A:A,,0)</f>
        <v>ITAOM</v>
      </c>
      <c r="B1363" t="s">
        <v>753</v>
      </c>
      <c r="C1363" t="s">
        <v>752</v>
      </c>
      <c r="D1363">
        <v>1</v>
      </c>
      <c r="E1363">
        <v>3345541932</v>
      </c>
      <c r="F1363">
        <f t="shared" si="84"/>
        <v>3.1157787255942822</v>
      </c>
      <c r="G1363">
        <f t="shared" si="85"/>
        <v>3190.5574150085449</v>
      </c>
      <c r="H1363">
        <f>_xlfn.XLOOKUP(A1363,'Tele2 - data 6.23'!A:A,'Tele2 - data 6.23'!K:K,0,0)</f>
        <v>1.0030261531489941E-2</v>
      </c>
      <c r="I1363">
        <f t="shared" si="86"/>
        <v>32.002125303770192</v>
      </c>
      <c r="J1363">
        <f>_xlfn.XLOOKUP(A1363,'Tele2 - data 6.23'!R:R,'Tele2 - data 6.23'!U:U,0,0)</f>
        <v>0</v>
      </c>
      <c r="K1363">
        <f t="shared" si="87"/>
        <v>0</v>
      </c>
    </row>
    <row r="1364" spans="1:11" x14ac:dyDescent="0.25">
      <c r="A1364" t="str">
        <f>_xlfn.XLOOKUP(C1364,'Usage by partner TELE2 vs Ki'!B:B,'Usage by partner TELE2 vs Ki'!A:A,,0)</f>
        <v>ESPXF</v>
      </c>
      <c r="B1364" t="s">
        <v>753</v>
      </c>
      <c r="C1364" t="s">
        <v>887</v>
      </c>
      <c r="D1364">
        <v>1</v>
      </c>
      <c r="E1364">
        <v>1134107522</v>
      </c>
      <c r="F1364">
        <f t="shared" si="84"/>
        <v>1.0562199372798204</v>
      </c>
      <c r="G1364">
        <f t="shared" si="85"/>
        <v>1081.5692157745361</v>
      </c>
      <c r="H1364">
        <f>_xlfn.XLOOKUP(A1364,'Tele2 - data 6.23'!A:A,'Tele2 - data 6.23'!K:K,0,0)</f>
        <v>1.0002069341761196E-2</v>
      </c>
      <c r="I1364">
        <f t="shared" si="86"/>
        <v>10.817930294091187</v>
      </c>
      <c r="J1364">
        <f>_xlfn.XLOOKUP(A1364,'Tele2 - data 6.23'!R:R,'Tele2 - data 6.23'!U:U,0,0)</f>
        <v>0</v>
      </c>
      <c r="K1364">
        <f t="shared" si="87"/>
        <v>0</v>
      </c>
    </row>
    <row r="1365" spans="1:11" x14ac:dyDescent="0.25">
      <c r="A1365" t="str">
        <f>_xlfn.XLOOKUP(C1365,'Usage by partner TELE2 vs Ki'!B:B,'Usage by partner TELE2 vs Ki'!A:A,,0)</f>
        <v>LTE01</v>
      </c>
      <c r="B1365" t="s">
        <v>664</v>
      </c>
      <c r="C1365" t="s">
        <v>831</v>
      </c>
      <c r="D1365">
        <v>3</v>
      </c>
      <c r="E1365">
        <v>292796136</v>
      </c>
      <c r="F1365">
        <f t="shared" si="84"/>
        <v>0.2726876512169838</v>
      </c>
      <c r="G1365">
        <f t="shared" si="85"/>
        <v>279.23215484619141</v>
      </c>
      <c r="H1365">
        <f>_xlfn.XLOOKUP(A1365,'Tele2 - data 6.23'!A:A,'Tele2 - data 6.23'!K:K,0,0)</f>
        <v>0</v>
      </c>
      <c r="I1365">
        <f t="shared" si="86"/>
        <v>0</v>
      </c>
      <c r="J1365">
        <f>_xlfn.XLOOKUP(A1365,'Tele2 - data 6.23'!R:R,'Tele2 - data 6.23'!U:U,0,0)</f>
        <v>0</v>
      </c>
      <c r="K1365">
        <f t="shared" si="87"/>
        <v>0</v>
      </c>
    </row>
    <row r="1366" spans="1:11" x14ac:dyDescent="0.25">
      <c r="A1366" t="str">
        <f>_xlfn.XLOOKUP(C1366,'Usage by partner TELE2 vs Ki'!B:B,'Usage by partner TELE2 vs Ki'!A:A,,0)</f>
        <v>CHLMV</v>
      </c>
      <c r="B1366" t="s">
        <v>664</v>
      </c>
      <c r="C1366" t="s">
        <v>707</v>
      </c>
      <c r="D1366">
        <v>2</v>
      </c>
      <c r="E1366">
        <v>2</v>
      </c>
      <c r="F1366">
        <f t="shared" si="84"/>
        <v>1.862645149230957E-9</v>
      </c>
      <c r="G1366">
        <f t="shared" si="85"/>
        <v>1.9073486328125E-6</v>
      </c>
      <c r="H1366">
        <f>_xlfn.XLOOKUP(A1366,'Tele2 - data 6.23'!A:A,'Tele2 - data 6.23'!K:K,0,0)</f>
        <v>1.5054058025944197E-2</v>
      </c>
      <c r="I1366">
        <f t="shared" si="86"/>
        <v>2.8713336994064706E-8</v>
      </c>
      <c r="J1366">
        <f>_xlfn.XLOOKUP(A1366,'Tele2 - data 6.23'!R:R,'Tele2 - data 6.23'!U:U,0,0)</f>
        <v>0</v>
      </c>
      <c r="K1366">
        <f t="shared" si="87"/>
        <v>0</v>
      </c>
    </row>
    <row r="1367" spans="1:11" x14ac:dyDescent="0.25">
      <c r="A1367" t="str">
        <f>_xlfn.XLOOKUP(C1367,'Usage by partner TELE2 vs Ki'!B:B,'Usage by partner TELE2 vs Ki'!A:A,,0)</f>
        <v>USAW6</v>
      </c>
      <c r="B1367" t="s">
        <v>664</v>
      </c>
      <c r="C1367" t="s">
        <v>646</v>
      </c>
      <c r="D1367">
        <v>2</v>
      </c>
      <c r="E1367">
        <v>35539455</v>
      </c>
      <c r="F1367">
        <f t="shared" si="84"/>
        <v>3.3098696731030941E-2</v>
      </c>
      <c r="G1367">
        <f t="shared" si="85"/>
        <v>33.893065452575684</v>
      </c>
      <c r="H1367">
        <f>_xlfn.XLOOKUP(A1367,'Tele2 - data 6.23'!A:A,'Tele2 - data 6.23'!K:K,0,0)</f>
        <v>5.0788502726430767E-3</v>
      </c>
      <c r="I1367">
        <f t="shared" si="86"/>
        <v>0.17213780471452367</v>
      </c>
      <c r="J1367">
        <f>_xlfn.XLOOKUP(A1367,'Tele2 - data 6.23'!R:R,'Tele2 - data 6.23'!U:U,0,0)</f>
        <v>0.12</v>
      </c>
      <c r="K1367">
        <f t="shared" si="87"/>
        <v>0.24</v>
      </c>
    </row>
    <row r="1368" spans="1:11" x14ac:dyDescent="0.25">
      <c r="A1368" t="str">
        <f>_xlfn.XLOOKUP(C1368,'Usage by partner TELE2 vs Ki'!B:B,'Usage by partner TELE2 vs Ki'!A:A,,0)</f>
        <v>ISR01</v>
      </c>
      <c r="B1368" t="s">
        <v>611</v>
      </c>
      <c r="C1368" t="s">
        <v>586</v>
      </c>
      <c r="D1368">
        <v>7</v>
      </c>
      <c r="E1368">
        <v>23193196</v>
      </c>
      <c r="F1368">
        <f t="shared" si="84"/>
        <v>2.1600347012281418E-2</v>
      </c>
      <c r="G1368">
        <f t="shared" si="85"/>
        <v>22.118755340576172</v>
      </c>
      <c r="H1368">
        <f>_xlfn.XLOOKUP(A1368,'Tele2 - data 6.23'!A:A,'Tele2 - data 6.23'!K:K,0,0)</f>
        <v>1.3512929896353961E-2</v>
      </c>
      <c r="I1368">
        <f t="shared" si="86"/>
        <v>0.2988891903118106</v>
      </c>
      <c r="J1368">
        <f>_xlfn.XLOOKUP(A1368,'Tele2 - data 6.23'!R:R,'Tele2 - data 6.23'!U:U,0,0)</f>
        <v>0</v>
      </c>
      <c r="K1368">
        <f t="shared" si="87"/>
        <v>0</v>
      </c>
    </row>
    <row r="1369" spans="1:11" x14ac:dyDescent="0.25">
      <c r="A1369" t="str">
        <f>_xlfn.XLOOKUP(C1369,'Usage by partner TELE2 vs Ki'!B:B,'Usage by partner TELE2 vs Ki'!A:A,,0)</f>
        <v>NLDPT</v>
      </c>
      <c r="B1369" t="s">
        <v>695</v>
      </c>
      <c r="C1369" t="s">
        <v>687</v>
      </c>
      <c r="D1369">
        <v>6</v>
      </c>
      <c r="E1369">
        <v>1930311675</v>
      </c>
      <c r="F1369">
        <f t="shared" si="84"/>
        <v>1.7977428389713168</v>
      </c>
      <c r="G1369">
        <f t="shared" si="85"/>
        <v>1840.8886671066284</v>
      </c>
      <c r="H1369">
        <f>_xlfn.XLOOKUP(A1369,'Tele2 - data 6.23'!A:A,'Tele2 - data 6.23'!K:K,0,0)</f>
        <v>4.5416334993920587E-3</v>
      </c>
      <c r="I1369">
        <f t="shared" si="86"/>
        <v>8.3606416391826599</v>
      </c>
      <c r="J1369">
        <f>_xlfn.XLOOKUP(A1369,'Tele2 - data 6.23'!R:R,'Tele2 - data 6.23'!U:U,0,0)</f>
        <v>0.11</v>
      </c>
      <c r="K1369">
        <f t="shared" si="87"/>
        <v>0.66</v>
      </c>
    </row>
    <row r="1370" spans="1:11" x14ac:dyDescent="0.25">
      <c r="A1370" t="str">
        <f>_xlfn.XLOOKUP(C1370,'Usage by partner TELE2 vs Ki'!B:B,'Usage by partner TELE2 vs Ki'!A:A,,0)</f>
        <v>NLDLT</v>
      </c>
      <c r="B1370" t="s">
        <v>695</v>
      </c>
      <c r="C1370" t="s">
        <v>699</v>
      </c>
      <c r="D1370">
        <v>4</v>
      </c>
      <c r="E1370">
        <v>2179776264</v>
      </c>
      <c r="F1370">
        <f t="shared" si="84"/>
        <v>2.030074842274189</v>
      </c>
      <c r="G1370">
        <f t="shared" si="85"/>
        <v>2078.7966384887695</v>
      </c>
      <c r="H1370">
        <f>_xlfn.XLOOKUP(A1370,'Tele2 - data 6.23'!A:A,'Tele2 - data 6.23'!K:K,0,0)</f>
        <v>1.0014996681596862E-2</v>
      </c>
      <c r="I1370">
        <f t="shared" si="86"/>
        <v>20.819141436179738</v>
      </c>
      <c r="J1370">
        <f>_xlfn.XLOOKUP(A1370,'Tele2 - data 6.23'!R:R,'Tele2 - data 6.23'!U:U,0,0)</f>
        <v>0</v>
      </c>
      <c r="K1370">
        <f t="shared" si="87"/>
        <v>0</v>
      </c>
    </row>
    <row r="1371" spans="1:11" x14ac:dyDescent="0.25">
      <c r="A1371" t="str">
        <f>_xlfn.XLOOKUP(C1371,'Usage by partner TELE2 vs Ki'!B:B,'Usage by partner TELE2 vs Ki'!A:A,,0)</f>
        <v>DEUE2</v>
      </c>
      <c r="B1371" t="s">
        <v>695</v>
      </c>
      <c r="C1371" t="s">
        <v>746</v>
      </c>
      <c r="D1371">
        <v>1</v>
      </c>
      <c r="E1371">
        <v>9</v>
      </c>
      <c r="F1371">
        <f t="shared" si="84"/>
        <v>8.3819031715393066E-9</v>
      </c>
      <c r="G1371">
        <f t="shared" si="85"/>
        <v>8.58306884765625E-6</v>
      </c>
      <c r="H1371">
        <f>_xlfn.XLOOKUP(A1371,'Tele2 - data 6.23'!A:A,'Tele2 - data 6.23'!K:K,0,0)</f>
        <v>6.0739991574448775E-3</v>
      </c>
      <c r="I1371">
        <f t="shared" si="86"/>
        <v>5.2133552948955441E-8</v>
      </c>
      <c r="J1371">
        <f>_xlfn.XLOOKUP(A1371,'Tele2 - data 6.23'!R:R,'Tele2 - data 6.23'!U:U,0,0)</f>
        <v>0</v>
      </c>
      <c r="K1371">
        <f t="shared" si="87"/>
        <v>0</v>
      </c>
    </row>
    <row r="1372" spans="1:11" x14ac:dyDescent="0.25">
      <c r="A1372" t="str">
        <f>_xlfn.XLOOKUP(C1372,'Usage by partner TELE2 vs Ki'!B:B,'Usage by partner TELE2 vs Ki'!A:A,,0)</f>
        <v>DEUD2</v>
      </c>
      <c r="B1372" t="s">
        <v>695</v>
      </c>
      <c r="C1372" t="s">
        <v>740</v>
      </c>
      <c r="D1372">
        <v>1</v>
      </c>
      <c r="E1372">
        <v>464915</v>
      </c>
      <c r="F1372">
        <f t="shared" si="84"/>
        <v>4.3298583477735519E-4</v>
      </c>
      <c r="G1372">
        <f t="shared" si="85"/>
        <v>0.44337749481201172</v>
      </c>
      <c r="H1372">
        <f>_xlfn.XLOOKUP(A1372,'Tele2 - data 6.23'!A:A,'Tele2 - data 6.23'!K:K,0,0)</f>
        <v>1.0029951459719478E-2</v>
      </c>
      <c r="I1372">
        <f t="shared" si="86"/>
        <v>4.4470547512965022E-3</v>
      </c>
      <c r="J1372">
        <f>_xlfn.XLOOKUP(A1372,'Tele2 - data 6.23'!R:R,'Tele2 - data 6.23'!U:U,0,0)</f>
        <v>0</v>
      </c>
      <c r="K1372">
        <f t="shared" si="87"/>
        <v>0</v>
      </c>
    </row>
    <row r="1373" spans="1:11" x14ac:dyDescent="0.25">
      <c r="A1373" t="str">
        <f>_xlfn.XLOOKUP(C1373,'Usage by partner TELE2 vs Ki'!B:B,'Usage by partner TELE2 vs Ki'!A:A,,0)</f>
        <v>CANBM</v>
      </c>
      <c r="B1373" t="s">
        <v>636</v>
      </c>
      <c r="C1373" t="s">
        <v>803</v>
      </c>
      <c r="D1373">
        <v>4</v>
      </c>
      <c r="E1373">
        <v>252116246</v>
      </c>
      <c r="F1373">
        <f t="shared" si="84"/>
        <v>0.23480155132710934</v>
      </c>
      <c r="G1373">
        <f t="shared" si="85"/>
        <v>240.43678855895996</v>
      </c>
      <c r="H1373">
        <f>_xlfn.XLOOKUP(A1373,'Tele2 - data 6.23'!A:A,'Tele2 - data 6.23'!K:K,0,0)</f>
        <v>0.1000213823948129</v>
      </c>
      <c r="I1373">
        <f t="shared" si="86"/>
        <v>24.048819970236508</v>
      </c>
      <c r="J1373">
        <f>_xlfn.XLOOKUP(A1373,'Tele2 - data 6.23'!R:R,'Tele2 - data 6.23'!U:U,0,0)</f>
        <v>0</v>
      </c>
      <c r="K1373">
        <f t="shared" si="87"/>
        <v>0</v>
      </c>
    </row>
    <row r="1374" spans="1:11" x14ac:dyDescent="0.25">
      <c r="A1374" t="str">
        <f>_xlfn.XLOOKUP(C1374,'Usage by partner TELE2 vs Ki'!B:B,'Usage by partner TELE2 vs Ki'!A:A,,0)</f>
        <v>CANRW</v>
      </c>
      <c r="B1374" t="s">
        <v>636</v>
      </c>
      <c r="C1374" t="s">
        <v>787</v>
      </c>
      <c r="D1374">
        <v>3</v>
      </c>
      <c r="E1374">
        <v>43579183</v>
      </c>
      <c r="F1374">
        <f t="shared" si="84"/>
        <v>4.0586276911199093E-2</v>
      </c>
      <c r="G1374">
        <f t="shared" si="85"/>
        <v>41.560347557067871</v>
      </c>
      <c r="H1374">
        <f>_xlfn.XLOOKUP(A1374,'Tele2 - data 6.23'!A:A,'Tele2 - data 6.23'!K:K,0,0)</f>
        <v>0.10004802082289022</v>
      </c>
      <c r="I1374">
        <f t="shared" si="86"/>
        <v>4.1580305177960808</v>
      </c>
      <c r="J1374">
        <f>_xlfn.XLOOKUP(A1374,'Tele2 - data 6.23'!R:R,'Tele2 - data 6.23'!U:U,0,0)</f>
        <v>0</v>
      </c>
      <c r="K1374">
        <f t="shared" si="87"/>
        <v>0</v>
      </c>
    </row>
    <row r="1375" spans="1:11" x14ac:dyDescent="0.25">
      <c r="A1375" t="str">
        <f>_xlfn.XLOOKUP(C1375,'Usage by partner TELE2 vs Ki'!B:B,'Usage by partner TELE2 vs Ki'!A:A,,0)</f>
        <v>CANTS</v>
      </c>
      <c r="B1375" t="s">
        <v>636</v>
      </c>
      <c r="C1375" t="s">
        <v>807</v>
      </c>
      <c r="D1375">
        <v>3</v>
      </c>
      <c r="E1375">
        <v>230793</v>
      </c>
      <c r="F1375">
        <f t="shared" si="84"/>
        <v>2.1494273096323013E-4</v>
      </c>
      <c r="G1375">
        <f t="shared" si="85"/>
        <v>0.22010135650634766</v>
      </c>
      <c r="H1375">
        <f>_xlfn.XLOOKUP(A1375,'Tele2 - data 6.23'!A:A,'Tele2 - data 6.23'!K:K,0,0)</f>
        <v>0.10001281626379642</v>
      </c>
      <c r="I1375">
        <f t="shared" si="86"/>
        <v>2.2012956527681701E-2</v>
      </c>
      <c r="J1375">
        <f>_xlfn.XLOOKUP(A1375,'Tele2 - data 6.23'!R:R,'Tele2 - data 6.23'!U:U,0,0)</f>
        <v>0</v>
      </c>
      <c r="K1375">
        <f t="shared" si="87"/>
        <v>0</v>
      </c>
    </row>
    <row r="1376" spans="1:11" x14ac:dyDescent="0.25">
      <c r="A1376" t="str">
        <f>_xlfn.XLOOKUP(C1376,'Usage by partner TELE2 vs Ki'!B:B,'Usage by partner TELE2 vs Ki'!A:A,,0)</f>
        <v>USAW6</v>
      </c>
      <c r="B1376" t="s">
        <v>625</v>
      </c>
      <c r="C1376" t="s">
        <v>646</v>
      </c>
      <c r="D1376">
        <v>4</v>
      </c>
      <c r="E1376">
        <v>34836</v>
      </c>
      <c r="F1376">
        <f t="shared" si="84"/>
        <v>3.244355320930481E-5</v>
      </c>
      <c r="G1376">
        <f t="shared" si="85"/>
        <v>3.3222198486328125E-2</v>
      </c>
      <c r="H1376">
        <f>_xlfn.XLOOKUP(A1376,'Tele2 - data 6.23'!A:A,'Tele2 - data 6.23'!K:K,0,0)</f>
        <v>5.0788502726430767E-3</v>
      </c>
      <c r="I1376">
        <f t="shared" si="86"/>
        <v>1.6873057184009E-4</v>
      </c>
      <c r="J1376">
        <f>_xlfn.XLOOKUP(A1376,'Tele2 - data 6.23'!R:R,'Tele2 - data 6.23'!U:U,0,0)</f>
        <v>0.12</v>
      </c>
      <c r="K1376">
        <f t="shared" si="87"/>
        <v>0.48</v>
      </c>
    </row>
    <row r="1377" spans="1:11" x14ac:dyDescent="0.25">
      <c r="A1377" t="str">
        <f>_xlfn.XLOOKUP(C1377,'Usage by partner TELE2 vs Ki'!B:B,'Usage by partner TELE2 vs Ki'!A:A,,0)</f>
        <v>USACG</v>
      </c>
      <c r="B1377" t="s">
        <v>625</v>
      </c>
      <c r="C1377" t="s">
        <v>665</v>
      </c>
      <c r="D1377">
        <v>3</v>
      </c>
      <c r="E1377">
        <v>123864</v>
      </c>
      <c r="F1377">
        <f t="shared" si="84"/>
        <v>1.1535733938217163E-4</v>
      </c>
      <c r="G1377">
        <f t="shared" si="85"/>
        <v>0.11812591552734375</v>
      </c>
      <c r="H1377">
        <f>_xlfn.XLOOKUP(A1377,'Tele2 - data 6.23'!A:A,'Tele2 - data 6.23'!K:K,0,0)</f>
        <v>1.3540748128522176E-2</v>
      </c>
      <c r="I1377">
        <f t="shared" si="86"/>
        <v>1.5995132696068485E-3</v>
      </c>
      <c r="J1377">
        <f>_xlfn.XLOOKUP(A1377,'Tele2 - data 6.23'!R:R,'Tele2 - data 6.23'!U:U,0,0)</f>
        <v>0</v>
      </c>
      <c r="K1377">
        <f t="shared" si="87"/>
        <v>0</v>
      </c>
    </row>
    <row r="1378" spans="1:11" x14ac:dyDescent="0.25">
      <c r="A1378" t="str">
        <f>_xlfn.XLOOKUP(C1378,'Usage by partner TELE2 vs Ki'!B:B,'Usage by partner TELE2 vs Ki'!A:A,,0)</f>
        <v>ISRPL</v>
      </c>
      <c r="B1378" t="s">
        <v>625</v>
      </c>
      <c r="C1378" t="s">
        <v>644</v>
      </c>
      <c r="D1378">
        <v>3</v>
      </c>
      <c r="E1378">
        <v>585955525</v>
      </c>
      <c r="F1378">
        <f t="shared" si="84"/>
        <v>0.54571360815316439</v>
      </c>
      <c r="G1378">
        <f t="shared" si="85"/>
        <v>558.81073474884033</v>
      </c>
      <c r="H1378">
        <f>_xlfn.XLOOKUP(A1378,'Tele2 - data 6.23'!A:A,'Tele2 - data 6.23'!K:K,0,0)</f>
        <v>1.8158632160141627E-2</v>
      </c>
      <c r="I1378">
        <f t="shared" si="86"/>
        <v>10.147238579442664</v>
      </c>
      <c r="J1378">
        <f>_xlfn.XLOOKUP(A1378,'Tele2 - data 6.23'!R:R,'Tele2 - data 6.23'!U:U,0,0)</f>
        <v>0.1</v>
      </c>
      <c r="K1378">
        <f t="shared" si="87"/>
        <v>0.30000000000000004</v>
      </c>
    </row>
    <row r="1379" spans="1:11" x14ac:dyDescent="0.25">
      <c r="A1379" t="str">
        <f>_xlfn.XLOOKUP(C1379,'Usage by partner TELE2 vs Ki'!B:B,'Usage by partner TELE2 vs Ki'!A:A,,0)</f>
        <v>ISRMS</v>
      </c>
      <c r="B1379" t="s">
        <v>625</v>
      </c>
      <c r="C1379" t="s">
        <v>645</v>
      </c>
      <c r="D1379">
        <v>2</v>
      </c>
      <c r="E1379">
        <v>163315</v>
      </c>
      <c r="F1379">
        <f t="shared" si="84"/>
        <v>1.5209894627332687E-4</v>
      </c>
      <c r="G1379">
        <f t="shared" si="85"/>
        <v>0.15574932098388672</v>
      </c>
      <c r="H1379">
        <f>_xlfn.XLOOKUP(A1379,'Tele2 - data 6.23'!A:A,'Tele2 - data 6.23'!K:K,0,0)</f>
        <v>1.3603237372528902E-2</v>
      </c>
      <c r="I1379">
        <f t="shared" si="86"/>
        <v>2.1186949839540076E-3</v>
      </c>
      <c r="J1379">
        <f>_xlfn.XLOOKUP(A1379,'Tele2 - data 6.23'!R:R,'Tele2 - data 6.23'!U:U,0,0)</f>
        <v>0</v>
      </c>
      <c r="K1379">
        <f t="shared" si="87"/>
        <v>0</v>
      </c>
    </row>
    <row r="1380" spans="1:11" x14ac:dyDescent="0.25">
      <c r="A1380" t="str">
        <f>_xlfn.XLOOKUP(C1380,'Usage by partner TELE2 vs Ki'!B:B,'Usage by partner TELE2 vs Ki'!A:A,,0)</f>
        <v>ISR01</v>
      </c>
      <c r="B1380" t="s">
        <v>625</v>
      </c>
      <c r="C1380" t="s">
        <v>586</v>
      </c>
      <c r="D1380">
        <v>2</v>
      </c>
      <c r="E1380">
        <v>88539121</v>
      </c>
      <c r="F1380">
        <f t="shared" si="84"/>
        <v>8.2458482123911381E-2</v>
      </c>
      <c r="G1380">
        <f t="shared" si="85"/>
        <v>84.437485694885254</v>
      </c>
      <c r="H1380">
        <f>_xlfn.XLOOKUP(A1380,'Tele2 - data 6.23'!A:A,'Tele2 - data 6.23'!K:K,0,0)</f>
        <v>1.3512929896353961E-2</v>
      </c>
      <c r="I1380">
        <f t="shared" si="86"/>
        <v>1.1409978248193748</v>
      </c>
      <c r="J1380">
        <f>_xlfn.XLOOKUP(A1380,'Tele2 - data 6.23'!R:R,'Tele2 - data 6.23'!U:U,0,0)</f>
        <v>0</v>
      </c>
      <c r="K1380">
        <f t="shared" si="87"/>
        <v>0</v>
      </c>
    </row>
    <row r="1381" spans="1:11" x14ac:dyDescent="0.25">
      <c r="A1381" t="str">
        <f>_xlfn.XLOOKUP(C1381,'Usage by partner TELE2 vs Ki'!B:B,'Usage by partner TELE2 vs Ki'!A:A,,0)</f>
        <v>LTE01</v>
      </c>
      <c r="B1381" t="s">
        <v>625</v>
      </c>
      <c r="C1381" t="s">
        <v>831</v>
      </c>
      <c r="D1381">
        <v>1</v>
      </c>
      <c r="E1381">
        <v>224517170</v>
      </c>
      <c r="F1381">
        <f t="shared" si="84"/>
        <v>0.20909790880978107</v>
      </c>
      <c r="G1381">
        <f t="shared" si="85"/>
        <v>214.11625862121582</v>
      </c>
      <c r="H1381">
        <f>_xlfn.XLOOKUP(A1381,'Tele2 - data 6.23'!A:A,'Tele2 - data 6.23'!K:K,0,0)</f>
        <v>0</v>
      </c>
      <c r="I1381">
        <f t="shared" si="86"/>
        <v>0</v>
      </c>
      <c r="J1381">
        <f>_xlfn.XLOOKUP(A1381,'Tele2 - data 6.23'!R:R,'Tele2 - data 6.23'!U:U,0,0)</f>
        <v>0</v>
      </c>
      <c r="K1381">
        <f t="shared" si="87"/>
        <v>0</v>
      </c>
    </row>
    <row r="1382" spans="1:11" x14ac:dyDescent="0.25">
      <c r="A1382" t="str">
        <f>_xlfn.XLOOKUP(C1382,'Usage by partner TELE2 vs Ki'!B:B,'Usage by partner TELE2 vs Ki'!A:A,,0)</f>
        <v>LTE99</v>
      </c>
      <c r="B1382" t="s">
        <v>625</v>
      </c>
      <c r="C1382" t="s">
        <v>973</v>
      </c>
      <c r="D1382">
        <v>1</v>
      </c>
      <c r="E1382">
        <v>79</v>
      </c>
      <c r="F1382">
        <f t="shared" si="84"/>
        <v>7.3574483394622803E-8</v>
      </c>
      <c r="G1382">
        <f t="shared" si="85"/>
        <v>7.534027099609375E-5</v>
      </c>
      <c r="H1382">
        <f>_xlfn.XLOOKUP(A1382,'Tele2 - data 6.23'!A:A,'Tele2 - data 6.23'!K:K,0,0)</f>
        <v>0</v>
      </c>
      <c r="I1382">
        <f t="shared" si="86"/>
        <v>0</v>
      </c>
      <c r="J1382">
        <f>_xlfn.XLOOKUP(A1382,'Tele2 - data 6.23'!R:R,'Tele2 - data 6.23'!U:U,0,0)</f>
        <v>0</v>
      </c>
      <c r="K1382">
        <f t="shared" si="87"/>
        <v>0</v>
      </c>
    </row>
    <row r="1383" spans="1:11" x14ac:dyDescent="0.25">
      <c r="A1383" t="str">
        <f>_xlfn.XLOOKUP(C1383,'Usage by partner TELE2 vs Ki'!B:B,'Usage by partner TELE2 vs Ki'!A:A,,0)</f>
        <v>LTE74</v>
      </c>
      <c r="B1383" t="s">
        <v>625</v>
      </c>
      <c r="C1383" t="s">
        <v>1271</v>
      </c>
      <c r="D1383">
        <v>1</v>
      </c>
      <c r="E1383">
        <v>2</v>
      </c>
      <c r="F1383">
        <f t="shared" si="84"/>
        <v>1.862645149230957E-9</v>
      </c>
      <c r="G1383">
        <f t="shared" si="85"/>
        <v>1.9073486328125E-6</v>
      </c>
      <c r="H1383">
        <f>_xlfn.XLOOKUP(A1383,'Tele2 - data 6.23'!A:A,'Tele2 - data 6.23'!K:K,0,0)</f>
        <v>0</v>
      </c>
      <c r="I1383">
        <f t="shared" si="86"/>
        <v>0</v>
      </c>
      <c r="J1383">
        <f>_xlfn.XLOOKUP(A1383,'Tele2 - data 6.23'!R:R,'Tele2 - data 6.23'!U:U,0,0)</f>
        <v>0</v>
      </c>
      <c r="K1383">
        <f t="shared" si="87"/>
        <v>0</v>
      </c>
    </row>
    <row r="1384" spans="1:11" x14ac:dyDescent="0.25">
      <c r="A1384" t="str">
        <f>_xlfn.XLOOKUP(C1384,'Usage by partner TELE2 vs Ki'!B:B,'Usage by partner TELE2 vs Ki'!A:A,,0)</f>
        <v>POLKM</v>
      </c>
      <c r="B1384" t="s">
        <v>626</v>
      </c>
      <c r="C1384" t="s">
        <v>785</v>
      </c>
      <c r="D1384">
        <v>5</v>
      </c>
      <c r="E1384">
        <v>5837452</v>
      </c>
      <c r="F1384">
        <f t="shared" si="84"/>
        <v>5.4365508258342743E-3</v>
      </c>
      <c r="G1384">
        <f t="shared" si="85"/>
        <v>5.5670280456542969</v>
      </c>
      <c r="H1384">
        <f>_xlfn.XLOOKUP(A1384,'Tele2 - data 6.23'!A:A,'Tele2 - data 6.23'!K:K,0,0)</f>
        <v>6.0612308783940562E-3</v>
      </c>
      <c r="I1384">
        <f t="shared" si="86"/>
        <v>3.374304229120554E-2</v>
      </c>
      <c r="J1384">
        <f>_xlfn.XLOOKUP(A1384,'Tele2 - data 6.23'!R:R,'Tele2 - data 6.23'!U:U,0,0)</f>
        <v>0</v>
      </c>
      <c r="K1384">
        <f t="shared" si="87"/>
        <v>0</v>
      </c>
    </row>
    <row r="1385" spans="1:11" x14ac:dyDescent="0.25">
      <c r="A1385" t="str">
        <f>_xlfn.XLOOKUP(C1385,'Usage by partner TELE2 vs Ki'!B:B,'Usage by partner TELE2 vs Ki'!A:A,,0)</f>
        <v>POL03</v>
      </c>
      <c r="B1385" t="s">
        <v>626</v>
      </c>
      <c r="C1385" t="s">
        <v>780</v>
      </c>
      <c r="D1385">
        <v>4</v>
      </c>
      <c r="E1385">
        <v>409622770</v>
      </c>
      <c r="F1385">
        <f t="shared" si="84"/>
        <v>0.38149093277752399</v>
      </c>
      <c r="G1385">
        <f t="shared" si="85"/>
        <v>390.64671516418457</v>
      </c>
      <c r="H1385">
        <f>_xlfn.XLOOKUP(A1385,'Tele2 - data 6.23'!A:A,'Tele2 - data 6.23'!K:K,0,0)</f>
        <v>1.0005654488975016E-2</v>
      </c>
      <c r="I1385">
        <f t="shared" si="86"/>
        <v>3.9086760591858676</v>
      </c>
      <c r="J1385">
        <f>_xlfn.XLOOKUP(A1385,'Tele2 - data 6.23'!R:R,'Tele2 - data 6.23'!U:U,0,0)</f>
        <v>0</v>
      </c>
      <c r="K1385">
        <f t="shared" si="87"/>
        <v>0</v>
      </c>
    </row>
    <row r="1386" spans="1:11" x14ac:dyDescent="0.25">
      <c r="A1386" t="str">
        <f>_xlfn.XLOOKUP(C1386,'Usage by partner TELE2 vs Ki'!B:B,'Usage by partner TELE2 vs Ki'!A:A,,0)</f>
        <v>POLP4</v>
      </c>
      <c r="B1386" t="s">
        <v>626</v>
      </c>
      <c r="C1386" t="s">
        <v>791</v>
      </c>
      <c r="D1386">
        <v>3</v>
      </c>
      <c r="E1386">
        <v>598194595</v>
      </c>
      <c r="F1386">
        <f t="shared" si="84"/>
        <v>0.55711213033646345</v>
      </c>
      <c r="G1386">
        <f t="shared" si="85"/>
        <v>570.48282146453857</v>
      </c>
      <c r="H1386">
        <f>_xlfn.XLOOKUP(A1386,'Tele2 - data 6.23'!A:A,'Tele2 - data 6.23'!K:K,0,0)</f>
        <v>1.0010121162733351E-2</v>
      </c>
      <c r="I1386">
        <f t="shared" si="86"/>
        <v>5.7106021641180096</v>
      </c>
      <c r="J1386">
        <f>_xlfn.XLOOKUP(A1386,'Tele2 - data 6.23'!R:R,'Tele2 - data 6.23'!U:U,0,0)</f>
        <v>0</v>
      </c>
      <c r="K1386">
        <f t="shared" si="87"/>
        <v>0</v>
      </c>
    </row>
    <row r="1387" spans="1:11" x14ac:dyDescent="0.25">
      <c r="A1387" t="str">
        <f>_xlfn.XLOOKUP(C1387,'Usage by partner TELE2 vs Ki'!B:B,'Usage by partner TELE2 vs Ki'!A:A,,0)</f>
        <v>ISRMS</v>
      </c>
      <c r="B1387" t="s">
        <v>626</v>
      </c>
      <c r="C1387" t="s">
        <v>645</v>
      </c>
      <c r="D1387">
        <v>1</v>
      </c>
      <c r="E1387">
        <v>1382089</v>
      </c>
      <c r="F1387">
        <f t="shared" si="84"/>
        <v>1.2871706858277321E-3</v>
      </c>
      <c r="G1387">
        <f t="shared" si="85"/>
        <v>1.3180627822875977</v>
      </c>
      <c r="H1387">
        <f>_xlfn.XLOOKUP(A1387,'Tele2 - data 6.23'!A:A,'Tele2 - data 6.23'!K:K,0,0)</f>
        <v>1.3603237372528902E-2</v>
      </c>
      <c r="I1387">
        <f t="shared" si="86"/>
        <v>1.7929920899354076E-2</v>
      </c>
      <c r="J1387">
        <f>_xlfn.XLOOKUP(A1387,'Tele2 - data 6.23'!R:R,'Tele2 - data 6.23'!U:U,0,0)</f>
        <v>0</v>
      </c>
      <c r="K1387">
        <f t="shared" si="87"/>
        <v>0</v>
      </c>
    </row>
    <row r="1388" spans="1:11" x14ac:dyDescent="0.25">
      <c r="A1388" t="str">
        <f>_xlfn.XLOOKUP(C1388,'Usage by partner TELE2 vs Ki'!B:B,'Usage by partner TELE2 vs Ki'!A:A,,0)</f>
        <v>TURIS</v>
      </c>
      <c r="B1388" t="s">
        <v>871</v>
      </c>
      <c r="C1388" t="s">
        <v>883</v>
      </c>
      <c r="D1388">
        <v>5</v>
      </c>
      <c r="E1388">
        <v>1213</v>
      </c>
      <c r="F1388">
        <f t="shared" si="84"/>
        <v>1.1296942830085754E-6</v>
      </c>
      <c r="G1388">
        <f t="shared" si="85"/>
        <v>1.1568069458007813E-3</v>
      </c>
      <c r="H1388">
        <f>_xlfn.XLOOKUP(A1388,'Tele2 - data 6.23'!A:A,'Tele2 - data 6.23'!K:K,0,0)</f>
        <v>6.0019915289893686E-2</v>
      </c>
      <c r="I1388">
        <f t="shared" si="86"/>
        <v>6.9431454893723526E-5</v>
      </c>
      <c r="J1388">
        <f>_xlfn.XLOOKUP(A1388,'Tele2 - data 6.23'!R:R,'Tele2 - data 6.23'!U:U,0,0)</f>
        <v>0</v>
      </c>
      <c r="K1388">
        <f t="shared" si="87"/>
        <v>0</v>
      </c>
    </row>
    <row r="1389" spans="1:11" x14ac:dyDescent="0.25">
      <c r="A1389" t="str">
        <f>_xlfn.XLOOKUP(C1389,'Usage by partner TELE2 vs Ki'!B:B,'Usage by partner TELE2 vs Ki'!A:A,,0)</f>
        <v>TURTS</v>
      </c>
      <c r="B1389" t="s">
        <v>871</v>
      </c>
      <c r="C1389" t="s">
        <v>870</v>
      </c>
      <c r="D1389">
        <v>4</v>
      </c>
      <c r="E1389">
        <v>1861</v>
      </c>
      <c r="F1389">
        <f t="shared" si="84"/>
        <v>1.7331913113594055E-6</v>
      </c>
      <c r="G1389">
        <f t="shared" si="85"/>
        <v>1.7747879028320313E-3</v>
      </c>
      <c r="H1389">
        <f>_xlfn.XLOOKUP(A1389,'Tele2 - data 6.23'!A:A,'Tele2 - data 6.23'!K:K,0,0)</f>
        <v>6.0030428697985541E-2</v>
      </c>
      <c r="I1389">
        <f t="shared" si="86"/>
        <v>1.0654127865500555E-4</v>
      </c>
      <c r="J1389">
        <f>_xlfn.XLOOKUP(A1389,'Tele2 - data 6.23'!R:R,'Tele2 - data 6.23'!U:U,0,0)</f>
        <v>0</v>
      </c>
      <c r="K1389">
        <f t="shared" si="87"/>
        <v>0</v>
      </c>
    </row>
    <row r="1390" spans="1:11" x14ac:dyDescent="0.25">
      <c r="A1390" t="str">
        <f>_xlfn.XLOOKUP(C1390,'Usage by partner TELE2 vs Ki'!B:B,'Usage by partner TELE2 vs Ki'!A:A,,0)</f>
        <v>TURTC</v>
      </c>
      <c r="B1390" t="s">
        <v>871</v>
      </c>
      <c r="C1390" t="s">
        <v>900</v>
      </c>
      <c r="D1390">
        <v>2</v>
      </c>
      <c r="E1390">
        <v>1494</v>
      </c>
      <c r="F1390">
        <f t="shared" si="84"/>
        <v>1.3913959264755249E-6</v>
      </c>
      <c r="G1390">
        <f t="shared" si="85"/>
        <v>1.4247894287109375E-3</v>
      </c>
      <c r="H1390">
        <f>_xlfn.XLOOKUP(A1390,'Tele2 - data 6.23'!A:A,'Tele2 - data 6.23'!K:K,0,0)</f>
        <v>6.0001383450359783E-2</v>
      </c>
      <c r="I1390">
        <f t="shared" si="86"/>
        <v>8.548933684810401E-5</v>
      </c>
      <c r="J1390">
        <f>_xlfn.XLOOKUP(A1390,'Tele2 - data 6.23'!R:R,'Tele2 - data 6.23'!U:U,0,0)</f>
        <v>0</v>
      </c>
      <c r="K1390">
        <f t="shared" si="87"/>
        <v>0</v>
      </c>
    </row>
    <row r="1391" spans="1:11" x14ac:dyDescent="0.25">
      <c r="A1391" t="str">
        <f>_xlfn.XLOOKUP(C1391,'Usage by partner TELE2 vs Ki'!B:B,'Usage by partner TELE2 vs Ki'!A:A,,0)</f>
        <v>NLDPT</v>
      </c>
      <c r="B1391" t="s">
        <v>696</v>
      </c>
      <c r="C1391" t="s">
        <v>687</v>
      </c>
      <c r="D1391">
        <v>4</v>
      </c>
      <c r="E1391">
        <v>304</v>
      </c>
      <c r="F1391">
        <f t="shared" si="84"/>
        <v>2.8312206268310547E-7</v>
      </c>
      <c r="G1391">
        <f t="shared" si="85"/>
        <v>2.899169921875E-4</v>
      </c>
      <c r="H1391">
        <f>_xlfn.XLOOKUP(A1391,'Tele2 - data 6.23'!A:A,'Tele2 - data 6.23'!K:K,0,0)</f>
        <v>4.5416334993920587E-3</v>
      </c>
      <c r="I1391">
        <f t="shared" si="86"/>
        <v>1.3166967237617358E-6</v>
      </c>
      <c r="J1391">
        <f>_xlfn.XLOOKUP(A1391,'Tele2 - data 6.23'!R:R,'Tele2 - data 6.23'!U:U,0,0)</f>
        <v>0.11</v>
      </c>
      <c r="K1391">
        <f t="shared" si="87"/>
        <v>0.44</v>
      </c>
    </row>
    <row r="1392" spans="1:11" x14ac:dyDescent="0.25">
      <c r="A1392" t="str">
        <f>_xlfn.XLOOKUP(C1392,'Usage by partner TELE2 vs Ki'!B:B,'Usage by partner TELE2 vs Ki'!A:A,,0)</f>
        <v>NLDLT</v>
      </c>
      <c r="B1392" t="s">
        <v>696</v>
      </c>
      <c r="C1392" t="s">
        <v>699</v>
      </c>
      <c r="D1392">
        <v>1</v>
      </c>
      <c r="E1392">
        <v>85</v>
      </c>
      <c r="F1392">
        <f t="shared" si="84"/>
        <v>7.9162418842315674E-8</v>
      </c>
      <c r="G1392">
        <f t="shared" si="85"/>
        <v>8.106231689453125E-5</v>
      </c>
      <c r="H1392">
        <f>_xlfn.XLOOKUP(A1392,'Tele2 - data 6.23'!A:A,'Tele2 - data 6.23'!K:K,0,0)</f>
        <v>1.0014996681596862E-2</v>
      </c>
      <c r="I1392">
        <f t="shared" si="86"/>
        <v>8.1183883470128372E-7</v>
      </c>
      <c r="J1392">
        <f>_xlfn.XLOOKUP(A1392,'Tele2 - data 6.23'!R:R,'Tele2 - data 6.23'!U:U,0,0)</f>
        <v>0</v>
      </c>
      <c r="K1392">
        <f t="shared" si="87"/>
        <v>0</v>
      </c>
    </row>
    <row r="1393" spans="1:11" x14ac:dyDescent="0.25">
      <c r="A1393" t="str">
        <f>_xlfn.XLOOKUP(C1393,'Usage by partner TELE2 vs Ki'!B:B,'Usage by partner TELE2 vs Ki'!A:A,,0)</f>
        <v>NLDLT</v>
      </c>
      <c r="B1393" t="s">
        <v>1290</v>
      </c>
      <c r="C1393" t="s">
        <v>699</v>
      </c>
      <c r="D1393">
        <v>5</v>
      </c>
      <c r="E1393">
        <v>131361658</v>
      </c>
      <c r="F1393">
        <f t="shared" si="84"/>
        <v>0.12234007753431797</v>
      </c>
      <c r="G1393">
        <f t="shared" si="85"/>
        <v>125.2762393951416</v>
      </c>
      <c r="H1393">
        <f>_xlfn.XLOOKUP(A1393,'Tele2 - data 6.23'!A:A,'Tele2 - data 6.23'!K:K,0,0)</f>
        <v>1.0014996681596862E-2</v>
      </c>
      <c r="I1393">
        <f t="shared" si="86"/>
        <v>1.2546411218252773</v>
      </c>
      <c r="J1393">
        <f>_xlfn.XLOOKUP(A1393,'Tele2 - data 6.23'!R:R,'Tele2 - data 6.23'!U:U,0,0)</f>
        <v>0</v>
      </c>
      <c r="K1393">
        <f t="shared" si="87"/>
        <v>0</v>
      </c>
    </row>
    <row r="1394" spans="1:11" x14ac:dyDescent="0.25">
      <c r="A1394" t="str">
        <f>_xlfn.XLOOKUP(C1394,'Usage by partner TELE2 vs Ki'!B:B,'Usage by partner TELE2 vs Ki'!A:A,,0)</f>
        <v>NLDPT</v>
      </c>
      <c r="B1394" t="s">
        <v>1290</v>
      </c>
      <c r="C1394" t="s">
        <v>687</v>
      </c>
      <c r="D1394">
        <v>4</v>
      </c>
      <c r="E1394">
        <v>32225331</v>
      </c>
      <c r="F1394">
        <f t="shared" si="84"/>
        <v>3.0012178234755993E-2</v>
      </c>
      <c r="G1394">
        <f t="shared" si="85"/>
        <v>30.732470512390137</v>
      </c>
      <c r="H1394">
        <f>_xlfn.XLOOKUP(A1394,'Tele2 - data 6.23'!A:A,'Tele2 - data 6.23'!K:K,0,0)</f>
        <v>4.5416334993920587E-3</v>
      </c>
      <c r="I1394">
        <f t="shared" si="86"/>
        <v>0.13957561759814968</v>
      </c>
      <c r="J1394">
        <f>_xlfn.XLOOKUP(A1394,'Tele2 - data 6.23'!R:R,'Tele2 - data 6.23'!U:U,0,0)</f>
        <v>0.11</v>
      </c>
      <c r="K1394">
        <f t="shared" si="87"/>
        <v>0.44</v>
      </c>
    </row>
    <row r="1395" spans="1:11" x14ac:dyDescent="0.25">
      <c r="A1395" t="str">
        <f>_xlfn.XLOOKUP(C1395,'Usage by partner TELE2 vs Ki'!B:B,'Usage by partner TELE2 vs Ki'!A:A,,0)</f>
        <v>GBRCN</v>
      </c>
      <c r="B1395" t="s">
        <v>1291</v>
      </c>
      <c r="C1395" t="s">
        <v>679</v>
      </c>
      <c r="D1395">
        <v>4</v>
      </c>
      <c r="E1395">
        <v>239003565</v>
      </c>
      <c r="F1395">
        <f t="shared" si="84"/>
        <v>0.22258941549807787</v>
      </c>
      <c r="G1395">
        <f t="shared" si="85"/>
        <v>227.93156147003174</v>
      </c>
      <c r="H1395">
        <f>_xlfn.XLOOKUP(A1395,'Tele2 - data 6.23'!A:A,'Tele2 - data 6.23'!K:K,0,0)</f>
        <v>1.0089910828816955E-2</v>
      </c>
      <c r="I1395">
        <f t="shared" si="86"/>
        <v>2.2998091303056305</v>
      </c>
      <c r="J1395">
        <f>_xlfn.XLOOKUP(A1395,'Tele2 - data 6.23'!R:R,'Tele2 - data 6.23'!U:U,0,0)</f>
        <v>0</v>
      </c>
      <c r="K1395">
        <f t="shared" si="87"/>
        <v>0</v>
      </c>
    </row>
    <row r="1396" spans="1:11" x14ac:dyDescent="0.25">
      <c r="A1396" t="str">
        <f>_xlfn.XLOOKUP(C1396,'Usage by partner TELE2 vs Ki'!B:B,'Usage by partner TELE2 vs Ki'!A:A,,0)</f>
        <v>GBRHU</v>
      </c>
      <c r="B1396" t="s">
        <v>1291</v>
      </c>
      <c r="C1396" t="s">
        <v>775</v>
      </c>
      <c r="D1396">
        <v>3</v>
      </c>
      <c r="E1396">
        <v>25018251</v>
      </c>
      <c r="F1396">
        <f t="shared" si="84"/>
        <v>2.330006193369627E-2</v>
      </c>
      <c r="G1396">
        <f t="shared" si="85"/>
        <v>23.85926342010498</v>
      </c>
      <c r="H1396">
        <f>_xlfn.XLOOKUP(A1396,'Tele2 - data 6.23'!A:A,'Tele2 - data 6.23'!K:K,0,0)</f>
        <v>6.0306171524147408E-3</v>
      </c>
      <c r="I1396">
        <f t="shared" si="86"/>
        <v>0.14388608322526669</v>
      </c>
      <c r="J1396">
        <f>_xlfn.XLOOKUP(A1396,'Tele2 - data 6.23'!R:R,'Tele2 - data 6.23'!U:U,0,0)</f>
        <v>0.17</v>
      </c>
      <c r="K1396">
        <f t="shared" si="87"/>
        <v>0.51</v>
      </c>
    </row>
    <row r="1397" spans="1:11" x14ac:dyDescent="0.25">
      <c r="A1397" t="str">
        <f>_xlfn.XLOOKUP(C1397,'Usage by partner TELE2 vs Ki'!B:B,'Usage by partner TELE2 vs Ki'!A:A,,0)</f>
        <v>GBRVF</v>
      </c>
      <c r="B1397" t="s">
        <v>1291</v>
      </c>
      <c r="C1397" t="s">
        <v>670</v>
      </c>
      <c r="D1397">
        <v>3</v>
      </c>
      <c r="E1397">
        <v>110953638</v>
      </c>
      <c r="F1397">
        <f t="shared" si="84"/>
        <v>0.10333362780511379</v>
      </c>
      <c r="G1397">
        <f t="shared" si="85"/>
        <v>105.81363487243652</v>
      </c>
      <c r="H1397">
        <f>_xlfn.XLOOKUP(A1397,'Tele2 - data 6.23'!A:A,'Tele2 - data 6.23'!K:K,0,0)</f>
        <v>1.0101909042959573E-2</v>
      </c>
      <c r="I1397">
        <f t="shared" si="86"/>
        <v>1.0689197149862888</v>
      </c>
      <c r="J1397">
        <f>_xlfn.XLOOKUP(A1397,'Tele2 - data 6.23'!R:R,'Tele2 - data 6.23'!U:U,0,0)</f>
        <v>0</v>
      </c>
      <c r="K1397">
        <f t="shared" si="87"/>
        <v>0</v>
      </c>
    </row>
    <row r="1398" spans="1:11" x14ac:dyDescent="0.25">
      <c r="A1398" t="str">
        <f>_xlfn.XLOOKUP(C1398,'Usage by partner TELE2 vs Ki'!B:B,'Usage by partner TELE2 vs Ki'!A:A,,0)</f>
        <v>PRTTL</v>
      </c>
      <c r="B1398" t="s">
        <v>868</v>
      </c>
      <c r="C1398" t="s">
        <v>867</v>
      </c>
      <c r="D1398">
        <v>4</v>
      </c>
      <c r="E1398">
        <v>168925268</v>
      </c>
      <c r="F1398">
        <f t="shared" si="84"/>
        <v>0.15732391551136971</v>
      </c>
      <c r="G1398">
        <f t="shared" si="85"/>
        <v>161.09968948364258</v>
      </c>
      <c r="H1398">
        <f>_xlfn.XLOOKUP(A1398,'Tele2 - data 6.23'!A:A,'Tele2 - data 6.23'!K:K,0,0)</f>
        <v>6.0555593909815035E-3</v>
      </c>
      <c r="I1398">
        <f t="shared" si="86"/>
        <v>0.97554873753687599</v>
      </c>
      <c r="J1398">
        <f>_xlfn.XLOOKUP(A1398,'Tele2 - data 6.23'!R:R,'Tele2 - data 6.23'!U:U,0,0)</f>
        <v>0</v>
      </c>
      <c r="K1398">
        <f t="shared" si="87"/>
        <v>0</v>
      </c>
    </row>
    <row r="1399" spans="1:11" x14ac:dyDescent="0.25">
      <c r="A1399" t="str">
        <f>_xlfn.XLOOKUP(C1399,'Usage by partner TELE2 vs Ki'!B:B,'Usage by partner TELE2 vs Ki'!A:A,,0)</f>
        <v>PRTTM</v>
      </c>
      <c r="B1399" t="s">
        <v>868</v>
      </c>
      <c r="C1399" t="s">
        <v>892</v>
      </c>
      <c r="D1399">
        <v>2</v>
      </c>
      <c r="E1399">
        <v>36383277</v>
      </c>
      <c r="F1399">
        <f t="shared" si="84"/>
        <v>3.3884567208588123E-2</v>
      </c>
      <c r="G1399">
        <f t="shared" si="85"/>
        <v>34.697796821594238</v>
      </c>
      <c r="H1399">
        <f>_xlfn.XLOOKUP(A1399,'Tele2 - data 6.23'!A:A,'Tele2 - data 6.23'!K:K,0,0)</f>
        <v>1.0035929888164145E-2</v>
      </c>
      <c r="I1399">
        <f t="shared" si="86"/>
        <v>0.34822465617528453</v>
      </c>
      <c r="J1399">
        <f>_xlfn.XLOOKUP(A1399,'Tele2 - data 6.23'!R:R,'Tele2 - data 6.23'!U:U,0,0)</f>
        <v>0</v>
      </c>
      <c r="K1399">
        <f t="shared" si="87"/>
        <v>0</v>
      </c>
    </row>
    <row r="1400" spans="1:11" x14ac:dyDescent="0.25">
      <c r="A1400" t="str">
        <f>_xlfn.XLOOKUP(C1400,'Usage by partner TELE2 vs Ki'!B:B,'Usage by partner TELE2 vs Ki'!A:A,,0)</f>
        <v>PRTOP</v>
      </c>
      <c r="B1400" t="s">
        <v>868</v>
      </c>
      <c r="C1400" t="s">
        <v>851</v>
      </c>
      <c r="D1400">
        <v>1</v>
      </c>
      <c r="E1400">
        <v>78919023</v>
      </c>
      <c r="F1400">
        <f t="shared" si="84"/>
        <v>7.3499067686498165E-2</v>
      </c>
      <c r="G1400">
        <f t="shared" si="85"/>
        <v>75.263045310974121</v>
      </c>
      <c r="H1400">
        <f>_xlfn.XLOOKUP(A1400,'Tele2 - data 6.23'!A:A,'Tele2 - data 6.23'!K:K,0,0)</f>
        <v>1.0015420030619742E-2</v>
      </c>
      <c r="I1400">
        <f t="shared" si="86"/>
        <v>0.75379101157297146</v>
      </c>
      <c r="J1400">
        <f>_xlfn.XLOOKUP(A1400,'Tele2 - data 6.23'!R:R,'Tele2 - data 6.23'!U:U,0,0)</f>
        <v>0</v>
      </c>
      <c r="K1400">
        <f t="shared" si="87"/>
        <v>0</v>
      </c>
    </row>
    <row r="1401" spans="1:11" x14ac:dyDescent="0.25">
      <c r="A1401" t="str">
        <f>_xlfn.XLOOKUP(C1401,'Usage by partner TELE2 vs Ki'!B:B,'Usage by partner TELE2 vs Ki'!A:A,,0)</f>
        <v>USACG</v>
      </c>
      <c r="B1401" t="s">
        <v>1413</v>
      </c>
      <c r="C1401" t="s">
        <v>665</v>
      </c>
      <c r="D1401">
        <v>2</v>
      </c>
      <c r="E1401">
        <v>4955413</v>
      </c>
      <c r="F1401">
        <f t="shared" si="84"/>
        <v>4.6150879934430122E-3</v>
      </c>
      <c r="G1401">
        <f t="shared" si="85"/>
        <v>4.7258501052856445</v>
      </c>
      <c r="H1401">
        <f>_xlfn.XLOOKUP(A1401,'Tele2 - data 6.23'!A:A,'Tele2 - data 6.23'!K:K,0,0)</f>
        <v>1.3540748128522176E-2</v>
      </c>
      <c r="I1401">
        <f t="shared" si="86"/>
        <v>6.3991545968822922E-2</v>
      </c>
      <c r="J1401">
        <f>_xlfn.XLOOKUP(A1401,'Tele2 - data 6.23'!R:R,'Tele2 - data 6.23'!U:U,0,0)</f>
        <v>0</v>
      </c>
      <c r="K1401">
        <f t="shared" si="87"/>
        <v>0</v>
      </c>
    </row>
    <row r="1402" spans="1:11" x14ac:dyDescent="0.25">
      <c r="A1402" t="str">
        <f>_xlfn.XLOOKUP(C1402,'Usage by partner TELE2 vs Ki'!B:B,'Usage by partner TELE2 vs Ki'!A:A,,0)</f>
        <v>USAW6</v>
      </c>
      <c r="B1402" t="s">
        <v>1413</v>
      </c>
      <c r="C1402" t="s">
        <v>646</v>
      </c>
      <c r="D1402">
        <v>2</v>
      </c>
      <c r="E1402">
        <v>64252630</v>
      </c>
      <c r="F1402">
        <f t="shared" si="84"/>
        <v>5.9839924797415733E-2</v>
      </c>
      <c r="G1402">
        <f t="shared" si="85"/>
        <v>61.276082992553711</v>
      </c>
      <c r="H1402">
        <f>_xlfn.XLOOKUP(A1402,'Tele2 - data 6.23'!A:A,'Tele2 - data 6.23'!K:K,0,0)</f>
        <v>5.0788502726430767E-3</v>
      </c>
      <c r="I1402">
        <f t="shared" si="86"/>
        <v>0.31121205081323122</v>
      </c>
      <c r="J1402">
        <f>_xlfn.XLOOKUP(A1402,'Tele2 - data 6.23'!R:R,'Tele2 - data 6.23'!U:U,0,0)</f>
        <v>0.12</v>
      </c>
      <c r="K1402">
        <f t="shared" si="87"/>
        <v>0.24</v>
      </c>
    </row>
    <row r="1403" spans="1:11" x14ac:dyDescent="0.25">
      <c r="A1403" t="str">
        <f>_xlfn.XLOOKUP(C1403,'Usage by partner TELE2 vs Ki'!B:B,'Usage by partner TELE2 vs Ki'!A:A,,0)</f>
        <v>ISRMS</v>
      </c>
      <c r="B1403" t="s">
        <v>1413</v>
      </c>
      <c r="C1403" t="s">
        <v>645</v>
      </c>
      <c r="D1403">
        <v>1</v>
      </c>
      <c r="E1403">
        <v>5</v>
      </c>
      <c r="F1403">
        <f t="shared" si="84"/>
        <v>4.6566128730773926E-9</v>
      </c>
      <c r="G1403">
        <f t="shared" si="85"/>
        <v>4.76837158203125E-6</v>
      </c>
      <c r="H1403">
        <f>_xlfn.XLOOKUP(A1403,'Tele2 - data 6.23'!A:A,'Tele2 - data 6.23'!K:K,0,0)</f>
        <v>1.3603237372528902E-2</v>
      </c>
      <c r="I1403">
        <f t="shared" si="86"/>
        <v>6.4865290510792272E-8</v>
      </c>
      <c r="J1403">
        <f>_xlfn.XLOOKUP(A1403,'Tele2 - data 6.23'!R:R,'Tele2 - data 6.23'!U:U,0,0)</f>
        <v>0</v>
      </c>
      <c r="K1403">
        <f t="shared" si="87"/>
        <v>0</v>
      </c>
    </row>
    <row r="1404" spans="1:11" x14ac:dyDescent="0.25">
      <c r="A1404" t="str">
        <f>_xlfn.XLOOKUP(C1404,'Usage by partner TELE2 vs Ki'!B:B,'Usage by partner TELE2 vs Ki'!A:A,,0)</f>
        <v>ESPRT</v>
      </c>
      <c r="B1404" t="s">
        <v>800</v>
      </c>
      <c r="C1404" t="s">
        <v>822</v>
      </c>
      <c r="D1404">
        <v>3</v>
      </c>
      <c r="E1404">
        <v>63076</v>
      </c>
      <c r="F1404">
        <f t="shared" si="84"/>
        <v>5.8744102716445923E-5</v>
      </c>
      <c r="G1404">
        <f t="shared" si="85"/>
        <v>6.0153961181640625E-2</v>
      </c>
      <c r="H1404">
        <f>_xlfn.XLOOKUP(A1404,'Tele2 - data 6.23'!A:A,'Tele2 - data 6.23'!K:K,0,0)</f>
        <v>6.2769022311094701E-3</v>
      </c>
      <c r="I1404">
        <f t="shared" si="86"/>
        <v>3.7758053315111248E-4</v>
      </c>
      <c r="J1404">
        <f>_xlfn.XLOOKUP(A1404,'Tele2 - data 6.23'!R:R,'Tele2 - data 6.23'!U:U,0,0)</f>
        <v>0</v>
      </c>
      <c r="K1404">
        <f t="shared" si="87"/>
        <v>0</v>
      </c>
    </row>
    <row r="1405" spans="1:11" x14ac:dyDescent="0.25">
      <c r="A1405" t="str">
        <f>_xlfn.XLOOKUP(C1405,'Usage by partner TELE2 vs Ki'!B:B,'Usage by partner TELE2 vs Ki'!A:A,,0)</f>
        <v>ESPTE</v>
      </c>
      <c r="B1405" t="s">
        <v>800</v>
      </c>
      <c r="C1405" t="s">
        <v>797</v>
      </c>
      <c r="D1405">
        <v>3</v>
      </c>
      <c r="E1405">
        <v>629116</v>
      </c>
      <c r="F1405">
        <f t="shared" si="84"/>
        <v>5.8590993285179138E-4</v>
      </c>
      <c r="G1405">
        <f t="shared" si="85"/>
        <v>0.59997177124023438</v>
      </c>
      <c r="H1405">
        <f>_xlfn.XLOOKUP(A1405,'Tele2 - data 6.23'!A:A,'Tele2 - data 6.23'!K:K,0,0)</f>
        <v>1.0091008890803341E-2</v>
      </c>
      <c r="I1405">
        <f t="shared" si="86"/>
        <v>6.0543204778162329E-3</v>
      </c>
      <c r="J1405">
        <f>_xlfn.XLOOKUP(A1405,'Tele2 - data 6.23'!R:R,'Tele2 - data 6.23'!U:U,0,0)</f>
        <v>0</v>
      </c>
      <c r="K1405">
        <f t="shared" si="87"/>
        <v>0</v>
      </c>
    </row>
    <row r="1406" spans="1:11" x14ac:dyDescent="0.25">
      <c r="A1406" t="str">
        <f>_xlfn.XLOOKUP(C1406,'Usage by partner TELE2 vs Ki'!B:B,'Usage by partner TELE2 vs Ki'!A:A,,0)</f>
        <v>ESPAT</v>
      </c>
      <c r="B1406" t="s">
        <v>800</v>
      </c>
      <c r="C1406" t="s">
        <v>810</v>
      </c>
      <c r="D1406">
        <v>3</v>
      </c>
      <c r="E1406">
        <v>521759954</v>
      </c>
      <c r="F1406">
        <f t="shared" si="84"/>
        <v>0.48592682369053364</v>
      </c>
      <c r="G1406">
        <f t="shared" si="85"/>
        <v>497.58906745910645</v>
      </c>
      <c r="H1406">
        <f>_xlfn.XLOOKUP(A1406,'Tele2 - data 6.23'!A:A,'Tele2 - data 6.23'!K:K,0,0)</f>
        <v>1.0022329100492002E-2</v>
      </c>
      <c r="I1406">
        <f t="shared" si="86"/>
        <v>4.9870013908820807</v>
      </c>
      <c r="J1406">
        <f>_xlfn.XLOOKUP(A1406,'Tele2 - data 6.23'!R:R,'Tele2 - data 6.23'!U:U,0,0)</f>
        <v>0</v>
      </c>
      <c r="K1406">
        <f t="shared" si="87"/>
        <v>0</v>
      </c>
    </row>
    <row r="1407" spans="1:11" x14ac:dyDescent="0.25">
      <c r="A1407" t="str">
        <f>_xlfn.XLOOKUP(C1407,'Usage by partner TELE2 vs Ki'!B:B,'Usage by partner TELE2 vs Ki'!A:A,,0)</f>
        <v>ESPXF</v>
      </c>
      <c r="B1407" t="s">
        <v>800</v>
      </c>
      <c r="C1407" t="s">
        <v>887</v>
      </c>
      <c r="D1407">
        <v>2</v>
      </c>
      <c r="E1407">
        <v>1402</v>
      </c>
      <c r="F1407">
        <f t="shared" si="84"/>
        <v>1.3057142496109009E-6</v>
      </c>
      <c r="G1407">
        <f t="shared" si="85"/>
        <v>1.3370513916015625E-3</v>
      </c>
      <c r="H1407">
        <f>_xlfn.XLOOKUP(A1407,'Tele2 - data 6.23'!A:A,'Tele2 - data 6.23'!K:K,0,0)</f>
        <v>1.0002069341761196E-2</v>
      </c>
      <c r="I1407">
        <f t="shared" si="86"/>
        <v>1.3373280732297132E-5</v>
      </c>
      <c r="J1407">
        <f>_xlfn.XLOOKUP(A1407,'Tele2 - data 6.23'!R:R,'Tele2 - data 6.23'!U:U,0,0)</f>
        <v>0</v>
      </c>
      <c r="K1407">
        <f t="shared" si="87"/>
        <v>0</v>
      </c>
    </row>
    <row r="1408" spans="1:11" x14ac:dyDescent="0.25">
      <c r="A1408" t="str">
        <f>_xlfn.XLOOKUP(C1408,'Usage by partner TELE2 vs Ki'!B:B,'Usage by partner TELE2 vs Ki'!A:A,,0)</f>
        <v>FIN2G</v>
      </c>
      <c r="B1408" t="s">
        <v>800</v>
      </c>
      <c r="C1408" t="s">
        <v>863</v>
      </c>
      <c r="D1408">
        <v>1</v>
      </c>
      <c r="E1408">
        <v>21</v>
      </c>
      <c r="F1408">
        <f t="shared" si="84"/>
        <v>1.9557774066925049E-8</v>
      </c>
      <c r="G1408">
        <f t="shared" si="85"/>
        <v>2.002716064453125E-5</v>
      </c>
      <c r="H1408">
        <f>_xlfn.XLOOKUP(A1408,'Tele2 - data 6.23'!A:A,'Tele2 - data 6.23'!K:K,0,0)</f>
        <v>1.0233472449041372E-2</v>
      </c>
      <c r="I1408">
        <f t="shared" si="86"/>
        <v>2.0494739668833619E-7</v>
      </c>
      <c r="J1408">
        <f>_xlfn.XLOOKUP(A1408,'Tele2 - data 6.23'!R:R,'Tele2 - data 6.23'!U:U,0,0)</f>
        <v>0</v>
      </c>
      <c r="K1408">
        <f t="shared" si="87"/>
        <v>0</v>
      </c>
    </row>
    <row r="1409" spans="1:11" x14ac:dyDescent="0.25">
      <c r="A1409" t="str">
        <f>_xlfn.XLOOKUP(C1409,'Usage by partner TELE2 vs Ki'!B:B,'Usage by partner TELE2 vs Ki'!A:A,,0)</f>
        <v>FINTF</v>
      </c>
      <c r="B1409" t="s">
        <v>800</v>
      </c>
      <c r="C1409" t="s">
        <v>866</v>
      </c>
      <c r="D1409">
        <v>1</v>
      </c>
      <c r="E1409">
        <v>137437451</v>
      </c>
      <c r="F1409">
        <f t="shared" si="84"/>
        <v>0.12799860071390867</v>
      </c>
      <c r="G1409">
        <f t="shared" si="85"/>
        <v>131.07056713104248</v>
      </c>
      <c r="H1409">
        <f>_xlfn.XLOOKUP(A1409,'Tele2 - data 6.23'!A:A,'Tele2 - data 6.23'!K:K,0,0)</f>
        <v>1.0014250702208446E-2</v>
      </c>
      <c r="I1409">
        <f t="shared" si="86"/>
        <v>1.3125735189309016</v>
      </c>
      <c r="J1409">
        <f>_xlfn.XLOOKUP(A1409,'Tele2 - data 6.23'!R:R,'Tele2 - data 6.23'!U:U,0,0)</f>
        <v>5.5E-2</v>
      </c>
      <c r="K1409">
        <f t="shared" si="87"/>
        <v>5.5E-2</v>
      </c>
    </row>
    <row r="1410" spans="1:11" x14ac:dyDescent="0.25">
      <c r="A1410" t="str">
        <f>_xlfn.XLOOKUP(C1410,'Usage by partner TELE2 vs Ki'!B:B,'Usage by partner TELE2 vs Ki'!A:A,,0)</f>
        <v>CZEET</v>
      </c>
      <c r="B1410" t="s">
        <v>1163</v>
      </c>
      <c r="C1410" t="s">
        <v>877</v>
      </c>
      <c r="D1410">
        <v>3</v>
      </c>
      <c r="E1410">
        <v>243516390</v>
      </c>
      <c r="F1410">
        <f t="shared" si="84"/>
        <v>0.22679231129586697</v>
      </c>
      <c r="G1410">
        <f t="shared" si="85"/>
        <v>232.23532676696777</v>
      </c>
      <c r="H1410">
        <f>_xlfn.XLOOKUP(A1410,'Tele2 - data 6.23'!A:A,'Tele2 - data 6.23'!K:K,0,0)</f>
        <v>6.1443942641325588E-3</v>
      </c>
      <c r="I1410">
        <f t="shared" si="86"/>
        <v>1.4269454097159073</v>
      </c>
      <c r="J1410">
        <f>_xlfn.XLOOKUP(A1410,'Tele2 - data 6.23'!R:R,'Tele2 - data 6.23'!U:U,0,0)</f>
        <v>0</v>
      </c>
      <c r="K1410">
        <f t="shared" si="87"/>
        <v>0</v>
      </c>
    </row>
    <row r="1411" spans="1:11" x14ac:dyDescent="0.25">
      <c r="A1411" t="str">
        <f>_xlfn.XLOOKUP(C1411,'Usage by partner TELE2 vs Ki'!B:B,'Usage by partner TELE2 vs Ki'!A:A,,0)</f>
        <v>CZECM</v>
      </c>
      <c r="B1411" t="s">
        <v>1163</v>
      </c>
      <c r="C1411" t="s">
        <v>896</v>
      </c>
      <c r="D1411">
        <v>3</v>
      </c>
      <c r="E1411">
        <v>39812673</v>
      </c>
      <c r="F1411">
        <f t="shared" ref="F1411:F1474" si="88">G1411/1024</f>
        <v>3.7078441120684147E-2</v>
      </c>
      <c r="G1411">
        <f t="shared" ref="G1411:G1474" si="89">E1411/1024/1024</f>
        <v>37.968323707580566</v>
      </c>
      <c r="H1411">
        <f>_xlfn.XLOOKUP(A1411,'Tele2 - data 6.23'!A:A,'Tele2 - data 6.23'!K:K,0,0)</f>
        <v>1.0098132772783612E-2</v>
      </c>
      <c r="I1411">
        <f t="shared" ref="I1411:I1474" si="90">H1411*G1411</f>
        <v>0.38340917395917629</v>
      </c>
      <c r="J1411">
        <f>_xlfn.XLOOKUP(A1411,'Tele2 - data 6.23'!R:R,'Tele2 - data 6.23'!U:U,0,0)</f>
        <v>0</v>
      </c>
      <c r="K1411">
        <f t="shared" ref="K1411:K1474" si="91">J1411*D1411</f>
        <v>0</v>
      </c>
    </row>
    <row r="1412" spans="1:11" x14ac:dyDescent="0.25">
      <c r="A1412" t="str">
        <f>_xlfn.XLOOKUP(C1412,'Usage by partner TELE2 vs Ki'!B:B,'Usage by partner TELE2 vs Ki'!A:A,,0)</f>
        <v>TURIS</v>
      </c>
      <c r="B1412" t="s">
        <v>1163</v>
      </c>
      <c r="C1412" t="s">
        <v>883</v>
      </c>
      <c r="D1412">
        <v>1</v>
      </c>
      <c r="E1412">
        <v>1</v>
      </c>
      <c r="F1412">
        <f t="shared" si="88"/>
        <v>9.3132257461547852E-10</v>
      </c>
      <c r="G1412">
        <f t="shared" si="89"/>
        <v>9.5367431640625E-7</v>
      </c>
      <c r="H1412">
        <f>_xlfn.XLOOKUP(A1412,'Tele2 - data 6.23'!A:A,'Tele2 - data 6.23'!K:K,0,0)</f>
        <v>6.0019915289893686E-2</v>
      </c>
      <c r="I1412">
        <f t="shared" si="90"/>
        <v>5.7239451684850393E-8</v>
      </c>
      <c r="J1412">
        <f>_xlfn.XLOOKUP(A1412,'Tele2 - data 6.23'!R:R,'Tele2 - data 6.23'!U:U,0,0)</f>
        <v>0</v>
      </c>
      <c r="K1412">
        <f t="shared" si="91"/>
        <v>0</v>
      </c>
    </row>
    <row r="1413" spans="1:11" x14ac:dyDescent="0.25">
      <c r="A1413" t="str">
        <f>_xlfn.XLOOKUP(C1413,'Usage by partner TELE2 vs Ki'!B:B,'Usage by partner TELE2 vs Ki'!A:A,,0)</f>
        <v>FRAF3</v>
      </c>
      <c r="B1413" t="s">
        <v>1163</v>
      </c>
      <c r="C1413" t="s">
        <v>772</v>
      </c>
      <c r="D1413">
        <v>1</v>
      </c>
      <c r="E1413">
        <v>2</v>
      </c>
      <c r="F1413">
        <f t="shared" si="88"/>
        <v>1.862645149230957E-9</v>
      </c>
      <c r="G1413">
        <f t="shared" si="89"/>
        <v>1.9073486328125E-6</v>
      </c>
      <c r="H1413">
        <f>_xlfn.XLOOKUP(A1413,'Tele2 - data 6.23'!A:A,'Tele2 - data 6.23'!K:K,0,0)</f>
        <v>1.0031703784883949E-2</v>
      </c>
      <c r="I1413">
        <f t="shared" si="90"/>
        <v>1.9133956498878382E-8</v>
      </c>
      <c r="J1413">
        <f>_xlfn.XLOOKUP(A1413,'Tele2 - data 6.23'!R:R,'Tele2 - data 6.23'!U:U,0,0)</f>
        <v>0</v>
      </c>
      <c r="K1413">
        <f t="shared" si="91"/>
        <v>0</v>
      </c>
    </row>
    <row r="1414" spans="1:11" x14ac:dyDescent="0.25">
      <c r="A1414" t="str">
        <f>_xlfn.XLOOKUP(C1414,'Usage by partner TELE2 vs Ki'!B:B,'Usage by partner TELE2 vs Ki'!A:A,,0)</f>
        <v>ISRMS</v>
      </c>
      <c r="B1414" t="s">
        <v>1163</v>
      </c>
      <c r="C1414" t="s">
        <v>645</v>
      </c>
      <c r="D1414">
        <v>1</v>
      </c>
      <c r="E1414">
        <v>1</v>
      </c>
      <c r="F1414">
        <f t="shared" si="88"/>
        <v>9.3132257461547852E-10</v>
      </c>
      <c r="G1414">
        <f t="shared" si="89"/>
        <v>9.5367431640625E-7</v>
      </c>
      <c r="H1414">
        <f>_xlfn.XLOOKUP(A1414,'Tele2 - data 6.23'!A:A,'Tele2 - data 6.23'!K:K,0,0)</f>
        <v>1.3603237372528902E-2</v>
      </c>
      <c r="I1414">
        <f t="shared" si="90"/>
        <v>1.2973058102158453E-8</v>
      </c>
      <c r="J1414">
        <f>_xlfn.XLOOKUP(A1414,'Tele2 - data 6.23'!R:R,'Tele2 - data 6.23'!U:U,0,0)</f>
        <v>0</v>
      </c>
      <c r="K1414">
        <f t="shared" si="91"/>
        <v>0</v>
      </c>
    </row>
    <row r="1415" spans="1:11" x14ac:dyDescent="0.25">
      <c r="A1415" t="str">
        <f>_xlfn.XLOOKUP(C1415,'Usage by partner TELE2 vs Ki'!B:B,'Usage by partner TELE2 vs Ki'!A:A,,0)</f>
        <v>PSEJE</v>
      </c>
      <c r="B1415" t="s">
        <v>1163</v>
      </c>
      <c r="C1415" t="s">
        <v>669</v>
      </c>
      <c r="D1415">
        <v>1</v>
      </c>
      <c r="E1415">
        <v>11</v>
      </c>
      <c r="F1415">
        <f t="shared" si="88"/>
        <v>1.0244548320770264E-8</v>
      </c>
      <c r="G1415">
        <f t="shared" si="89"/>
        <v>1.049041748046875E-5</v>
      </c>
      <c r="H1415">
        <f>_xlfn.XLOOKUP(A1415,'Tele2 - data 6.23'!A:A,'Tele2 - data 6.23'!K:K,0,0)</f>
        <v>5.4180568666750653E-2</v>
      </c>
      <c r="I1415">
        <f t="shared" si="90"/>
        <v>5.683767846434185E-7</v>
      </c>
      <c r="J1415">
        <f>_xlfn.XLOOKUP(A1415,'Tele2 - data 6.23'!R:R,'Tele2 - data 6.23'!U:U,0,0)</f>
        <v>0</v>
      </c>
      <c r="K1415">
        <f t="shared" si="91"/>
        <v>0</v>
      </c>
    </row>
    <row r="1416" spans="1:11" x14ac:dyDescent="0.25">
      <c r="A1416" t="str">
        <f>_xlfn.XLOOKUP(C1416,'Usage by partner TELE2 vs Ki'!B:B,'Usage by partner TELE2 vs Ki'!A:A,,0)</f>
        <v>LTUOM</v>
      </c>
      <c r="B1416" t="s">
        <v>1163</v>
      </c>
      <c r="C1416" t="s">
        <v>954</v>
      </c>
      <c r="D1416">
        <v>1</v>
      </c>
      <c r="E1416">
        <v>3</v>
      </c>
      <c r="F1416">
        <f t="shared" si="88"/>
        <v>2.7939677238464355E-9</v>
      </c>
      <c r="G1416">
        <f t="shared" si="89"/>
        <v>2.86102294921875E-6</v>
      </c>
      <c r="H1416">
        <f>_xlfn.XLOOKUP(A1416,'Tele2 - data 6.23'!A:A,'Tele2 - data 6.23'!K:K,0,0)</f>
        <v>0</v>
      </c>
      <c r="I1416">
        <f t="shared" si="90"/>
        <v>0</v>
      </c>
      <c r="J1416">
        <f>_xlfn.XLOOKUP(A1416,'Tele2 - data 6.23'!R:R,'Tele2 - data 6.23'!U:U,0,0)</f>
        <v>0</v>
      </c>
      <c r="K1416">
        <f t="shared" si="91"/>
        <v>0</v>
      </c>
    </row>
    <row r="1417" spans="1:11" x14ac:dyDescent="0.25">
      <c r="A1417" t="str">
        <f>_xlfn.XLOOKUP(C1417,'Usage by partner TELE2 vs Ki'!B:B,'Usage by partner TELE2 vs Ki'!A:A,,0)</f>
        <v>ROMMR</v>
      </c>
      <c r="B1417" t="s">
        <v>1163</v>
      </c>
      <c r="C1417" t="s">
        <v>910</v>
      </c>
      <c r="D1417">
        <v>1</v>
      </c>
      <c r="E1417">
        <v>11</v>
      </c>
      <c r="F1417">
        <f t="shared" si="88"/>
        <v>1.0244548320770264E-8</v>
      </c>
      <c r="G1417">
        <f t="shared" si="89"/>
        <v>1.049041748046875E-5</v>
      </c>
      <c r="H1417">
        <f>_xlfn.XLOOKUP(A1417,'Tele2 - data 6.23'!A:A,'Tele2 - data 6.23'!K:K,0,0)</f>
        <v>6.4505610535919907E-3</v>
      </c>
      <c r="I1417">
        <f t="shared" si="90"/>
        <v>6.7669078435432335E-8</v>
      </c>
      <c r="J1417">
        <f>_xlfn.XLOOKUP(A1417,'Tele2 - data 6.23'!R:R,'Tele2 - data 6.23'!U:U,0,0)</f>
        <v>0</v>
      </c>
      <c r="K1417">
        <f t="shared" si="91"/>
        <v>0</v>
      </c>
    </row>
    <row r="1418" spans="1:11" x14ac:dyDescent="0.25">
      <c r="A1418" t="str">
        <f>_xlfn.XLOOKUP(C1418,'Usage by partner TELE2 vs Ki'!B:B,'Usage by partner TELE2 vs Ki'!A:A,,0)</f>
        <v>ISR01</v>
      </c>
      <c r="B1418" t="s">
        <v>1163</v>
      </c>
      <c r="C1418" t="s">
        <v>586</v>
      </c>
      <c r="D1418">
        <v>1</v>
      </c>
      <c r="E1418">
        <v>1442</v>
      </c>
      <c r="F1418">
        <f t="shared" si="88"/>
        <v>1.34296715259552E-6</v>
      </c>
      <c r="G1418">
        <f t="shared" si="89"/>
        <v>1.3751983642578125E-3</v>
      </c>
      <c r="H1418">
        <f>_xlfn.XLOOKUP(A1418,'Tele2 - data 6.23'!A:A,'Tele2 - data 6.23'!K:K,0,0)</f>
        <v>1.3512929896353961E-2</v>
      </c>
      <c r="I1418">
        <f t="shared" si="90"/>
        <v>1.8582959089796459E-5</v>
      </c>
      <c r="J1418">
        <f>_xlfn.XLOOKUP(A1418,'Tele2 - data 6.23'!R:R,'Tele2 - data 6.23'!U:U,0,0)</f>
        <v>0</v>
      </c>
      <c r="K1418">
        <f t="shared" si="91"/>
        <v>0</v>
      </c>
    </row>
    <row r="1419" spans="1:11" x14ac:dyDescent="0.25">
      <c r="A1419" t="str">
        <f>_xlfn.XLOOKUP(C1419,'Usage by partner TELE2 vs Ki'!B:B,'Usage by partner TELE2 vs Ki'!A:A,,0)</f>
        <v>LTU03</v>
      </c>
      <c r="B1419" t="s">
        <v>1163</v>
      </c>
      <c r="C1419" t="s">
        <v>931</v>
      </c>
      <c r="D1419">
        <v>1</v>
      </c>
      <c r="E1419">
        <v>11952032</v>
      </c>
      <c r="F1419">
        <f t="shared" si="88"/>
        <v>1.1131197214126587E-2</v>
      </c>
      <c r="G1419">
        <f t="shared" si="89"/>
        <v>11.398345947265625</v>
      </c>
      <c r="H1419">
        <f>_xlfn.XLOOKUP(A1419,'Tele2 - data 6.23'!A:A,'Tele2 - data 6.23'!K:K,0,0)</f>
        <v>6.0045647823911948E-3</v>
      </c>
      <c r="I1419">
        <f t="shared" si="90"/>
        <v>6.8442106652462573E-2</v>
      </c>
      <c r="J1419">
        <f>_xlfn.XLOOKUP(A1419,'Tele2 - data 6.23'!R:R,'Tele2 - data 6.23'!U:U,0,0)</f>
        <v>0</v>
      </c>
      <c r="K1419">
        <f t="shared" si="91"/>
        <v>0</v>
      </c>
    </row>
    <row r="1420" spans="1:11" x14ac:dyDescent="0.25">
      <c r="A1420" t="str">
        <f>_xlfn.XLOOKUP(C1420,'Usage by partner TELE2 vs Ki'!B:B,'Usage by partner TELE2 vs Ki'!A:A,,0)</f>
        <v>DEUD2</v>
      </c>
      <c r="B1420" t="s">
        <v>1163</v>
      </c>
      <c r="C1420" t="s">
        <v>740</v>
      </c>
      <c r="D1420">
        <v>1</v>
      </c>
      <c r="E1420">
        <v>1</v>
      </c>
      <c r="F1420">
        <f t="shared" si="88"/>
        <v>9.3132257461547852E-10</v>
      </c>
      <c r="G1420">
        <f t="shared" si="89"/>
        <v>9.5367431640625E-7</v>
      </c>
      <c r="H1420">
        <f>_xlfn.XLOOKUP(A1420,'Tele2 - data 6.23'!A:A,'Tele2 - data 6.23'!K:K,0,0)</f>
        <v>1.0029951459719478E-2</v>
      </c>
      <c r="I1420">
        <f t="shared" si="90"/>
        <v>9.5653071019358428E-9</v>
      </c>
      <c r="J1420">
        <f>_xlfn.XLOOKUP(A1420,'Tele2 - data 6.23'!R:R,'Tele2 - data 6.23'!U:U,0,0)</f>
        <v>0</v>
      </c>
      <c r="K1420">
        <f t="shared" si="91"/>
        <v>0</v>
      </c>
    </row>
    <row r="1421" spans="1:11" x14ac:dyDescent="0.25">
      <c r="A1421" t="str">
        <f>_xlfn.XLOOKUP(C1421,'Usage by partner TELE2 vs Ki'!B:B,'Usage by partner TELE2 vs Ki'!A:A,,0)</f>
        <v>LTE01</v>
      </c>
      <c r="B1421" t="s">
        <v>817</v>
      </c>
      <c r="C1421" t="s">
        <v>831</v>
      </c>
      <c r="D1421">
        <v>4</v>
      </c>
      <c r="E1421">
        <v>92391379450</v>
      </c>
      <c r="F1421">
        <f t="shared" si="88"/>
        <v>86.046177381649613</v>
      </c>
      <c r="G1421">
        <f t="shared" si="89"/>
        <v>88111.285638809204</v>
      </c>
      <c r="H1421">
        <f>_xlfn.XLOOKUP(A1421,'Tele2 - data 6.23'!A:A,'Tele2 - data 6.23'!K:K,0,0)</f>
        <v>0</v>
      </c>
      <c r="I1421">
        <f t="shared" si="90"/>
        <v>0</v>
      </c>
      <c r="J1421">
        <f>_xlfn.XLOOKUP(A1421,'Tele2 - data 6.23'!R:R,'Tele2 - data 6.23'!U:U,0,0)</f>
        <v>0</v>
      </c>
      <c r="K1421">
        <f t="shared" si="91"/>
        <v>0</v>
      </c>
    </row>
    <row r="1422" spans="1:11" x14ac:dyDescent="0.25">
      <c r="A1422" t="str">
        <f>_xlfn.XLOOKUP(C1422,'Usage by partner TELE2 vs Ki'!B:B,'Usage by partner TELE2 vs Ki'!A:A,,0)</f>
        <v>HUNVR</v>
      </c>
      <c r="B1422" t="s">
        <v>817</v>
      </c>
      <c r="C1422" t="s">
        <v>816</v>
      </c>
      <c r="D1422">
        <v>3</v>
      </c>
      <c r="E1422">
        <v>152080637</v>
      </c>
      <c r="F1422">
        <f t="shared" si="88"/>
        <v>0.141636130400002</v>
      </c>
      <c r="G1422">
        <f t="shared" si="89"/>
        <v>145.03539752960205</v>
      </c>
      <c r="H1422">
        <f>_xlfn.XLOOKUP(A1422,'Tele2 - data 6.23'!A:A,'Tele2 - data 6.23'!K:K,0,0)</f>
        <v>1.0198464733727578E-2</v>
      </c>
      <c r="I1422">
        <f t="shared" si="90"/>
        <v>1.4791383868478063</v>
      </c>
      <c r="J1422">
        <f>_xlfn.XLOOKUP(A1422,'Tele2 - data 6.23'!R:R,'Tele2 - data 6.23'!U:U,0,0)</f>
        <v>0</v>
      </c>
      <c r="K1422">
        <f t="shared" si="91"/>
        <v>0</v>
      </c>
    </row>
    <row r="1423" spans="1:11" x14ac:dyDescent="0.25">
      <c r="A1423" t="str">
        <f>_xlfn.XLOOKUP(C1423,'Usage by partner TELE2 vs Ki'!B:B,'Usage by partner TELE2 vs Ki'!A:A,,0)</f>
        <v>ISR01</v>
      </c>
      <c r="B1423" t="s">
        <v>612</v>
      </c>
      <c r="C1423" t="s">
        <v>586</v>
      </c>
      <c r="D1423">
        <v>3</v>
      </c>
      <c r="E1423">
        <v>159729230</v>
      </c>
      <c r="F1423">
        <f t="shared" si="88"/>
        <v>0.14875943772494793</v>
      </c>
      <c r="G1423">
        <f t="shared" si="89"/>
        <v>152.32966423034668</v>
      </c>
      <c r="H1423">
        <f>_xlfn.XLOOKUP(A1423,'Tele2 - data 6.23'!A:A,'Tele2 - data 6.23'!K:K,0,0)</f>
        <v>1.3512929896353961E-2</v>
      </c>
      <c r="I1423">
        <f t="shared" si="90"/>
        <v>2.0584200738798124</v>
      </c>
      <c r="J1423">
        <f>_xlfn.XLOOKUP(A1423,'Tele2 - data 6.23'!R:R,'Tele2 - data 6.23'!U:U,0,0)</f>
        <v>0</v>
      </c>
      <c r="K1423">
        <f t="shared" si="91"/>
        <v>0</v>
      </c>
    </row>
    <row r="1424" spans="1:11" x14ac:dyDescent="0.25">
      <c r="A1424" t="str">
        <f>_xlfn.XLOOKUP(C1424,'Usage by partner TELE2 vs Ki'!B:B,'Usage by partner TELE2 vs Ki'!A:A,,0)</f>
        <v>ISRPL</v>
      </c>
      <c r="B1424" t="s">
        <v>612</v>
      </c>
      <c r="C1424" t="s">
        <v>644</v>
      </c>
      <c r="D1424">
        <v>2</v>
      </c>
      <c r="E1424">
        <v>132705290</v>
      </c>
      <c r="F1424">
        <f t="shared" si="88"/>
        <v>0.12359143234789371</v>
      </c>
      <c r="G1424">
        <f t="shared" si="89"/>
        <v>126.55762672424316</v>
      </c>
      <c r="H1424">
        <f>_xlfn.XLOOKUP(A1424,'Tele2 - data 6.23'!A:A,'Tele2 - data 6.23'!K:K,0,0)</f>
        <v>1.8158632160141627E-2</v>
      </c>
      <c r="I1424">
        <f t="shared" si="90"/>
        <v>2.2981133907460412</v>
      </c>
      <c r="J1424">
        <f>_xlfn.XLOOKUP(A1424,'Tele2 - data 6.23'!R:R,'Tele2 - data 6.23'!U:U,0,0)</f>
        <v>0.1</v>
      </c>
      <c r="K1424">
        <f t="shared" si="91"/>
        <v>0.2</v>
      </c>
    </row>
    <row r="1425" spans="1:11" x14ac:dyDescent="0.25">
      <c r="A1425" t="str">
        <f>_xlfn.XLOOKUP(C1425,'Usage by partner TELE2 vs Ki'!B:B,'Usage by partner TELE2 vs Ki'!A:A,,0)</f>
        <v>GRCPF</v>
      </c>
      <c r="B1425" t="s">
        <v>612</v>
      </c>
      <c r="C1425" t="s">
        <v>708</v>
      </c>
      <c r="D1425">
        <v>2</v>
      </c>
      <c r="E1425">
        <v>2278327074</v>
      </c>
      <c r="F1425">
        <f t="shared" si="88"/>
        <v>2.1218574363738298</v>
      </c>
      <c r="G1425">
        <f t="shared" si="89"/>
        <v>2172.7820148468018</v>
      </c>
      <c r="H1425">
        <f>_xlfn.XLOOKUP(A1425,'Tele2 - data 6.23'!A:A,'Tele2 - data 6.23'!K:K,0,0)</f>
        <v>5.0920537561091016E-3</v>
      </c>
      <c r="I1425">
        <f t="shared" si="90"/>
        <v>11.063922819906958</v>
      </c>
      <c r="J1425">
        <f>_xlfn.XLOOKUP(A1425,'Tele2 - data 6.23'!R:R,'Tele2 - data 6.23'!U:U,0,0)</f>
        <v>0</v>
      </c>
      <c r="K1425">
        <f t="shared" si="91"/>
        <v>0</v>
      </c>
    </row>
    <row r="1426" spans="1:11" x14ac:dyDescent="0.25">
      <c r="A1426" t="str">
        <f>_xlfn.XLOOKUP(C1426,'Usage by partner TELE2 vs Ki'!B:B,'Usage by partner TELE2 vs Ki'!A:A,,0)</f>
        <v>GRCSH</v>
      </c>
      <c r="B1426" t="s">
        <v>612</v>
      </c>
      <c r="C1426" t="s">
        <v>710</v>
      </c>
      <c r="D1426">
        <v>2</v>
      </c>
      <c r="E1426">
        <v>2032247</v>
      </c>
      <c r="F1426">
        <f t="shared" si="88"/>
        <v>1.8926775082945824E-3</v>
      </c>
      <c r="G1426">
        <f t="shared" si="89"/>
        <v>1.9381017684936523</v>
      </c>
      <c r="H1426">
        <f>_xlfn.XLOOKUP(A1426,'Tele2 - data 6.23'!A:A,'Tele2 - data 6.23'!K:K,0,0)</f>
        <v>5.0781742986989722E-3</v>
      </c>
      <c r="I1426">
        <f t="shared" si="90"/>
        <v>9.842018589027491E-3</v>
      </c>
      <c r="J1426">
        <f>_xlfn.XLOOKUP(A1426,'Tele2 - data 6.23'!R:R,'Tele2 - data 6.23'!U:U,0,0)</f>
        <v>0</v>
      </c>
      <c r="K1426">
        <f t="shared" si="91"/>
        <v>0</v>
      </c>
    </row>
    <row r="1427" spans="1:11" x14ac:dyDescent="0.25">
      <c r="A1427" t="str">
        <f>_xlfn.XLOOKUP(C1427,'Usage by partner TELE2 vs Ki'!B:B,'Usage by partner TELE2 vs Ki'!A:A,,0)</f>
        <v>MNEMT</v>
      </c>
      <c r="B1427" t="s">
        <v>612</v>
      </c>
      <c r="C1427" t="s">
        <v>996</v>
      </c>
      <c r="D1427">
        <v>1</v>
      </c>
      <c r="E1427">
        <v>12</v>
      </c>
      <c r="F1427">
        <f t="shared" si="88"/>
        <v>1.1175870895385742E-8</v>
      </c>
      <c r="G1427">
        <f t="shared" si="89"/>
        <v>1.1444091796875E-5</v>
      </c>
      <c r="H1427">
        <f>_xlfn.XLOOKUP(A1427,'Tele2 - data 6.23'!A:A,'Tele2 - data 6.23'!K:K,0,0)</f>
        <v>2.0059934072520227E-2</v>
      </c>
      <c r="I1427">
        <f t="shared" si="90"/>
        <v>2.2956772696518205E-7</v>
      </c>
      <c r="J1427">
        <f>_xlfn.XLOOKUP(A1427,'Tele2 - data 6.23'!R:R,'Tele2 - data 6.23'!U:U,0,0)</f>
        <v>0</v>
      </c>
      <c r="K1427">
        <f t="shared" si="91"/>
        <v>0</v>
      </c>
    </row>
    <row r="1428" spans="1:11" x14ac:dyDescent="0.25">
      <c r="A1428" t="str">
        <f>_xlfn.XLOOKUP(C1428,'Usage by partner TELE2 vs Ki'!B:B,'Usage by partner TELE2 vs Ki'!A:A,,0)</f>
        <v>MNEPM</v>
      </c>
      <c r="B1428" t="s">
        <v>612</v>
      </c>
      <c r="C1428" t="s">
        <v>958</v>
      </c>
      <c r="D1428">
        <v>1</v>
      </c>
      <c r="E1428">
        <v>22422</v>
      </c>
      <c r="F1428">
        <f t="shared" si="88"/>
        <v>2.0882114768028259E-5</v>
      </c>
      <c r="G1428">
        <f t="shared" si="89"/>
        <v>2.1383285522460938E-2</v>
      </c>
      <c r="H1428">
        <f>_xlfn.XLOOKUP(A1428,'Tele2 - data 6.23'!A:A,'Tele2 - data 6.23'!K:K,0,0)</f>
        <v>6.0927152317880795E-3</v>
      </c>
      <c r="I1428">
        <f t="shared" si="90"/>
        <v>1.3028226940837127E-4</v>
      </c>
      <c r="J1428">
        <f>_xlfn.XLOOKUP(A1428,'Tele2 - data 6.23'!R:R,'Tele2 - data 6.23'!U:U,0,0)</f>
        <v>0</v>
      </c>
      <c r="K1428">
        <f t="shared" si="91"/>
        <v>0</v>
      </c>
    </row>
    <row r="1429" spans="1:11" x14ac:dyDescent="0.25">
      <c r="A1429" t="str">
        <f>_xlfn.XLOOKUP(C1429,'Usage by partner TELE2 vs Ki'!B:B,'Usage by partner TELE2 vs Ki'!A:A,,0)</f>
        <v>HUNH1</v>
      </c>
      <c r="B1429" t="s">
        <v>612</v>
      </c>
      <c r="C1429" t="s">
        <v>796</v>
      </c>
      <c r="D1429">
        <v>1</v>
      </c>
      <c r="E1429">
        <v>1298891827</v>
      </c>
      <c r="F1429">
        <f t="shared" si="88"/>
        <v>1.2096872804686427</v>
      </c>
      <c r="G1429">
        <f t="shared" si="89"/>
        <v>1238.7197751998901</v>
      </c>
      <c r="H1429">
        <f>_xlfn.XLOOKUP(A1429,'Tele2 - data 6.23'!A:A,'Tele2 - data 6.23'!K:K,0,0)</f>
        <v>6.0843356869945495E-3</v>
      </c>
      <c r="I1429">
        <f t="shared" si="90"/>
        <v>7.5367869344345575</v>
      </c>
      <c r="J1429">
        <f>_xlfn.XLOOKUP(A1429,'Tele2 - data 6.23'!R:R,'Tele2 - data 6.23'!U:U,0,0)</f>
        <v>0</v>
      </c>
      <c r="K1429">
        <f t="shared" si="91"/>
        <v>0</v>
      </c>
    </row>
    <row r="1430" spans="1:11" x14ac:dyDescent="0.25">
      <c r="A1430" t="str">
        <f>_xlfn.XLOOKUP(C1430,'Usage by partner TELE2 vs Ki'!B:B,'Usage by partner TELE2 vs Ki'!A:A,,0)</f>
        <v>HUNVR</v>
      </c>
      <c r="B1430" t="s">
        <v>612</v>
      </c>
      <c r="C1430" t="s">
        <v>816</v>
      </c>
      <c r="D1430">
        <v>1</v>
      </c>
      <c r="E1430">
        <v>4</v>
      </c>
      <c r="F1430">
        <f t="shared" si="88"/>
        <v>3.7252902984619141E-9</v>
      </c>
      <c r="G1430">
        <f t="shared" si="89"/>
        <v>3.814697265625E-6</v>
      </c>
      <c r="H1430">
        <f>_xlfn.XLOOKUP(A1430,'Tele2 - data 6.23'!A:A,'Tele2 - data 6.23'!K:K,0,0)</f>
        <v>1.0198464733727578E-2</v>
      </c>
      <c r="I1430">
        <f t="shared" si="90"/>
        <v>3.8904055533323585E-8</v>
      </c>
      <c r="J1430">
        <f>_xlfn.XLOOKUP(A1430,'Tele2 - data 6.23'!R:R,'Tele2 - data 6.23'!U:U,0,0)</f>
        <v>0</v>
      </c>
      <c r="K1430">
        <f t="shared" si="91"/>
        <v>0</v>
      </c>
    </row>
    <row r="1431" spans="1:11" x14ac:dyDescent="0.25">
      <c r="A1431" t="str">
        <f>_xlfn.XLOOKUP(C1431,'Usage by partner TELE2 vs Ki'!B:B,'Usage by partner TELE2 vs Ki'!A:A,,0)</f>
        <v>MEXTL</v>
      </c>
      <c r="B1431" t="s">
        <v>1296</v>
      </c>
      <c r="C1431" t="s">
        <v>735</v>
      </c>
      <c r="D1431">
        <v>3</v>
      </c>
      <c r="E1431">
        <v>14654361</v>
      </c>
      <c r="F1431">
        <f t="shared" si="88"/>
        <v>1.3647937215864658E-2</v>
      </c>
      <c r="G1431">
        <f t="shared" si="89"/>
        <v>13.97548770904541</v>
      </c>
      <c r="H1431">
        <f>_xlfn.XLOOKUP(A1431,'Tele2 - data 6.23'!A:A,'Tele2 - data 6.23'!K:K,0,0)</f>
        <v>2.0154664612387234E-2</v>
      </c>
      <c r="I1431">
        <f t="shared" si="90"/>
        <v>0.28167126757035027</v>
      </c>
      <c r="J1431">
        <f>_xlfn.XLOOKUP(A1431,'Tele2 - data 6.23'!R:R,'Tele2 - data 6.23'!U:U,0,0)</f>
        <v>0</v>
      </c>
      <c r="K1431">
        <f t="shared" si="91"/>
        <v>0</v>
      </c>
    </row>
    <row r="1432" spans="1:11" x14ac:dyDescent="0.25">
      <c r="A1432" t="str">
        <f>_xlfn.XLOOKUP(C1432,'Usage by partner TELE2 vs Ki'!B:B,'Usage by partner TELE2 vs Ki'!A:A,,0)</f>
        <v>MEXIU</v>
      </c>
      <c r="B1432" t="s">
        <v>1296</v>
      </c>
      <c r="C1432" t="s">
        <v>835</v>
      </c>
      <c r="D1432">
        <v>1</v>
      </c>
      <c r="E1432">
        <v>2753</v>
      </c>
      <c r="F1432">
        <f t="shared" si="88"/>
        <v>2.5639310479164124E-6</v>
      </c>
      <c r="G1432">
        <f t="shared" si="89"/>
        <v>2.6254653930664063E-3</v>
      </c>
      <c r="H1432">
        <f>_xlfn.XLOOKUP(A1432,'Tele2 - data 6.23'!A:A,'Tele2 - data 6.23'!K:K,0,0)</f>
        <v>1.0003618742096052</v>
      </c>
      <c r="I1432">
        <f t="shared" si="90"/>
        <v>2.626415481280368E-3</v>
      </c>
      <c r="J1432">
        <f>_xlfn.XLOOKUP(A1432,'Tele2 - data 6.23'!R:R,'Tele2 - data 6.23'!U:U,0,0)</f>
        <v>0</v>
      </c>
      <c r="K1432">
        <f t="shared" si="91"/>
        <v>0</v>
      </c>
    </row>
    <row r="1433" spans="1:11" x14ac:dyDescent="0.25">
      <c r="A1433" t="str">
        <f>_xlfn.XLOOKUP(C1433,'Usage by partner TELE2 vs Ki'!B:B,'Usage by partner TELE2 vs Ki'!A:A,,0)</f>
        <v>MEXIU</v>
      </c>
      <c r="B1433" t="s">
        <v>1296</v>
      </c>
      <c r="C1433" t="s">
        <v>836</v>
      </c>
      <c r="D1433">
        <v>1</v>
      </c>
      <c r="E1433">
        <v>30</v>
      </c>
      <c r="F1433">
        <f t="shared" si="88"/>
        <v>2.7939677238464355E-8</v>
      </c>
      <c r="G1433">
        <f t="shared" si="89"/>
        <v>2.86102294921875E-5</v>
      </c>
      <c r="H1433">
        <f>_xlfn.XLOOKUP(A1433,'Tele2 - data 6.23'!A:A,'Tele2 - data 6.23'!K:K,0,0)</f>
        <v>1.0003618742096052</v>
      </c>
      <c r="I1433">
        <f t="shared" si="90"/>
        <v>2.8620582796371608E-5</v>
      </c>
      <c r="J1433">
        <f>_xlfn.XLOOKUP(A1433,'Tele2 - data 6.23'!R:R,'Tele2 - data 6.23'!U:U,0,0)</f>
        <v>0</v>
      </c>
      <c r="K1433">
        <f t="shared" si="91"/>
        <v>0</v>
      </c>
    </row>
    <row r="1434" spans="1:11" x14ac:dyDescent="0.25">
      <c r="A1434" t="str">
        <f>_xlfn.XLOOKUP(C1434,'Usage by partner TELE2 vs Ki'!B:B,'Usage by partner TELE2 vs Ki'!A:A,,0)</f>
        <v>ESPTE</v>
      </c>
      <c r="B1434" t="s">
        <v>1169</v>
      </c>
      <c r="C1434" t="s">
        <v>797</v>
      </c>
      <c r="D1434">
        <v>3</v>
      </c>
      <c r="E1434">
        <v>486844</v>
      </c>
      <c r="F1434">
        <f t="shared" si="88"/>
        <v>4.5340880751609802E-4</v>
      </c>
      <c r="G1434">
        <f t="shared" si="89"/>
        <v>0.46429061889648438</v>
      </c>
      <c r="H1434">
        <f>_xlfn.XLOOKUP(A1434,'Tele2 - data 6.23'!A:A,'Tele2 - data 6.23'!K:K,0,0)</f>
        <v>1.0091008890803341E-2</v>
      </c>
      <c r="I1434">
        <f t="shared" si="90"/>
        <v>4.6851607632010092E-3</v>
      </c>
      <c r="J1434">
        <f>_xlfn.XLOOKUP(A1434,'Tele2 - data 6.23'!R:R,'Tele2 - data 6.23'!U:U,0,0)</f>
        <v>0</v>
      </c>
      <c r="K1434">
        <f t="shared" si="91"/>
        <v>0</v>
      </c>
    </row>
    <row r="1435" spans="1:11" x14ac:dyDescent="0.25">
      <c r="A1435" t="str">
        <f>_xlfn.XLOOKUP(C1435,'Usage by partner TELE2 vs Ki'!B:B,'Usage by partner TELE2 vs Ki'!A:A,,0)</f>
        <v>ESPAT</v>
      </c>
      <c r="B1435" t="s">
        <v>1169</v>
      </c>
      <c r="C1435" t="s">
        <v>810</v>
      </c>
      <c r="D1435">
        <v>3</v>
      </c>
      <c r="E1435">
        <v>531904</v>
      </c>
      <c r="F1435">
        <f t="shared" si="88"/>
        <v>4.9537420272827148E-4</v>
      </c>
      <c r="G1435">
        <f t="shared" si="89"/>
        <v>0.50726318359375</v>
      </c>
      <c r="H1435">
        <f>_xlfn.XLOOKUP(A1435,'Tele2 - data 6.23'!A:A,'Tele2 - data 6.23'!K:K,0,0)</f>
        <v>1.0022329100492002E-2</v>
      </c>
      <c r="I1435">
        <f t="shared" si="90"/>
        <v>5.083958566539858E-3</v>
      </c>
      <c r="J1435">
        <f>_xlfn.XLOOKUP(A1435,'Tele2 - data 6.23'!R:R,'Tele2 - data 6.23'!U:U,0,0)</f>
        <v>0</v>
      </c>
      <c r="K1435">
        <f t="shared" si="91"/>
        <v>0</v>
      </c>
    </row>
    <row r="1436" spans="1:11" x14ac:dyDescent="0.25">
      <c r="A1436" t="str">
        <f>_xlfn.XLOOKUP(C1436,'Usage by partner TELE2 vs Ki'!B:B,'Usage by partner TELE2 vs Ki'!A:A,,0)</f>
        <v>FRAF3</v>
      </c>
      <c r="B1436" t="s">
        <v>1169</v>
      </c>
      <c r="C1436" t="s">
        <v>772</v>
      </c>
      <c r="D1436">
        <v>2</v>
      </c>
      <c r="E1436">
        <v>194277</v>
      </c>
      <c r="F1436">
        <f t="shared" si="88"/>
        <v>1.8093455582857132E-4</v>
      </c>
      <c r="G1436">
        <f t="shared" si="89"/>
        <v>0.18527698516845703</v>
      </c>
      <c r="H1436">
        <f>_xlfn.XLOOKUP(A1436,'Tele2 - data 6.23'!A:A,'Tele2 - data 6.23'!K:K,0,0)</f>
        <v>1.0031703784883949E-2</v>
      </c>
      <c r="I1436">
        <f t="shared" si="90"/>
        <v>1.8586438333662977E-3</v>
      </c>
      <c r="J1436">
        <f>_xlfn.XLOOKUP(A1436,'Tele2 - data 6.23'!R:R,'Tele2 - data 6.23'!U:U,0,0)</f>
        <v>0</v>
      </c>
      <c r="K1436">
        <f t="shared" si="91"/>
        <v>0</v>
      </c>
    </row>
    <row r="1437" spans="1:11" x14ac:dyDescent="0.25">
      <c r="A1437" t="str">
        <f>_xlfn.XLOOKUP(C1437,'Usage by partner TELE2 vs Ki'!B:B,'Usage by partner TELE2 vs Ki'!A:A,,0)</f>
        <v>DEUE2</v>
      </c>
      <c r="B1437" t="s">
        <v>1169</v>
      </c>
      <c r="C1437" t="s">
        <v>746</v>
      </c>
      <c r="D1437">
        <v>2</v>
      </c>
      <c r="E1437">
        <v>85733</v>
      </c>
      <c r="F1437">
        <f t="shared" si="88"/>
        <v>7.984507828950882E-5</v>
      </c>
      <c r="G1437">
        <f t="shared" si="89"/>
        <v>8.1761360168457031E-2</v>
      </c>
      <c r="H1437">
        <f>_xlfn.XLOOKUP(A1437,'Tele2 - data 6.23'!A:A,'Tele2 - data 6.23'!K:K,0,0)</f>
        <v>6.0739991574448775E-3</v>
      </c>
      <c r="I1437">
        <f t="shared" si="90"/>
        <v>4.9661843277475515E-4</v>
      </c>
      <c r="J1437">
        <f>_xlfn.XLOOKUP(A1437,'Tele2 - data 6.23'!R:R,'Tele2 - data 6.23'!U:U,0,0)</f>
        <v>0</v>
      </c>
      <c r="K1437">
        <f t="shared" si="91"/>
        <v>0</v>
      </c>
    </row>
    <row r="1438" spans="1:11" x14ac:dyDescent="0.25">
      <c r="A1438" t="str">
        <f>_xlfn.XLOOKUP(C1438,'Usage by partner TELE2 vs Ki'!B:B,'Usage by partner TELE2 vs Ki'!A:A,,0)</f>
        <v>FRAF1</v>
      </c>
      <c r="B1438" t="s">
        <v>1169</v>
      </c>
      <c r="C1438" t="s">
        <v>760</v>
      </c>
      <c r="D1438">
        <v>2</v>
      </c>
      <c r="E1438">
        <v>75797</v>
      </c>
      <c r="F1438">
        <f t="shared" si="88"/>
        <v>7.0591457188129425E-5</v>
      </c>
      <c r="G1438">
        <f t="shared" si="89"/>
        <v>7.2285652160644531E-2</v>
      </c>
      <c r="H1438">
        <f>_xlfn.XLOOKUP(A1438,'Tele2 - data 6.23'!A:A,'Tele2 - data 6.23'!K:K,0,0)</f>
        <v>6.0307905731580812E-3</v>
      </c>
      <c r="I1438">
        <f t="shared" si="90"/>
        <v>4.359396296249991E-4</v>
      </c>
      <c r="J1438">
        <f>_xlfn.XLOOKUP(A1438,'Tele2 - data 6.23'!R:R,'Tele2 - data 6.23'!U:U,0,0)</f>
        <v>0</v>
      </c>
      <c r="K1438">
        <f t="shared" si="91"/>
        <v>0</v>
      </c>
    </row>
    <row r="1439" spans="1:11" x14ac:dyDescent="0.25">
      <c r="A1439" t="str">
        <f>_xlfn.XLOOKUP(C1439,'Usage by partner TELE2 vs Ki'!B:B,'Usage by partner TELE2 vs Ki'!A:A,,0)</f>
        <v>LUXVM</v>
      </c>
      <c r="B1439" t="s">
        <v>1169</v>
      </c>
      <c r="C1439" t="s">
        <v>773</v>
      </c>
      <c r="D1439">
        <v>2</v>
      </c>
      <c r="E1439">
        <v>14706</v>
      </c>
      <c r="F1439">
        <f t="shared" si="88"/>
        <v>1.3696029782295227E-5</v>
      </c>
      <c r="G1439">
        <f t="shared" si="89"/>
        <v>1.4024734497070313E-2</v>
      </c>
      <c r="H1439">
        <f>_xlfn.XLOOKUP(A1439,'Tele2 - data 6.23'!A:A,'Tele2 - data 6.23'!K:K,0,0)</f>
        <v>0</v>
      </c>
      <c r="I1439">
        <f t="shared" si="90"/>
        <v>0</v>
      </c>
      <c r="J1439">
        <f>_xlfn.XLOOKUP(A1439,'Tele2 - data 6.23'!R:R,'Tele2 - data 6.23'!U:U,0,0)</f>
        <v>0</v>
      </c>
      <c r="K1439">
        <f t="shared" si="91"/>
        <v>0</v>
      </c>
    </row>
    <row r="1440" spans="1:11" x14ac:dyDescent="0.25">
      <c r="A1440" t="str">
        <f>_xlfn.XLOOKUP(C1440,'Usage by partner TELE2 vs Ki'!B:B,'Usage by partner TELE2 vs Ki'!A:A,,0)</f>
        <v>ESPRT</v>
      </c>
      <c r="B1440" t="s">
        <v>1169</v>
      </c>
      <c r="C1440" t="s">
        <v>822</v>
      </c>
      <c r="D1440">
        <v>2</v>
      </c>
      <c r="E1440">
        <v>79676</v>
      </c>
      <c r="F1440">
        <f t="shared" si="88"/>
        <v>7.4204057455062866E-5</v>
      </c>
      <c r="G1440">
        <f t="shared" si="89"/>
        <v>7.5984954833984375E-2</v>
      </c>
      <c r="H1440">
        <f>_xlfn.XLOOKUP(A1440,'Tele2 - data 6.23'!A:A,'Tele2 - data 6.23'!K:K,0,0)</f>
        <v>6.2769022311094701E-3</v>
      </c>
      <c r="I1440">
        <f t="shared" si="90"/>
        <v>4.7695013252818885E-4</v>
      </c>
      <c r="J1440">
        <f>_xlfn.XLOOKUP(A1440,'Tele2 - data 6.23'!R:R,'Tele2 - data 6.23'!U:U,0,0)</f>
        <v>0</v>
      </c>
      <c r="K1440">
        <f t="shared" si="91"/>
        <v>0</v>
      </c>
    </row>
    <row r="1441" spans="1:11" x14ac:dyDescent="0.25">
      <c r="A1441" t="str">
        <f>_xlfn.XLOOKUP(C1441,'Usage by partner TELE2 vs Ki'!B:B,'Usage by partner TELE2 vs Ki'!A:A,,0)</f>
        <v>FRAF2</v>
      </c>
      <c r="B1441" t="s">
        <v>1169</v>
      </c>
      <c r="C1441" t="s">
        <v>771</v>
      </c>
      <c r="D1441">
        <v>2</v>
      </c>
      <c r="E1441">
        <v>99304</v>
      </c>
      <c r="F1441">
        <f t="shared" si="88"/>
        <v>9.2484056949615479E-5</v>
      </c>
      <c r="G1441">
        <f t="shared" si="89"/>
        <v>9.470367431640625E-2</v>
      </c>
      <c r="H1441">
        <f>_xlfn.XLOOKUP(A1441,'Tele2 - data 6.23'!A:A,'Tele2 - data 6.23'!K:K,0,0)</f>
        <v>1.0044684567575537E-2</v>
      </c>
      <c r="I1441">
        <f t="shared" si="90"/>
        <v>9.5126853589870563E-4</v>
      </c>
      <c r="J1441">
        <f>_xlfn.XLOOKUP(A1441,'Tele2 - data 6.23'!R:R,'Tele2 - data 6.23'!U:U,0,0)</f>
        <v>0</v>
      </c>
      <c r="K1441">
        <f t="shared" si="91"/>
        <v>0</v>
      </c>
    </row>
    <row r="1442" spans="1:11" x14ac:dyDescent="0.25">
      <c r="A1442" t="str">
        <f>_xlfn.XLOOKUP(C1442,'Usage by partner TELE2 vs Ki'!B:B,'Usage by partner TELE2 vs Ki'!A:A,,0)</f>
        <v>LUXTG</v>
      </c>
      <c r="B1442" t="s">
        <v>1169</v>
      </c>
      <c r="C1442" t="s">
        <v>770</v>
      </c>
      <c r="D1442">
        <v>2</v>
      </c>
      <c r="E1442">
        <v>43976</v>
      </c>
      <c r="F1442">
        <f t="shared" si="88"/>
        <v>4.0955841541290283E-5</v>
      </c>
      <c r="G1442">
        <f t="shared" si="89"/>
        <v>4.193878173828125E-2</v>
      </c>
      <c r="H1442">
        <f>_xlfn.XLOOKUP(A1442,'Tele2 - data 6.23'!A:A,'Tele2 - data 6.23'!K:K,0,0)</f>
        <v>1.0144257183161259E-2</v>
      </c>
      <c r="I1442">
        <f t="shared" si="90"/>
        <v>4.2543778790159182E-4</v>
      </c>
      <c r="J1442">
        <f>_xlfn.XLOOKUP(A1442,'Tele2 - data 6.23'!R:R,'Tele2 - data 6.23'!U:U,0,0)</f>
        <v>0</v>
      </c>
      <c r="K1442">
        <f t="shared" si="91"/>
        <v>0</v>
      </c>
    </row>
    <row r="1443" spans="1:11" x14ac:dyDescent="0.25">
      <c r="A1443" t="str">
        <f>_xlfn.XLOOKUP(C1443,'Usage by partner TELE2 vs Ki'!B:B,'Usage by partner TELE2 vs Ki'!A:A,,0)</f>
        <v>DNKDM</v>
      </c>
      <c r="B1443" t="s">
        <v>1169</v>
      </c>
      <c r="C1443" t="s">
        <v>853</v>
      </c>
      <c r="D1443">
        <v>2</v>
      </c>
      <c r="E1443">
        <v>76124</v>
      </c>
      <c r="F1443">
        <f t="shared" si="88"/>
        <v>7.0895999670028687E-5</v>
      </c>
      <c r="G1443">
        <f t="shared" si="89"/>
        <v>7.2597503662109375E-2</v>
      </c>
      <c r="H1443">
        <f>_xlfn.XLOOKUP(A1443,'Tele2 - data 6.23'!A:A,'Tele2 - data 6.23'!K:K,0,0)</f>
        <v>6.0990155924409836E-3</v>
      </c>
      <c r="I1443">
        <f t="shared" si="90"/>
        <v>4.4277330680749649E-4</v>
      </c>
      <c r="J1443">
        <f>_xlfn.XLOOKUP(A1443,'Tele2 - data 6.23'!R:R,'Tele2 - data 6.23'!U:U,0,0)</f>
        <v>0</v>
      </c>
      <c r="K1443">
        <f t="shared" si="91"/>
        <v>0</v>
      </c>
    </row>
    <row r="1444" spans="1:11" x14ac:dyDescent="0.25">
      <c r="A1444" t="str">
        <f>_xlfn.XLOOKUP(C1444,'Usage by partner TELE2 vs Ki'!B:B,'Usage by partner TELE2 vs Ki'!A:A,,0)</f>
        <v>DNKIA</v>
      </c>
      <c r="B1444" t="s">
        <v>1169</v>
      </c>
      <c r="C1444" t="s">
        <v>856</v>
      </c>
      <c r="D1444">
        <v>2</v>
      </c>
      <c r="E1444">
        <v>24705</v>
      </c>
      <c r="F1444">
        <f t="shared" si="88"/>
        <v>2.3008324205875397E-5</v>
      </c>
      <c r="G1444">
        <f t="shared" si="89"/>
        <v>2.3560523986816406E-2</v>
      </c>
      <c r="H1444">
        <f>_xlfn.XLOOKUP(A1444,'Tele2 - data 6.23'!A:A,'Tele2 - data 6.23'!K:K,0,0)</f>
        <v>1.001033644562583E-2</v>
      </c>
      <c r="I1444">
        <f t="shared" si="90"/>
        <v>2.3584877194326984E-4</v>
      </c>
      <c r="J1444">
        <f>_xlfn.XLOOKUP(A1444,'Tele2 - data 6.23'!R:R,'Tele2 - data 6.23'!U:U,0,0)</f>
        <v>5.5E-2</v>
      </c>
      <c r="K1444">
        <f t="shared" si="91"/>
        <v>0.11</v>
      </c>
    </row>
    <row r="1445" spans="1:11" x14ac:dyDescent="0.25">
      <c r="A1445" t="str">
        <f>_xlfn.XLOOKUP(C1445,'Usage by partner TELE2 vs Ki'!B:B,'Usage by partner TELE2 vs Ki'!A:A,,0)</f>
        <v>DEUD2</v>
      </c>
      <c r="B1445" t="s">
        <v>1169</v>
      </c>
      <c r="C1445" t="s">
        <v>740</v>
      </c>
      <c r="D1445">
        <v>2</v>
      </c>
      <c r="E1445">
        <v>114509</v>
      </c>
      <c r="F1445">
        <f t="shared" si="88"/>
        <v>1.0664481669664383E-4</v>
      </c>
      <c r="G1445">
        <f t="shared" si="89"/>
        <v>0.10920429229736328</v>
      </c>
      <c r="H1445">
        <f>_xlfn.XLOOKUP(A1445,'Tele2 - data 6.23'!A:A,'Tele2 - data 6.23'!K:K,0,0)</f>
        <v>1.0029951459719478E-2</v>
      </c>
      <c r="I1445">
        <f t="shared" si="90"/>
        <v>1.0953137509355714E-3</v>
      </c>
      <c r="J1445">
        <f>_xlfn.XLOOKUP(A1445,'Tele2 - data 6.23'!R:R,'Tele2 - data 6.23'!U:U,0,0)</f>
        <v>0</v>
      </c>
      <c r="K1445">
        <f t="shared" si="91"/>
        <v>0</v>
      </c>
    </row>
    <row r="1446" spans="1:11" x14ac:dyDescent="0.25">
      <c r="A1446" t="str">
        <f>_xlfn.XLOOKUP(C1446,'Usage by partner TELE2 vs Ki'!B:B,'Usage by partner TELE2 vs Ki'!A:A,,0)</f>
        <v>NLDPT</v>
      </c>
      <c r="B1446" t="s">
        <v>1169</v>
      </c>
      <c r="C1446" t="s">
        <v>687</v>
      </c>
      <c r="D1446">
        <v>1</v>
      </c>
      <c r="E1446">
        <v>57501</v>
      </c>
      <c r="F1446">
        <f t="shared" si="88"/>
        <v>5.355197936296463E-5</v>
      </c>
      <c r="G1446">
        <f t="shared" si="89"/>
        <v>5.4837226867675781E-2</v>
      </c>
      <c r="H1446">
        <f>_xlfn.XLOOKUP(A1446,'Tele2 - data 6.23'!A:A,'Tele2 - data 6.23'!K:K,0,0)</f>
        <v>4.5416334993920587E-3</v>
      </c>
      <c r="I1446">
        <f t="shared" si="90"/>
        <v>2.4905058655599861E-4</v>
      </c>
      <c r="J1446">
        <f>_xlfn.XLOOKUP(A1446,'Tele2 - data 6.23'!R:R,'Tele2 - data 6.23'!U:U,0,0)</f>
        <v>0.11</v>
      </c>
      <c r="K1446">
        <f t="shared" si="91"/>
        <v>0.11</v>
      </c>
    </row>
    <row r="1447" spans="1:11" x14ac:dyDescent="0.25">
      <c r="A1447" t="str">
        <f>_xlfn.XLOOKUP(C1447,'Usage by partner TELE2 vs Ki'!B:B,'Usage by partner TELE2 vs Ki'!A:A,,0)</f>
        <v>BELMO</v>
      </c>
      <c r="B1447" t="s">
        <v>1169</v>
      </c>
      <c r="C1447" t="s">
        <v>755</v>
      </c>
      <c r="D1447">
        <v>1</v>
      </c>
      <c r="E1447">
        <v>7709</v>
      </c>
      <c r="F1447">
        <f t="shared" si="88"/>
        <v>7.1795657277107239E-6</v>
      </c>
      <c r="G1447">
        <f t="shared" si="89"/>
        <v>7.3518753051757813E-3</v>
      </c>
      <c r="H1447">
        <f>_xlfn.XLOOKUP(A1447,'Tele2 - data 6.23'!A:A,'Tele2 - data 6.23'!K:K,0,0)</f>
        <v>6.7712003911286935E-3</v>
      </c>
      <c r="I1447">
        <f t="shared" si="90"/>
        <v>4.9781020941935635E-5</v>
      </c>
      <c r="J1447">
        <f>_xlfn.XLOOKUP(A1447,'Tele2 - data 6.23'!R:R,'Tele2 - data 6.23'!U:U,0,0)</f>
        <v>0</v>
      </c>
      <c r="K1447">
        <f t="shared" si="91"/>
        <v>0</v>
      </c>
    </row>
    <row r="1448" spans="1:11" x14ac:dyDescent="0.25">
      <c r="A1448" t="str">
        <f>_xlfn.XLOOKUP(C1448,'Usage by partner TELE2 vs Ki'!B:B,'Usage by partner TELE2 vs Ki'!A:A,,0)</f>
        <v>BELTB</v>
      </c>
      <c r="B1448" t="s">
        <v>1169</v>
      </c>
      <c r="C1448" t="s">
        <v>751</v>
      </c>
      <c r="D1448">
        <v>1</v>
      </c>
      <c r="E1448">
        <v>32060</v>
      </c>
      <c r="F1448">
        <f t="shared" si="88"/>
        <v>2.9858201742172241E-5</v>
      </c>
      <c r="G1448">
        <f t="shared" si="89"/>
        <v>3.0574798583984375E-2</v>
      </c>
      <c r="H1448">
        <f>_xlfn.XLOOKUP(A1448,'Tele2 - data 6.23'!A:A,'Tele2 - data 6.23'!K:K,0,0)</f>
        <v>1.005844651432317E-2</v>
      </c>
      <c r="I1448">
        <f t="shared" si="90"/>
        <v>3.0753497624321061E-4</v>
      </c>
      <c r="J1448">
        <f>_xlfn.XLOOKUP(A1448,'Tele2 - data 6.23'!R:R,'Tele2 - data 6.23'!U:U,0,0)</f>
        <v>0</v>
      </c>
      <c r="K1448">
        <f t="shared" si="91"/>
        <v>0</v>
      </c>
    </row>
    <row r="1449" spans="1:11" x14ac:dyDescent="0.25">
      <c r="A1449" t="str">
        <f>_xlfn.XLOOKUP(C1449,'Usage by partner TELE2 vs Ki'!B:B,'Usage by partner TELE2 vs Ki'!A:A,,0)</f>
        <v>DNKTD</v>
      </c>
      <c r="B1449" t="s">
        <v>1169</v>
      </c>
      <c r="C1449" t="s">
        <v>873</v>
      </c>
      <c r="D1449">
        <v>1</v>
      </c>
      <c r="E1449">
        <v>44552</v>
      </c>
      <c r="F1449">
        <f t="shared" si="88"/>
        <v>4.1492283344268799E-5</v>
      </c>
      <c r="G1449">
        <f t="shared" si="89"/>
        <v>4.248809814453125E-2</v>
      </c>
      <c r="H1449">
        <f>_xlfn.XLOOKUP(A1449,'Tele2 - data 6.23'!A:A,'Tele2 - data 6.23'!K:K,0,0)</f>
        <v>1.0004667040336753E-2</v>
      </c>
      <c r="I1449">
        <f t="shared" si="90"/>
        <v>4.2507927511318497E-4</v>
      </c>
      <c r="J1449">
        <f>_xlfn.XLOOKUP(A1449,'Tele2 - data 6.23'!R:R,'Tele2 - data 6.23'!U:U,0,0)</f>
        <v>0.05</v>
      </c>
      <c r="K1449">
        <f t="shared" si="91"/>
        <v>0.05</v>
      </c>
    </row>
    <row r="1450" spans="1:11" x14ac:dyDescent="0.25">
      <c r="A1450" t="str">
        <f>_xlfn.XLOOKUP(C1450,'Usage by partner TELE2 vs Ki'!B:B,'Usage by partner TELE2 vs Ki'!A:A,,0)</f>
        <v>BELKO</v>
      </c>
      <c r="B1450" t="s">
        <v>1169</v>
      </c>
      <c r="C1450" t="s">
        <v>778</v>
      </c>
      <c r="D1450">
        <v>1</v>
      </c>
      <c r="E1450">
        <v>11002</v>
      </c>
      <c r="F1450">
        <f t="shared" si="88"/>
        <v>1.0246410965919495E-5</v>
      </c>
      <c r="G1450">
        <f t="shared" si="89"/>
        <v>1.0492324829101563E-2</v>
      </c>
      <c r="H1450">
        <f>_xlfn.XLOOKUP(A1450,'Tele2 - data 6.23'!A:A,'Tele2 - data 6.23'!K:K,0,0)</f>
        <v>1.0009762076334031E-2</v>
      </c>
      <c r="I1450">
        <f t="shared" si="90"/>
        <v>1.0502567516691877E-4</v>
      </c>
      <c r="J1450">
        <f>_xlfn.XLOOKUP(A1450,'Tele2 - data 6.23'!R:R,'Tele2 - data 6.23'!U:U,0,0)</f>
        <v>0</v>
      </c>
      <c r="K1450">
        <f t="shared" si="91"/>
        <v>0</v>
      </c>
    </row>
    <row r="1451" spans="1:11" x14ac:dyDescent="0.25">
      <c r="A1451" t="str">
        <f>_xlfn.XLOOKUP(C1451,'Usage by partner TELE2 vs Ki'!B:B,'Usage by partner TELE2 vs Ki'!A:A,,0)</f>
        <v>NLDLT</v>
      </c>
      <c r="B1451" t="s">
        <v>1169</v>
      </c>
      <c r="C1451" t="s">
        <v>699</v>
      </c>
      <c r="D1451">
        <v>1</v>
      </c>
      <c r="E1451">
        <v>53561</v>
      </c>
      <c r="F1451">
        <f t="shared" si="88"/>
        <v>4.9882568418979645E-5</v>
      </c>
      <c r="G1451">
        <f t="shared" si="89"/>
        <v>5.1079750061035156E-2</v>
      </c>
      <c r="H1451">
        <f>_xlfn.XLOOKUP(A1451,'Tele2 - data 6.23'!A:A,'Tele2 - data 6.23'!K:K,0,0)</f>
        <v>1.0014996681596862E-2</v>
      </c>
      <c r="I1451">
        <f t="shared" si="90"/>
        <v>5.1156352735806426E-4</v>
      </c>
      <c r="J1451">
        <f>_xlfn.XLOOKUP(A1451,'Tele2 - data 6.23'!R:R,'Tele2 - data 6.23'!U:U,0,0)</f>
        <v>0</v>
      </c>
      <c r="K1451">
        <f t="shared" si="91"/>
        <v>0</v>
      </c>
    </row>
    <row r="1452" spans="1:11" x14ac:dyDescent="0.25">
      <c r="A1452" t="str">
        <f>_xlfn.XLOOKUP(C1452,'Usage by partner TELE2 vs Ki'!B:B,'Usage by partner TELE2 vs Ki'!A:A,,0)</f>
        <v>ESTEM</v>
      </c>
      <c r="B1452" t="s">
        <v>943</v>
      </c>
      <c r="C1452" t="s">
        <v>942</v>
      </c>
      <c r="D1452">
        <v>4</v>
      </c>
      <c r="E1452">
        <v>72788</v>
      </c>
      <c r="F1452">
        <f t="shared" si="88"/>
        <v>6.778910756111145E-5</v>
      </c>
      <c r="G1452">
        <f t="shared" si="89"/>
        <v>6.9416046142578125E-2</v>
      </c>
      <c r="H1452">
        <f>_xlfn.XLOOKUP(A1452,'Tele2 - data 6.23'!A:A,'Tele2 - data 6.23'!K:K,0,0)</f>
        <v>1.0223463687150838E-2</v>
      </c>
      <c r="I1452">
        <f t="shared" si="90"/>
        <v>7.0967242704423445E-4</v>
      </c>
      <c r="J1452">
        <f>_xlfn.XLOOKUP(A1452,'Tele2 - data 6.23'!R:R,'Tele2 - data 6.23'!U:U,0,0)</f>
        <v>5.5E-2</v>
      </c>
      <c r="K1452">
        <f t="shared" si="91"/>
        <v>0.22</v>
      </c>
    </row>
    <row r="1453" spans="1:11" x14ac:dyDescent="0.25">
      <c r="A1453" t="str">
        <f>_xlfn.XLOOKUP(C1453,'Usage by partner TELE2 vs Ki'!B:B,'Usage by partner TELE2 vs Ki'!A:A,,0)</f>
        <v>LVALM</v>
      </c>
      <c r="B1453" t="s">
        <v>943</v>
      </c>
      <c r="C1453" t="s">
        <v>1273</v>
      </c>
      <c r="D1453">
        <v>1</v>
      </c>
      <c r="E1453">
        <v>7987</v>
      </c>
      <c r="F1453">
        <f t="shared" si="88"/>
        <v>7.4384734034538269E-6</v>
      </c>
      <c r="G1453">
        <f t="shared" si="89"/>
        <v>7.6169967651367188E-3</v>
      </c>
      <c r="H1453">
        <f>_xlfn.XLOOKUP(A1453,'Tele2 - data 6.23'!A:A,'Tele2 - data 6.23'!K:K,0,0)</f>
        <v>29.999751316559394</v>
      </c>
      <c r="I1453">
        <f t="shared" si="90"/>
        <v>0.22850800873313892</v>
      </c>
      <c r="J1453">
        <f>_xlfn.XLOOKUP(A1453,'Tele2 - data 6.23'!R:R,'Tele2 - data 6.23'!U:U,0,0)</f>
        <v>5.5E-2</v>
      </c>
      <c r="K1453">
        <f t="shared" si="91"/>
        <v>5.5E-2</v>
      </c>
    </row>
    <row r="1454" spans="1:11" x14ac:dyDescent="0.25">
      <c r="A1454" t="str">
        <f>_xlfn.XLOOKUP(C1454,'Usage by partner TELE2 vs Ki'!B:B,'Usage by partner TELE2 vs Ki'!A:A,,0)</f>
        <v>MCOK8</v>
      </c>
      <c r="B1454" t="s">
        <v>637</v>
      </c>
      <c r="C1454" t="s">
        <v>995</v>
      </c>
      <c r="D1454">
        <v>2</v>
      </c>
      <c r="E1454">
        <v>273</v>
      </c>
      <c r="F1454">
        <f t="shared" si="88"/>
        <v>2.5425106287002563E-7</v>
      </c>
      <c r="G1454">
        <f t="shared" si="89"/>
        <v>2.6035308837890625E-4</v>
      </c>
      <c r="H1454">
        <f>_xlfn.XLOOKUP(A1454,'Tele2 - data 6.23'!A:A,'Tele2 - data 6.23'!K:K,0,0)</f>
        <v>0</v>
      </c>
      <c r="I1454">
        <f t="shared" si="90"/>
        <v>0</v>
      </c>
      <c r="J1454">
        <f>_xlfn.XLOOKUP(A1454,'Tele2 - data 6.23'!R:R,'Tele2 - data 6.23'!U:U,0,0)</f>
        <v>0</v>
      </c>
      <c r="K1454">
        <f t="shared" si="91"/>
        <v>0</v>
      </c>
    </row>
    <row r="1455" spans="1:11" x14ac:dyDescent="0.25">
      <c r="A1455" t="str">
        <f>_xlfn.XLOOKUP(C1455,'Usage by partner TELE2 vs Ki'!B:B,'Usage by partner TELE2 vs Ki'!A:A,,0)</f>
        <v>FRAF3</v>
      </c>
      <c r="B1455" t="s">
        <v>637</v>
      </c>
      <c r="C1455" t="s">
        <v>772</v>
      </c>
      <c r="D1455">
        <v>1</v>
      </c>
      <c r="E1455">
        <v>16</v>
      </c>
      <c r="F1455">
        <f t="shared" si="88"/>
        <v>1.4901161193847656E-8</v>
      </c>
      <c r="G1455">
        <f t="shared" si="89"/>
        <v>1.52587890625E-5</v>
      </c>
      <c r="H1455">
        <f>_xlfn.XLOOKUP(A1455,'Tele2 - data 6.23'!A:A,'Tele2 - data 6.23'!K:K,0,0)</f>
        <v>1.0031703784883949E-2</v>
      </c>
      <c r="I1455">
        <f t="shared" si="90"/>
        <v>1.5307165199102705E-7</v>
      </c>
      <c r="J1455">
        <f>_xlfn.XLOOKUP(A1455,'Tele2 - data 6.23'!R:R,'Tele2 - data 6.23'!U:U,0,0)</f>
        <v>0</v>
      </c>
      <c r="K1455">
        <f t="shared" si="91"/>
        <v>0</v>
      </c>
    </row>
    <row r="1456" spans="1:11" x14ac:dyDescent="0.25">
      <c r="A1456" t="str">
        <f>_xlfn.XLOOKUP(C1456,'Usage by partner TELE2 vs Ki'!B:B,'Usage by partner TELE2 vs Ki'!A:A,,0)</f>
        <v>ISRMS</v>
      </c>
      <c r="B1456" t="s">
        <v>637</v>
      </c>
      <c r="C1456" t="s">
        <v>645</v>
      </c>
      <c r="D1456">
        <v>1</v>
      </c>
      <c r="E1456">
        <v>340</v>
      </c>
      <c r="F1456">
        <f t="shared" si="88"/>
        <v>3.166496753692627E-7</v>
      </c>
      <c r="G1456">
        <f t="shared" si="89"/>
        <v>3.24249267578125E-4</v>
      </c>
      <c r="H1456">
        <f>_xlfn.XLOOKUP(A1456,'Tele2 - data 6.23'!A:A,'Tele2 - data 6.23'!K:K,0,0)</f>
        <v>1.3603237372528902E-2</v>
      </c>
      <c r="I1456">
        <f t="shared" si="90"/>
        <v>4.4108397547338738E-6</v>
      </c>
      <c r="J1456">
        <f>_xlfn.XLOOKUP(A1456,'Tele2 - data 6.23'!R:R,'Tele2 - data 6.23'!U:U,0,0)</f>
        <v>0</v>
      </c>
      <c r="K1456">
        <f t="shared" si="91"/>
        <v>0</v>
      </c>
    </row>
    <row r="1457" spans="1:11" x14ac:dyDescent="0.25">
      <c r="A1457" t="str">
        <f>_xlfn.XLOOKUP(C1457,'Usage by partner TELE2 vs Ki'!B:B,'Usage by partner TELE2 vs Ki'!A:A,,0)</f>
        <v>UKRKS</v>
      </c>
      <c r="B1457" t="s">
        <v>637</v>
      </c>
      <c r="C1457" t="s">
        <v>991</v>
      </c>
      <c r="D1457">
        <v>1</v>
      </c>
      <c r="E1457">
        <v>2</v>
      </c>
      <c r="F1457">
        <f t="shared" si="88"/>
        <v>1.862645149230957E-9</v>
      </c>
      <c r="G1457">
        <f t="shared" si="89"/>
        <v>1.9073486328125E-6</v>
      </c>
      <c r="H1457">
        <f>_xlfn.XLOOKUP(A1457,'Tele2 - data 6.23'!A:A,'Tele2 - data 6.23'!K:K,0,0)</f>
        <v>2.0277382645803699E-2</v>
      </c>
      <c r="I1457">
        <f t="shared" si="90"/>
        <v>3.8676038066489599E-8</v>
      </c>
      <c r="J1457">
        <f>_xlfn.XLOOKUP(A1457,'Tele2 - data 6.23'!R:R,'Tele2 - data 6.23'!U:U,0,0)</f>
        <v>4.4999999999999998E-2</v>
      </c>
      <c r="K1457">
        <f t="shared" si="91"/>
        <v>4.4999999999999998E-2</v>
      </c>
    </row>
    <row r="1458" spans="1:11" x14ac:dyDescent="0.25">
      <c r="A1458" t="str">
        <f>_xlfn.XLOOKUP(C1458,'Usage by partner TELE2 vs Ki'!B:B,'Usage by partner TELE2 vs Ki'!A:A,,0)</f>
        <v>DEUE2</v>
      </c>
      <c r="B1458" t="s">
        <v>637</v>
      </c>
      <c r="C1458" t="s">
        <v>746</v>
      </c>
      <c r="D1458">
        <v>1</v>
      </c>
      <c r="E1458">
        <v>105</v>
      </c>
      <c r="F1458">
        <f t="shared" si="88"/>
        <v>9.7788870334625244E-8</v>
      </c>
      <c r="G1458">
        <f t="shared" si="89"/>
        <v>1.0013580322265625E-4</v>
      </c>
      <c r="H1458">
        <f>_xlfn.XLOOKUP(A1458,'Tele2 - data 6.23'!A:A,'Tele2 - data 6.23'!K:K,0,0)</f>
        <v>6.0739991574448775E-3</v>
      </c>
      <c r="I1458">
        <f t="shared" si="90"/>
        <v>6.0822478440448012E-7</v>
      </c>
      <c r="J1458">
        <f>_xlfn.XLOOKUP(A1458,'Tele2 - data 6.23'!R:R,'Tele2 - data 6.23'!U:U,0,0)</f>
        <v>0</v>
      </c>
      <c r="K1458">
        <f t="shared" si="91"/>
        <v>0</v>
      </c>
    </row>
    <row r="1459" spans="1:11" x14ac:dyDescent="0.25">
      <c r="A1459" t="str">
        <f>_xlfn.XLOOKUP(C1459,'Usage by partner TELE2 vs Ki'!B:B,'Usage by partner TELE2 vs Ki'!A:A,,0)</f>
        <v>FRAF1</v>
      </c>
      <c r="B1459" t="s">
        <v>637</v>
      </c>
      <c r="C1459" t="s">
        <v>760</v>
      </c>
      <c r="D1459">
        <v>1</v>
      </c>
      <c r="E1459">
        <v>1</v>
      </c>
      <c r="F1459">
        <f t="shared" si="88"/>
        <v>9.3132257461547852E-10</v>
      </c>
      <c r="G1459">
        <f t="shared" si="89"/>
        <v>9.5367431640625E-7</v>
      </c>
      <c r="H1459">
        <f>_xlfn.XLOOKUP(A1459,'Tele2 - data 6.23'!A:A,'Tele2 - data 6.23'!K:K,0,0)</f>
        <v>6.0307905731580812E-3</v>
      </c>
      <c r="I1459">
        <f t="shared" si="90"/>
        <v>5.7514100772457897E-9</v>
      </c>
      <c r="J1459">
        <f>_xlfn.XLOOKUP(A1459,'Tele2 - data 6.23'!R:R,'Tele2 - data 6.23'!U:U,0,0)</f>
        <v>0</v>
      </c>
      <c r="K1459">
        <f t="shared" si="91"/>
        <v>0</v>
      </c>
    </row>
    <row r="1460" spans="1:11" x14ac:dyDescent="0.25">
      <c r="A1460" t="str">
        <f>_xlfn.XLOOKUP(C1460,'Usage by partner TELE2 vs Ki'!B:B,'Usage by partner TELE2 vs Ki'!A:A,,0)</f>
        <v>POL03</v>
      </c>
      <c r="B1460" t="s">
        <v>637</v>
      </c>
      <c r="C1460" t="s">
        <v>780</v>
      </c>
      <c r="D1460">
        <v>1</v>
      </c>
      <c r="E1460">
        <v>12</v>
      </c>
      <c r="F1460">
        <f t="shared" si="88"/>
        <v>1.1175870895385742E-8</v>
      </c>
      <c r="G1460">
        <f t="shared" si="89"/>
        <v>1.1444091796875E-5</v>
      </c>
      <c r="H1460">
        <f>_xlfn.XLOOKUP(A1460,'Tele2 - data 6.23'!A:A,'Tele2 - data 6.23'!K:K,0,0)</f>
        <v>1.0005654488975016E-2</v>
      </c>
      <c r="I1460">
        <f t="shared" si="90"/>
        <v>1.145056284596445E-7</v>
      </c>
      <c r="J1460">
        <f>_xlfn.XLOOKUP(A1460,'Tele2 - data 6.23'!R:R,'Tele2 - data 6.23'!U:U,0,0)</f>
        <v>0</v>
      </c>
      <c r="K1460">
        <f t="shared" si="91"/>
        <v>0</v>
      </c>
    </row>
    <row r="1461" spans="1:11" x14ac:dyDescent="0.25">
      <c r="A1461" t="str">
        <f>_xlfn.XLOOKUP(C1461,'Usage by partner TELE2 vs Ki'!B:B,'Usage by partner TELE2 vs Ki'!A:A,,0)</f>
        <v>POLP4</v>
      </c>
      <c r="B1461" t="s">
        <v>637</v>
      </c>
      <c r="C1461" t="s">
        <v>791</v>
      </c>
      <c r="D1461">
        <v>1</v>
      </c>
      <c r="E1461">
        <v>76</v>
      </c>
      <c r="F1461">
        <f t="shared" si="88"/>
        <v>7.0780515670776367E-8</v>
      </c>
      <c r="G1461">
        <f t="shared" si="89"/>
        <v>7.2479248046875E-5</v>
      </c>
      <c r="H1461">
        <f>_xlfn.XLOOKUP(A1461,'Tele2 - data 6.23'!A:A,'Tele2 - data 6.23'!K:K,0,0)</f>
        <v>1.0010121162733351E-2</v>
      </c>
      <c r="I1461">
        <f t="shared" si="90"/>
        <v>7.2552605473302331E-7</v>
      </c>
      <c r="J1461">
        <f>_xlfn.XLOOKUP(A1461,'Tele2 - data 6.23'!R:R,'Tele2 - data 6.23'!U:U,0,0)</f>
        <v>0</v>
      </c>
      <c r="K1461">
        <f t="shared" si="91"/>
        <v>0</v>
      </c>
    </row>
    <row r="1462" spans="1:11" x14ac:dyDescent="0.25">
      <c r="A1462" t="str">
        <f>_xlfn.XLOOKUP(C1462,'Usage by partner TELE2 vs Ki'!B:B,'Usage by partner TELE2 vs Ki'!A:A,,0)</f>
        <v>ISR01</v>
      </c>
      <c r="B1462" t="s">
        <v>637</v>
      </c>
      <c r="C1462" t="s">
        <v>586</v>
      </c>
      <c r="D1462">
        <v>1</v>
      </c>
      <c r="E1462">
        <v>1377</v>
      </c>
      <c r="F1462">
        <f t="shared" si="88"/>
        <v>1.2824311852455139E-6</v>
      </c>
      <c r="G1462">
        <f t="shared" si="89"/>
        <v>1.3132095336914063E-3</v>
      </c>
      <c r="H1462">
        <f>_xlfn.XLOOKUP(A1462,'Tele2 - data 6.23'!A:A,'Tele2 - data 6.23'!K:K,0,0)</f>
        <v>1.3512929896353961E-2</v>
      </c>
      <c r="I1462">
        <f t="shared" si="90"/>
        <v>1.7745308367995649E-5</v>
      </c>
      <c r="J1462">
        <f>_xlfn.XLOOKUP(A1462,'Tele2 - data 6.23'!R:R,'Tele2 - data 6.23'!U:U,0,0)</f>
        <v>0</v>
      </c>
      <c r="K1462">
        <f t="shared" si="91"/>
        <v>0</v>
      </c>
    </row>
    <row r="1463" spans="1:11" x14ac:dyDescent="0.25">
      <c r="A1463" t="str">
        <f>_xlfn.XLOOKUP(C1463,'Usage by partner TELE2 vs Ki'!B:B,'Usage by partner TELE2 vs Ki'!A:A,,0)</f>
        <v>ISRPL</v>
      </c>
      <c r="B1463" t="s">
        <v>637</v>
      </c>
      <c r="C1463" t="s">
        <v>644</v>
      </c>
      <c r="D1463">
        <v>1</v>
      </c>
      <c r="E1463">
        <v>38</v>
      </c>
      <c r="F1463">
        <f t="shared" si="88"/>
        <v>3.5390257835388184E-8</v>
      </c>
      <c r="G1463">
        <f t="shared" si="89"/>
        <v>3.62396240234375E-5</v>
      </c>
      <c r="H1463">
        <f>_xlfn.XLOOKUP(A1463,'Tele2 - data 6.23'!A:A,'Tele2 - data 6.23'!K:K,0,0)</f>
        <v>1.8158632160141627E-2</v>
      </c>
      <c r="I1463">
        <f t="shared" si="90"/>
        <v>6.580620022634333E-7</v>
      </c>
      <c r="J1463">
        <f>_xlfn.XLOOKUP(A1463,'Tele2 - data 6.23'!R:R,'Tele2 - data 6.23'!U:U,0,0)</f>
        <v>0.1</v>
      </c>
      <c r="K1463">
        <f t="shared" si="91"/>
        <v>0.1</v>
      </c>
    </row>
    <row r="1464" spans="1:11" x14ac:dyDescent="0.25">
      <c r="A1464" t="str">
        <f>_xlfn.XLOOKUP(C1464,'Usage by partner TELE2 vs Ki'!B:B,'Usage by partner TELE2 vs Ki'!A:A,,0)</f>
        <v>POLKM</v>
      </c>
      <c r="B1464" t="s">
        <v>637</v>
      </c>
      <c r="C1464" t="s">
        <v>785</v>
      </c>
      <c r="D1464">
        <v>1</v>
      </c>
      <c r="E1464">
        <v>17</v>
      </c>
      <c r="F1464">
        <f t="shared" si="88"/>
        <v>1.5832483768463135E-8</v>
      </c>
      <c r="G1464">
        <f t="shared" si="89"/>
        <v>1.621246337890625E-5</v>
      </c>
      <c r="H1464">
        <f>_xlfn.XLOOKUP(A1464,'Tele2 - data 6.23'!A:A,'Tele2 - data 6.23'!K:K,0,0)</f>
        <v>6.0612308783940562E-3</v>
      </c>
      <c r="I1464">
        <f t="shared" si="90"/>
        <v>9.8267483647059395E-8</v>
      </c>
      <c r="J1464">
        <f>_xlfn.XLOOKUP(A1464,'Tele2 - data 6.23'!R:R,'Tele2 - data 6.23'!U:U,0,0)</f>
        <v>0</v>
      </c>
      <c r="K1464">
        <f t="shared" si="91"/>
        <v>0</v>
      </c>
    </row>
    <row r="1465" spans="1:11" x14ac:dyDescent="0.25">
      <c r="A1465" t="str">
        <f>_xlfn.XLOOKUP(C1465,'Usage by partner TELE2 vs Ki'!B:B,'Usage by partner TELE2 vs Ki'!A:A,,0)</f>
        <v>CHEOR</v>
      </c>
      <c r="B1465" t="s">
        <v>637</v>
      </c>
      <c r="C1465" t="s">
        <v>938</v>
      </c>
      <c r="D1465">
        <v>1</v>
      </c>
      <c r="E1465">
        <v>12</v>
      </c>
      <c r="F1465">
        <f t="shared" si="88"/>
        <v>1.1175870895385742E-8</v>
      </c>
      <c r="G1465">
        <f t="shared" si="89"/>
        <v>1.1444091796875E-5</v>
      </c>
      <c r="H1465">
        <f>_xlfn.XLOOKUP(A1465,'Tele2 - data 6.23'!A:A,'Tele2 - data 6.23'!K:K,0,0)</f>
        <v>0</v>
      </c>
      <c r="I1465">
        <f t="shared" si="90"/>
        <v>0</v>
      </c>
      <c r="J1465">
        <f>_xlfn.XLOOKUP(A1465,'Tele2 - data 6.23'!R:R,'Tele2 - data 6.23'!U:U,0,0)</f>
        <v>0</v>
      </c>
      <c r="K1465">
        <f t="shared" si="91"/>
        <v>0</v>
      </c>
    </row>
    <row r="1466" spans="1:11" x14ac:dyDescent="0.25">
      <c r="A1466" t="str">
        <f>_xlfn.XLOOKUP(C1466,'Usage by partner TELE2 vs Ki'!B:B,'Usage by partner TELE2 vs Ki'!A:A,,0)</f>
        <v>DNKHU</v>
      </c>
      <c r="B1466" t="s">
        <v>663</v>
      </c>
      <c r="C1466" t="s">
        <v>891</v>
      </c>
      <c r="D1466">
        <v>3</v>
      </c>
      <c r="E1466">
        <v>1046851618</v>
      </c>
      <c r="F1466">
        <f t="shared" si="88"/>
        <v>0.97495654411613941</v>
      </c>
      <c r="G1466">
        <f t="shared" si="89"/>
        <v>998.35550117492676</v>
      </c>
      <c r="H1466">
        <f>_xlfn.XLOOKUP(A1466,'Tele2 - data 6.23'!A:A,'Tele2 - data 6.23'!K:K,0,0)</f>
        <v>1.0004782208822598E-2</v>
      </c>
      <c r="I1466">
        <f t="shared" si="90"/>
        <v>9.9883293562350755</v>
      </c>
      <c r="J1466">
        <f>_xlfn.XLOOKUP(A1466,'Tele2 - data 6.23'!R:R,'Tele2 - data 6.23'!U:U,0,0)</f>
        <v>0.17</v>
      </c>
      <c r="K1466">
        <f t="shared" si="91"/>
        <v>0.51</v>
      </c>
    </row>
    <row r="1467" spans="1:11" x14ac:dyDescent="0.25">
      <c r="A1467" t="str">
        <f>_xlfn.XLOOKUP(C1467,'Usage by partner TELE2 vs Ki'!B:B,'Usage by partner TELE2 vs Ki'!A:A,,0)</f>
        <v>DNKTD</v>
      </c>
      <c r="B1467" t="s">
        <v>663</v>
      </c>
      <c r="C1467" t="s">
        <v>873</v>
      </c>
      <c r="D1467">
        <v>3</v>
      </c>
      <c r="E1467">
        <v>1374826648</v>
      </c>
      <c r="F1467">
        <f t="shared" si="88"/>
        <v>1.2804070934653282</v>
      </c>
      <c r="G1467">
        <f t="shared" si="89"/>
        <v>1311.1368637084961</v>
      </c>
      <c r="H1467">
        <f>_xlfn.XLOOKUP(A1467,'Tele2 - data 6.23'!A:A,'Tele2 - data 6.23'!K:K,0,0)</f>
        <v>1.0004667040336753E-2</v>
      </c>
      <c r="I1467">
        <f t="shared" si="90"/>
        <v>13.117487765714893</v>
      </c>
      <c r="J1467">
        <f>_xlfn.XLOOKUP(A1467,'Tele2 - data 6.23'!R:R,'Tele2 - data 6.23'!U:U,0,0)</f>
        <v>0.05</v>
      </c>
      <c r="K1467">
        <f t="shared" si="91"/>
        <v>0.15000000000000002</v>
      </c>
    </row>
    <row r="1468" spans="1:11" x14ac:dyDescent="0.25">
      <c r="A1468" t="str">
        <f>_xlfn.XLOOKUP(C1468,'Usage by partner TELE2 vs Ki'!B:B,'Usage by partner TELE2 vs Ki'!A:A,,0)</f>
        <v>DNKIA</v>
      </c>
      <c r="B1468" t="s">
        <v>663</v>
      </c>
      <c r="C1468" t="s">
        <v>856</v>
      </c>
      <c r="D1468">
        <v>1</v>
      </c>
      <c r="E1468">
        <v>3</v>
      </c>
      <c r="F1468">
        <f t="shared" si="88"/>
        <v>2.7939677238464355E-9</v>
      </c>
      <c r="G1468">
        <f t="shared" si="89"/>
        <v>2.86102294921875E-6</v>
      </c>
      <c r="H1468">
        <f>_xlfn.XLOOKUP(A1468,'Tele2 - data 6.23'!A:A,'Tele2 - data 6.23'!K:K,0,0)</f>
        <v>1.001033644562583E-2</v>
      </c>
      <c r="I1468">
        <f t="shared" si="90"/>
        <v>2.863980230033635E-8</v>
      </c>
      <c r="J1468">
        <f>_xlfn.XLOOKUP(A1468,'Tele2 - data 6.23'!R:R,'Tele2 - data 6.23'!U:U,0,0)</f>
        <v>5.5E-2</v>
      </c>
      <c r="K1468">
        <f t="shared" si="91"/>
        <v>5.5E-2</v>
      </c>
    </row>
    <row r="1469" spans="1:11" x14ac:dyDescent="0.25">
      <c r="A1469" t="str">
        <f>_xlfn.XLOOKUP(C1469,'Usage by partner TELE2 vs Ki'!B:B,'Usage by partner TELE2 vs Ki'!A:A,,0)</f>
        <v>ISRPL</v>
      </c>
      <c r="B1469" t="s">
        <v>1415</v>
      </c>
      <c r="C1469" t="s">
        <v>644</v>
      </c>
      <c r="D1469">
        <v>2</v>
      </c>
      <c r="E1469">
        <v>1560475</v>
      </c>
      <c r="F1469">
        <f t="shared" si="88"/>
        <v>1.4533055946230888E-3</v>
      </c>
      <c r="G1469">
        <f t="shared" si="89"/>
        <v>1.488184928894043</v>
      </c>
      <c r="H1469">
        <f>_xlfn.XLOOKUP(A1469,'Tele2 - data 6.23'!A:A,'Tele2 - data 6.23'!K:K,0,0)</f>
        <v>1.8158632160141627E-2</v>
      </c>
      <c r="I1469">
        <f t="shared" si="90"/>
        <v>2.7023402710053449E-2</v>
      </c>
      <c r="J1469">
        <f>_xlfn.XLOOKUP(A1469,'Tele2 - data 6.23'!R:R,'Tele2 - data 6.23'!U:U,0,0)</f>
        <v>0.1</v>
      </c>
      <c r="K1469">
        <f t="shared" si="91"/>
        <v>0.2</v>
      </c>
    </row>
    <row r="1470" spans="1:11" x14ac:dyDescent="0.25">
      <c r="A1470" t="str">
        <f>_xlfn.XLOOKUP(C1470,'Usage by partner TELE2 vs Ki'!B:B,'Usage by partner TELE2 vs Ki'!A:A,,0)</f>
        <v>USAW6</v>
      </c>
      <c r="B1470" t="s">
        <v>1415</v>
      </c>
      <c r="C1470" t="s">
        <v>646</v>
      </c>
      <c r="D1470">
        <v>1</v>
      </c>
      <c r="E1470">
        <v>298297</v>
      </c>
      <c r="F1470">
        <f t="shared" si="88"/>
        <v>2.7781073004007339E-4</v>
      </c>
      <c r="G1470">
        <f t="shared" si="89"/>
        <v>0.28447818756103516</v>
      </c>
      <c r="H1470">
        <f>_xlfn.XLOOKUP(A1470,'Tele2 - data 6.23'!A:A,'Tele2 - data 6.23'!K:K,0,0)</f>
        <v>5.0788502726430767E-3</v>
      </c>
      <c r="I1470">
        <f t="shared" si="90"/>
        <v>1.4448221204553717E-3</v>
      </c>
      <c r="J1470">
        <f>_xlfn.XLOOKUP(A1470,'Tele2 - data 6.23'!R:R,'Tele2 - data 6.23'!U:U,0,0)</f>
        <v>0.12</v>
      </c>
      <c r="K1470">
        <f t="shared" si="91"/>
        <v>0.12</v>
      </c>
    </row>
    <row r="1471" spans="1:11" x14ac:dyDescent="0.25">
      <c r="A1471" t="str">
        <f>_xlfn.XLOOKUP(C1471,'Usage by partner TELE2 vs Ki'!B:B,'Usage by partner TELE2 vs Ki'!A:A,,0)</f>
        <v>ISR01</v>
      </c>
      <c r="B1471" t="s">
        <v>620</v>
      </c>
      <c r="C1471" t="s">
        <v>586</v>
      </c>
      <c r="D1471">
        <v>2</v>
      </c>
      <c r="E1471">
        <v>857406</v>
      </c>
      <c r="F1471">
        <f t="shared" si="88"/>
        <v>7.9852156341075897E-4</v>
      </c>
      <c r="G1471">
        <f t="shared" si="89"/>
        <v>0.81768608093261719</v>
      </c>
      <c r="H1471">
        <f>_xlfn.XLOOKUP(A1471,'Tele2 - data 6.23'!A:A,'Tele2 - data 6.23'!K:K,0,0)</f>
        <v>1.3512929896353961E-2</v>
      </c>
      <c r="I1471">
        <f t="shared" si="90"/>
        <v>1.1049334688866867E-2</v>
      </c>
      <c r="J1471">
        <f>_xlfn.XLOOKUP(A1471,'Tele2 - data 6.23'!R:R,'Tele2 - data 6.23'!U:U,0,0)</f>
        <v>0</v>
      </c>
      <c r="K1471">
        <f t="shared" si="91"/>
        <v>0</v>
      </c>
    </row>
    <row r="1472" spans="1:11" x14ac:dyDescent="0.25">
      <c r="A1472" t="str">
        <f>_xlfn.XLOOKUP(C1472,'Usage by partner TELE2 vs Ki'!B:B,'Usage by partner TELE2 vs Ki'!A:A,,0)</f>
        <v>ISRPL</v>
      </c>
      <c r="B1472" t="s">
        <v>620</v>
      </c>
      <c r="C1472" t="s">
        <v>644</v>
      </c>
      <c r="D1472">
        <v>1</v>
      </c>
      <c r="E1472">
        <v>33141660</v>
      </c>
      <c r="F1472">
        <f t="shared" si="88"/>
        <v>3.086557611823082E-2</v>
      </c>
      <c r="G1472">
        <f t="shared" si="89"/>
        <v>31.606349945068359</v>
      </c>
      <c r="H1472">
        <f>_xlfn.XLOOKUP(A1472,'Tele2 - data 6.23'!A:A,'Tele2 - data 6.23'!K:K,0,0)</f>
        <v>1.8158632160141627E-2</v>
      </c>
      <c r="I1472">
        <f t="shared" si="90"/>
        <v>0.57392808257720884</v>
      </c>
      <c r="J1472">
        <f>_xlfn.XLOOKUP(A1472,'Tele2 - data 6.23'!R:R,'Tele2 - data 6.23'!U:U,0,0)</f>
        <v>0.1</v>
      </c>
      <c r="K1472">
        <f t="shared" si="91"/>
        <v>0.1</v>
      </c>
    </row>
    <row r="1473" spans="1:11" x14ac:dyDescent="0.25">
      <c r="A1473" t="str">
        <f>_xlfn.XLOOKUP(C1473,'Usage by partner TELE2 vs Ki'!B:B,'Usage by partner TELE2 vs Ki'!A:A,,0)</f>
        <v>FRAF3</v>
      </c>
      <c r="B1473" t="s">
        <v>761</v>
      </c>
      <c r="C1473" t="s">
        <v>772</v>
      </c>
      <c r="D1473">
        <v>2</v>
      </c>
      <c r="E1473">
        <v>31875</v>
      </c>
      <c r="F1473">
        <f t="shared" si="88"/>
        <v>2.9685907065868378E-5</v>
      </c>
      <c r="G1473">
        <f t="shared" si="89"/>
        <v>3.0398368835449219E-2</v>
      </c>
      <c r="H1473">
        <f>_xlfn.XLOOKUP(A1473,'Tele2 - data 6.23'!A:A,'Tele2 - data 6.23'!K:K,0,0)</f>
        <v>1.0031703784883949E-2</v>
      </c>
      <c r="I1473">
        <f t="shared" si="90"/>
        <v>3.0494743170087423E-4</v>
      </c>
      <c r="J1473">
        <f>_xlfn.XLOOKUP(A1473,'Tele2 - data 6.23'!R:R,'Tele2 - data 6.23'!U:U,0,0)</f>
        <v>0</v>
      </c>
      <c r="K1473">
        <f t="shared" si="91"/>
        <v>0</v>
      </c>
    </row>
    <row r="1474" spans="1:11" x14ac:dyDescent="0.25">
      <c r="A1474" t="str">
        <f>_xlfn.XLOOKUP(C1474,'Usage by partner TELE2 vs Ki'!B:B,'Usage by partner TELE2 vs Ki'!A:A,,0)</f>
        <v>FRAFM</v>
      </c>
      <c r="B1474" t="s">
        <v>761</v>
      </c>
      <c r="C1474" t="s">
        <v>889</v>
      </c>
      <c r="D1474">
        <v>2</v>
      </c>
      <c r="E1474">
        <v>666262</v>
      </c>
      <c r="F1474">
        <f t="shared" si="88"/>
        <v>6.2050484120845795E-4</v>
      </c>
      <c r="G1474">
        <f t="shared" si="89"/>
        <v>0.63539695739746094</v>
      </c>
      <c r="H1474">
        <f>_xlfn.XLOOKUP(A1474,'Tele2 - data 6.23'!A:A,'Tele2 - data 6.23'!K:K,0,0)</f>
        <v>1.0056274620146315E-2</v>
      </c>
      <c r="I1474">
        <f t="shared" si="90"/>
        <v>6.3897262963942755E-3</v>
      </c>
      <c r="J1474">
        <f>_xlfn.XLOOKUP(A1474,'Tele2 - data 6.23'!R:R,'Tele2 - data 6.23'!U:U,0,0)</f>
        <v>0</v>
      </c>
      <c r="K1474">
        <f t="shared" si="91"/>
        <v>0</v>
      </c>
    </row>
    <row r="1475" spans="1:11" x14ac:dyDescent="0.25">
      <c r="A1475" t="str">
        <f>_xlfn.XLOOKUP(C1475,'Usage by partner TELE2 vs Ki'!B:B,'Usage by partner TELE2 vs Ki'!A:A,,0)</f>
        <v>FRAF1</v>
      </c>
      <c r="B1475" t="s">
        <v>761</v>
      </c>
      <c r="C1475" t="s">
        <v>760</v>
      </c>
      <c r="D1475">
        <v>1</v>
      </c>
      <c r="E1475">
        <v>199719</v>
      </c>
      <c r="F1475">
        <f t="shared" ref="F1475:F1538" si="92">G1475/1024</f>
        <v>1.8600281327962875E-4</v>
      </c>
      <c r="G1475">
        <f t="shared" ref="G1475:G1538" si="93">E1475/1024/1024</f>
        <v>0.19046688079833984</v>
      </c>
      <c r="H1475">
        <f>_xlfn.XLOOKUP(A1475,'Tele2 - data 6.23'!A:A,'Tele2 - data 6.23'!K:K,0,0)</f>
        <v>6.0307905731580812E-3</v>
      </c>
      <c r="I1475">
        <f t="shared" ref="I1475:I1538" si="94">H1475*G1475</f>
        <v>1.1486658692174518E-3</v>
      </c>
      <c r="J1475">
        <f>_xlfn.XLOOKUP(A1475,'Tele2 - data 6.23'!R:R,'Tele2 - data 6.23'!U:U,0,0)</f>
        <v>0</v>
      </c>
      <c r="K1475">
        <f t="shared" ref="K1475:K1538" si="95">J1475*D1475</f>
        <v>0</v>
      </c>
    </row>
    <row r="1476" spans="1:11" x14ac:dyDescent="0.25">
      <c r="A1476" t="str">
        <f>_xlfn.XLOOKUP(C1476,'Usage by partner TELE2 vs Ki'!B:B,'Usage by partner TELE2 vs Ki'!A:A,,0)</f>
        <v>FRAF2</v>
      </c>
      <c r="B1476" t="s">
        <v>761</v>
      </c>
      <c r="C1476" t="s">
        <v>771</v>
      </c>
      <c r="D1476">
        <v>1</v>
      </c>
      <c r="E1476">
        <v>254996</v>
      </c>
      <c r="F1476">
        <f t="shared" si="92"/>
        <v>2.3748353123664856E-4</v>
      </c>
      <c r="G1476">
        <f t="shared" si="93"/>
        <v>0.24318313598632813</v>
      </c>
      <c r="H1476">
        <f>_xlfn.XLOOKUP(A1476,'Tele2 - data 6.23'!A:A,'Tele2 - data 6.23'!K:K,0,0)</f>
        <v>1.0044684567575537E-2</v>
      </c>
      <c r="I1476">
        <f t="shared" si="94"/>
        <v>2.4426978931364933E-3</v>
      </c>
      <c r="J1476">
        <f>_xlfn.XLOOKUP(A1476,'Tele2 - data 6.23'!R:R,'Tele2 - data 6.23'!U:U,0,0)</f>
        <v>0</v>
      </c>
      <c r="K1476">
        <f t="shared" si="95"/>
        <v>0</v>
      </c>
    </row>
    <row r="1477" spans="1:11" x14ac:dyDescent="0.25">
      <c r="A1477" t="str">
        <f>_xlfn.XLOOKUP(C1477,'Usage by partner TELE2 vs Ki'!B:B,'Usage by partner TELE2 vs Ki'!A:A,,0)</f>
        <v>TGOTC</v>
      </c>
      <c r="B1477" t="s">
        <v>761</v>
      </c>
      <c r="C1477" t="s">
        <v>1010</v>
      </c>
      <c r="D1477">
        <v>1</v>
      </c>
      <c r="E1477">
        <v>17681</v>
      </c>
      <c r="F1477">
        <f t="shared" si="92"/>
        <v>1.6466714441776276E-5</v>
      </c>
      <c r="G1477">
        <f t="shared" si="93"/>
        <v>1.6861915588378906E-2</v>
      </c>
      <c r="H1477">
        <f>_xlfn.XLOOKUP(A1477,'Tele2 - data 6.23'!A:A,'Tele2 - data 6.23'!K:K,0,0)</f>
        <v>0</v>
      </c>
      <c r="I1477">
        <f t="shared" si="94"/>
        <v>0</v>
      </c>
      <c r="J1477">
        <f>_xlfn.XLOOKUP(A1477,'Tele2 - data 6.23'!R:R,'Tele2 - data 6.23'!U:U,0,0)</f>
        <v>0</v>
      </c>
      <c r="K1477">
        <f t="shared" si="95"/>
        <v>0</v>
      </c>
    </row>
    <row r="1478" spans="1:11" x14ac:dyDescent="0.25">
      <c r="A1478" t="str">
        <f>_xlfn.XLOOKUP(C1478,'Usage by partner TELE2 vs Ki'!B:B,'Usage by partner TELE2 vs Ki'!A:A,,0)</f>
        <v>GHAGT</v>
      </c>
      <c r="B1478" t="s">
        <v>761</v>
      </c>
      <c r="C1478" t="s">
        <v>1144</v>
      </c>
      <c r="D1478">
        <v>1</v>
      </c>
      <c r="E1478">
        <v>5</v>
      </c>
      <c r="F1478">
        <f t="shared" si="92"/>
        <v>4.6566128730773926E-9</v>
      </c>
      <c r="G1478">
        <f t="shared" si="93"/>
        <v>4.76837158203125E-6</v>
      </c>
      <c r="H1478">
        <f>_xlfn.XLOOKUP(A1478,'Tele2 - data 6.23'!A:A,'Tele2 - data 6.23'!K:K,0,0)</f>
        <v>0</v>
      </c>
      <c r="I1478">
        <f t="shared" si="94"/>
        <v>0</v>
      </c>
      <c r="J1478">
        <f>_xlfn.XLOOKUP(A1478,'Tele2 - data 6.23'!R:R,'Tele2 - data 6.23'!U:U,0,0)</f>
        <v>0</v>
      </c>
      <c r="K1478">
        <f t="shared" si="95"/>
        <v>0</v>
      </c>
    </row>
    <row r="1479" spans="1:11" x14ac:dyDescent="0.25">
      <c r="A1479" t="str">
        <f>_xlfn.XLOOKUP(C1479,'Usage by partner TELE2 vs Ki'!B:B,'Usage by partner TELE2 vs Ki'!A:A,,0)</f>
        <v>ARETC</v>
      </c>
      <c r="B1479" t="s">
        <v>661</v>
      </c>
      <c r="C1479" t="s">
        <v>788</v>
      </c>
      <c r="D1479">
        <v>2</v>
      </c>
      <c r="E1479">
        <v>430913283</v>
      </c>
      <c r="F1479">
        <f t="shared" si="92"/>
        <v>0.40131926815956831</v>
      </c>
      <c r="G1479">
        <f t="shared" si="93"/>
        <v>410.95093059539795</v>
      </c>
      <c r="H1479">
        <f>_xlfn.XLOOKUP(A1479,'Tele2 - data 6.23'!A:A,'Tele2 - data 6.23'!K:K,0,0)</f>
        <v>5.012103937134417E-2</v>
      </c>
      <c r="I1479">
        <f t="shared" si="94"/>
        <v>20.597287772062465</v>
      </c>
      <c r="J1479">
        <f>_xlfn.XLOOKUP(A1479,'Tele2 - data 6.23'!R:R,'Tele2 - data 6.23'!U:U,0,0)</f>
        <v>0</v>
      </c>
      <c r="K1479">
        <f t="shared" si="95"/>
        <v>0</v>
      </c>
    </row>
    <row r="1480" spans="1:11" x14ac:dyDescent="0.25">
      <c r="A1480" t="str">
        <f>_xlfn.XLOOKUP(C1480,'Usage by partner TELE2 vs Ki'!B:B,'Usage by partner TELE2 vs Ki'!A:A,,0)</f>
        <v>USACG</v>
      </c>
      <c r="B1480" t="s">
        <v>661</v>
      </c>
      <c r="C1480" t="s">
        <v>665</v>
      </c>
      <c r="D1480">
        <v>1</v>
      </c>
      <c r="E1480">
        <v>1625</v>
      </c>
      <c r="F1480">
        <f t="shared" si="92"/>
        <v>1.5133991837501526E-6</v>
      </c>
      <c r="G1480">
        <f t="shared" si="93"/>
        <v>1.5497207641601563E-3</v>
      </c>
      <c r="H1480">
        <f>_xlfn.XLOOKUP(A1480,'Tele2 - data 6.23'!A:A,'Tele2 - data 6.23'!K:K,0,0)</f>
        <v>1.3540748128522176E-2</v>
      </c>
      <c r="I1480">
        <f t="shared" si="94"/>
        <v>2.0984378537033591E-5</v>
      </c>
      <c r="J1480">
        <f>_xlfn.XLOOKUP(A1480,'Tele2 - data 6.23'!R:R,'Tele2 - data 6.23'!U:U,0,0)</f>
        <v>0</v>
      </c>
      <c r="K1480">
        <f t="shared" si="95"/>
        <v>0</v>
      </c>
    </row>
    <row r="1481" spans="1:11" x14ac:dyDescent="0.25">
      <c r="A1481" t="str">
        <f>_xlfn.XLOOKUP(C1481,'Usage by partner TELE2 vs Ki'!B:B,'Usage by partner TELE2 vs Ki'!A:A,,0)</f>
        <v>USAW6</v>
      </c>
      <c r="B1481" t="s">
        <v>661</v>
      </c>
      <c r="C1481" t="s">
        <v>646</v>
      </c>
      <c r="D1481">
        <v>1</v>
      </c>
      <c r="E1481">
        <v>2383</v>
      </c>
      <c r="F1481">
        <f t="shared" si="92"/>
        <v>2.2193416953086853E-6</v>
      </c>
      <c r="G1481">
        <f t="shared" si="93"/>
        <v>2.2726058959960938E-3</v>
      </c>
      <c r="H1481">
        <f>_xlfn.XLOOKUP(A1481,'Tele2 - data 6.23'!A:A,'Tele2 - data 6.23'!K:K,0,0)</f>
        <v>5.0788502726430767E-3</v>
      </c>
      <c r="I1481">
        <f t="shared" si="94"/>
        <v>1.1542225074490025E-5</v>
      </c>
      <c r="J1481">
        <f>_xlfn.XLOOKUP(A1481,'Tele2 - data 6.23'!R:R,'Tele2 - data 6.23'!U:U,0,0)</f>
        <v>0.12</v>
      </c>
      <c r="K1481">
        <f t="shared" si="95"/>
        <v>0.12</v>
      </c>
    </row>
    <row r="1482" spans="1:11" x14ac:dyDescent="0.25">
      <c r="A1482" t="str">
        <f>_xlfn.XLOOKUP(C1482,'Usage by partner TELE2 vs Ki'!B:B,'Usage by partner TELE2 vs Ki'!A:A,,0)</f>
        <v>LTE01</v>
      </c>
      <c r="B1482" t="s">
        <v>1416</v>
      </c>
      <c r="C1482" t="s">
        <v>971</v>
      </c>
      <c r="D1482">
        <v>1</v>
      </c>
      <c r="E1482">
        <v>2</v>
      </c>
      <c r="F1482">
        <f t="shared" si="92"/>
        <v>1.862645149230957E-9</v>
      </c>
      <c r="G1482">
        <f t="shared" si="93"/>
        <v>1.9073486328125E-6</v>
      </c>
      <c r="H1482">
        <f>_xlfn.XLOOKUP(A1482,'Tele2 - data 6.23'!A:A,'Tele2 - data 6.23'!K:K,0,0)</f>
        <v>0</v>
      </c>
      <c r="I1482">
        <f t="shared" si="94"/>
        <v>0</v>
      </c>
      <c r="J1482">
        <f>_xlfn.XLOOKUP(A1482,'Tele2 - data 6.23'!R:R,'Tele2 - data 6.23'!U:U,0,0)</f>
        <v>0</v>
      </c>
      <c r="K1482">
        <f t="shared" si="95"/>
        <v>0</v>
      </c>
    </row>
    <row r="1483" spans="1:11" x14ac:dyDescent="0.25">
      <c r="A1483" t="str">
        <f>_xlfn.XLOOKUP(C1483,'Usage by partner TELE2 vs Ki'!B:B,'Usage by partner TELE2 vs Ki'!A:A,,0)</f>
        <v>ISRMS</v>
      </c>
      <c r="B1483" t="s">
        <v>631</v>
      </c>
      <c r="C1483" t="s">
        <v>645</v>
      </c>
      <c r="D1483">
        <v>2</v>
      </c>
      <c r="E1483">
        <v>3</v>
      </c>
      <c r="F1483">
        <f t="shared" si="92"/>
        <v>2.7939677238464355E-9</v>
      </c>
      <c r="G1483">
        <f t="shared" si="93"/>
        <v>2.86102294921875E-6</v>
      </c>
      <c r="H1483">
        <f>_xlfn.XLOOKUP(A1483,'Tele2 - data 6.23'!A:A,'Tele2 - data 6.23'!K:K,0,0)</f>
        <v>1.3603237372528902E-2</v>
      </c>
      <c r="I1483">
        <f t="shared" si="94"/>
        <v>3.8919174306475362E-8</v>
      </c>
      <c r="J1483">
        <f>_xlfn.XLOOKUP(A1483,'Tele2 - data 6.23'!R:R,'Tele2 - data 6.23'!U:U,0,0)</f>
        <v>0</v>
      </c>
      <c r="K1483">
        <f t="shared" si="95"/>
        <v>0</v>
      </c>
    </row>
    <row r="1484" spans="1:11" x14ac:dyDescent="0.25">
      <c r="A1484" t="str">
        <f>_xlfn.XLOOKUP(C1484,'Usage by partner TELE2 vs Ki'!B:B,'Usage by partner TELE2 vs Ki'!A:A,,0)</f>
        <v>ISR01</v>
      </c>
      <c r="B1484" t="s">
        <v>631</v>
      </c>
      <c r="C1484" t="s">
        <v>586</v>
      </c>
      <c r="D1484">
        <v>2</v>
      </c>
      <c r="E1484">
        <v>10</v>
      </c>
      <c r="F1484">
        <f t="shared" si="92"/>
        <v>9.3132257461547852E-9</v>
      </c>
      <c r="G1484">
        <f t="shared" si="93"/>
        <v>9.5367431640625E-6</v>
      </c>
      <c r="H1484">
        <f>_xlfn.XLOOKUP(A1484,'Tele2 - data 6.23'!A:A,'Tele2 - data 6.23'!K:K,0,0)</f>
        <v>1.3512929896353961E-2</v>
      </c>
      <c r="I1484">
        <f t="shared" si="94"/>
        <v>1.2886934181550943E-7</v>
      </c>
      <c r="J1484">
        <f>_xlfn.XLOOKUP(A1484,'Tele2 - data 6.23'!R:R,'Tele2 - data 6.23'!U:U,0,0)</f>
        <v>0</v>
      </c>
      <c r="K1484">
        <f t="shared" si="95"/>
        <v>0</v>
      </c>
    </row>
    <row r="1485" spans="1:11" x14ac:dyDescent="0.25">
      <c r="A1485" t="str">
        <f>_xlfn.XLOOKUP(C1485,'Usage by partner TELE2 vs Ki'!B:B,'Usage by partner TELE2 vs Ki'!A:A,,0)</f>
        <v>LTU03</v>
      </c>
      <c r="B1485" t="s">
        <v>631</v>
      </c>
      <c r="C1485" t="s">
        <v>931</v>
      </c>
      <c r="D1485">
        <v>1</v>
      </c>
      <c r="E1485">
        <v>1</v>
      </c>
      <c r="F1485">
        <f t="shared" si="92"/>
        <v>9.3132257461547852E-10</v>
      </c>
      <c r="G1485">
        <f t="shared" si="93"/>
        <v>9.5367431640625E-7</v>
      </c>
      <c r="H1485">
        <f>_xlfn.XLOOKUP(A1485,'Tele2 - data 6.23'!A:A,'Tele2 - data 6.23'!K:K,0,0)</f>
        <v>6.0045647823911948E-3</v>
      </c>
      <c r="I1485">
        <f t="shared" si="94"/>
        <v>5.726399214163966E-9</v>
      </c>
      <c r="J1485">
        <f>_xlfn.XLOOKUP(A1485,'Tele2 - data 6.23'!R:R,'Tele2 - data 6.23'!U:U,0,0)</f>
        <v>0</v>
      </c>
      <c r="K1485">
        <f t="shared" si="95"/>
        <v>0</v>
      </c>
    </row>
    <row r="1486" spans="1:11" x14ac:dyDescent="0.25">
      <c r="A1486" t="str">
        <f>_xlfn.XLOOKUP(C1486,'Usage by partner TELE2 vs Ki'!B:B,'Usage by partner TELE2 vs Ki'!A:A,,0)</f>
        <v>USAW6</v>
      </c>
      <c r="B1486" t="s">
        <v>632</v>
      </c>
      <c r="C1486" t="s">
        <v>646</v>
      </c>
      <c r="D1486">
        <v>3</v>
      </c>
      <c r="E1486">
        <v>176637</v>
      </c>
      <c r="F1486">
        <f t="shared" si="92"/>
        <v>1.6450602561235428E-4</v>
      </c>
      <c r="G1486">
        <f t="shared" si="93"/>
        <v>0.16845417022705078</v>
      </c>
      <c r="H1486">
        <f>_xlfn.XLOOKUP(A1486,'Tele2 - data 6.23'!A:A,'Tele2 - data 6.23'!K:K,0,0)</f>
        <v>5.0788502726430767E-3</v>
      </c>
      <c r="I1486">
        <f t="shared" si="94"/>
        <v>8.555535083855201E-4</v>
      </c>
      <c r="J1486">
        <f>_xlfn.XLOOKUP(A1486,'Tele2 - data 6.23'!R:R,'Tele2 - data 6.23'!U:U,0,0)</f>
        <v>0.12</v>
      </c>
      <c r="K1486">
        <f t="shared" si="95"/>
        <v>0.36</v>
      </c>
    </row>
    <row r="1487" spans="1:11" x14ac:dyDescent="0.25">
      <c r="A1487" t="str">
        <f>_xlfn.XLOOKUP(C1487,'Usage by partner TELE2 vs Ki'!B:B,'Usage by partner TELE2 vs Ki'!A:A,,0)</f>
        <v>USACG</v>
      </c>
      <c r="B1487" t="s">
        <v>632</v>
      </c>
      <c r="C1487" t="s">
        <v>665</v>
      </c>
      <c r="D1487">
        <v>2</v>
      </c>
      <c r="E1487">
        <v>599210</v>
      </c>
      <c r="F1487">
        <f t="shared" si="92"/>
        <v>5.5805779993534088E-4</v>
      </c>
      <c r="G1487">
        <f t="shared" si="93"/>
        <v>0.57145118713378906</v>
      </c>
      <c r="H1487">
        <f>_xlfn.XLOOKUP(A1487,'Tele2 - data 6.23'!A:A,'Tele2 - data 6.23'!K:K,0,0)</f>
        <v>1.3540748128522176E-2</v>
      </c>
      <c r="I1487">
        <f t="shared" si="94"/>
        <v>7.73787659272363E-3</v>
      </c>
      <c r="J1487">
        <f>_xlfn.XLOOKUP(A1487,'Tele2 - data 6.23'!R:R,'Tele2 - data 6.23'!U:U,0,0)</f>
        <v>0</v>
      </c>
      <c r="K1487">
        <f t="shared" si="95"/>
        <v>0</v>
      </c>
    </row>
    <row r="1488" spans="1:11" x14ac:dyDescent="0.25">
      <c r="A1488" t="str">
        <f>_xlfn.XLOOKUP(C1488,'Usage by partner TELE2 vs Ki'!B:B,'Usage by partner TELE2 vs Ki'!A:A,,0)</f>
        <v>CRICR</v>
      </c>
      <c r="B1488" t="s">
        <v>1417</v>
      </c>
      <c r="C1488" t="s">
        <v>711</v>
      </c>
      <c r="D1488">
        <v>3</v>
      </c>
      <c r="E1488">
        <v>28960378</v>
      </c>
      <c r="F1488">
        <f t="shared" si="92"/>
        <v>2.6971453800797462E-2</v>
      </c>
      <c r="G1488">
        <f t="shared" si="93"/>
        <v>27.618768692016602</v>
      </c>
      <c r="H1488">
        <f>_xlfn.XLOOKUP(A1488,'Tele2 - data 6.23'!A:A,'Tele2 - data 6.23'!K:K,0,0)</f>
        <v>5.4136416620768978E-2</v>
      </c>
      <c r="I1488">
        <f t="shared" si="94"/>
        <v>1.4951811684636613</v>
      </c>
      <c r="J1488">
        <f>_xlfn.XLOOKUP(A1488,'Tele2 - data 6.23'!R:R,'Tele2 - data 6.23'!U:U,0,0)</f>
        <v>0</v>
      </c>
      <c r="K1488">
        <f t="shared" si="95"/>
        <v>0</v>
      </c>
    </row>
    <row r="1489" spans="1:11" x14ac:dyDescent="0.25">
      <c r="A1489" t="str">
        <f>_xlfn.XLOOKUP(C1489,'Usage by partner TELE2 vs Ki'!B:B,'Usage by partner TELE2 vs Ki'!A:A,,0)</f>
        <v>CRICL</v>
      </c>
      <c r="B1489" t="s">
        <v>1417</v>
      </c>
      <c r="C1489" t="s">
        <v>731</v>
      </c>
      <c r="D1489">
        <v>1</v>
      </c>
      <c r="E1489">
        <v>2</v>
      </c>
      <c r="F1489">
        <f t="shared" si="92"/>
        <v>1.862645149230957E-9</v>
      </c>
      <c r="G1489">
        <f t="shared" si="93"/>
        <v>1.9073486328125E-6</v>
      </c>
      <c r="H1489">
        <f>_xlfn.XLOOKUP(A1489,'Tele2 - data 6.23'!A:A,'Tele2 - data 6.23'!K:K,0,0)</f>
        <v>5.4114198212874318E-2</v>
      </c>
      <c r="I1489">
        <f t="shared" si="94"/>
        <v>1.0321464197707046E-7</v>
      </c>
      <c r="J1489">
        <f>_xlfn.XLOOKUP(A1489,'Tele2 - data 6.23'!R:R,'Tele2 - data 6.23'!U:U,0,0)</f>
        <v>0</v>
      </c>
      <c r="K1489">
        <f t="shared" si="95"/>
        <v>0</v>
      </c>
    </row>
    <row r="1490" spans="1:11" x14ac:dyDescent="0.25">
      <c r="A1490" t="str">
        <f>_xlfn.XLOOKUP(C1490,'Usage by partner TELE2 vs Ki'!B:B,'Usage by partner TELE2 vs Ki'!A:A,,0)</f>
        <v>ISRPL</v>
      </c>
      <c r="B1490" t="s">
        <v>1417</v>
      </c>
      <c r="C1490" t="s">
        <v>644</v>
      </c>
      <c r="D1490">
        <v>1</v>
      </c>
      <c r="E1490">
        <v>820537</v>
      </c>
      <c r="F1490">
        <f t="shared" si="92"/>
        <v>7.6418463140726089E-4</v>
      </c>
      <c r="G1490">
        <f t="shared" si="93"/>
        <v>0.78252506256103516</v>
      </c>
      <c r="H1490">
        <f>_xlfn.XLOOKUP(A1490,'Tele2 - data 6.23'!A:A,'Tele2 - data 6.23'!K:K,0,0)</f>
        <v>1.8158632160141627E-2</v>
      </c>
      <c r="I1490">
        <f t="shared" si="94"/>
        <v>1.4209584767137651E-2</v>
      </c>
      <c r="J1490">
        <f>_xlfn.XLOOKUP(A1490,'Tele2 - data 6.23'!R:R,'Tele2 - data 6.23'!U:U,0,0)</f>
        <v>0.1</v>
      </c>
      <c r="K1490">
        <f t="shared" si="95"/>
        <v>0.1</v>
      </c>
    </row>
    <row r="1491" spans="1:11" x14ac:dyDescent="0.25">
      <c r="A1491" t="str">
        <f>_xlfn.XLOOKUP(C1491,'Usage by partner TELE2 vs Ki'!B:B,'Usage by partner TELE2 vs Ki'!A:A,,0)</f>
        <v>ISRMS</v>
      </c>
      <c r="B1491" t="s">
        <v>1301</v>
      </c>
      <c r="C1491" t="s">
        <v>645</v>
      </c>
      <c r="D1491">
        <v>3</v>
      </c>
      <c r="E1491">
        <v>339</v>
      </c>
      <c r="F1491">
        <f t="shared" si="92"/>
        <v>3.1571835279464722E-7</v>
      </c>
      <c r="G1491">
        <f t="shared" si="93"/>
        <v>3.2329559326171875E-4</v>
      </c>
      <c r="H1491">
        <f>_xlfn.XLOOKUP(A1491,'Tele2 - data 6.23'!A:A,'Tele2 - data 6.23'!K:K,0,0)</f>
        <v>1.3603237372528902E-2</v>
      </c>
      <c r="I1491">
        <f t="shared" si="94"/>
        <v>4.3978666966317156E-6</v>
      </c>
      <c r="J1491">
        <f>_xlfn.XLOOKUP(A1491,'Tele2 - data 6.23'!R:R,'Tele2 - data 6.23'!U:U,0,0)</f>
        <v>0</v>
      </c>
      <c r="K1491">
        <f t="shared" si="95"/>
        <v>0</v>
      </c>
    </row>
    <row r="1492" spans="1:11" x14ac:dyDescent="0.25">
      <c r="A1492" t="str">
        <f>_xlfn.XLOOKUP(C1492,'Usage by partner TELE2 vs Ki'!B:B,'Usage by partner TELE2 vs Ki'!A:A,,0)</f>
        <v>ISR01</v>
      </c>
      <c r="B1492" t="s">
        <v>1301</v>
      </c>
      <c r="C1492" t="s">
        <v>586</v>
      </c>
      <c r="D1492">
        <v>2</v>
      </c>
      <c r="E1492">
        <v>14</v>
      </c>
      <c r="F1492">
        <f t="shared" si="92"/>
        <v>1.3038516044616699E-8</v>
      </c>
      <c r="G1492">
        <f t="shared" si="93"/>
        <v>1.33514404296875E-5</v>
      </c>
      <c r="H1492">
        <f>_xlfn.XLOOKUP(A1492,'Tele2 - data 6.23'!A:A,'Tele2 - data 6.23'!K:K,0,0)</f>
        <v>1.3512929896353961E-2</v>
      </c>
      <c r="I1492">
        <f t="shared" si="94"/>
        <v>1.8041707854171321E-7</v>
      </c>
      <c r="J1492">
        <f>_xlfn.XLOOKUP(A1492,'Tele2 - data 6.23'!R:R,'Tele2 - data 6.23'!U:U,0,0)</f>
        <v>0</v>
      </c>
      <c r="K1492">
        <f t="shared" si="95"/>
        <v>0</v>
      </c>
    </row>
    <row r="1493" spans="1:11" x14ac:dyDescent="0.25">
      <c r="A1493" t="str">
        <f>_xlfn.XLOOKUP(C1493,'Usage by partner TELE2 vs Ki'!B:B,'Usage by partner TELE2 vs Ki'!A:A,,0)</f>
        <v>JORFL</v>
      </c>
      <c r="B1493" t="s">
        <v>1301</v>
      </c>
      <c r="C1493" t="s">
        <v>815</v>
      </c>
      <c r="D1493">
        <v>1</v>
      </c>
      <c r="E1493">
        <v>4</v>
      </c>
      <c r="F1493">
        <f t="shared" si="92"/>
        <v>3.7252902984619141E-9</v>
      </c>
      <c r="G1493">
        <f t="shared" si="93"/>
        <v>3.814697265625E-6</v>
      </c>
      <c r="H1493">
        <f>_xlfn.XLOOKUP(A1493,'Tele2 - data 6.23'!A:A,'Tele2 - data 6.23'!K:K,0,0)</f>
        <v>4.0103884554751203E-2</v>
      </c>
      <c r="I1493">
        <f t="shared" si="94"/>
        <v>1.5298417875195008E-7</v>
      </c>
      <c r="J1493">
        <f>_xlfn.XLOOKUP(A1493,'Tele2 - data 6.23'!R:R,'Tele2 - data 6.23'!U:U,0,0)</f>
        <v>0</v>
      </c>
      <c r="K1493">
        <f t="shared" si="95"/>
        <v>0</v>
      </c>
    </row>
    <row r="1494" spans="1:11" x14ac:dyDescent="0.25">
      <c r="A1494" t="str">
        <f>_xlfn.XLOOKUP(C1494,'Usage by partner TELE2 vs Ki'!B:B,'Usage by partner TELE2 vs Ki'!A:A,,0)</f>
        <v>USAW6</v>
      </c>
      <c r="B1494" t="s">
        <v>1418</v>
      </c>
      <c r="C1494" t="s">
        <v>646</v>
      </c>
      <c r="D1494">
        <v>3</v>
      </c>
      <c r="E1494">
        <v>229054231</v>
      </c>
      <c r="F1494">
        <f t="shared" si="92"/>
        <v>0.21332337614148855</v>
      </c>
      <c r="G1494">
        <f t="shared" si="93"/>
        <v>218.44313716888428</v>
      </c>
      <c r="H1494">
        <f>_xlfn.XLOOKUP(A1494,'Tele2 - data 6.23'!A:A,'Tele2 - data 6.23'!K:K,0,0)</f>
        <v>5.0788502726430767E-3</v>
      </c>
      <c r="I1494">
        <f t="shared" si="94"/>
        <v>1.1094399867671969</v>
      </c>
      <c r="J1494">
        <f>_xlfn.XLOOKUP(A1494,'Tele2 - data 6.23'!R:R,'Tele2 - data 6.23'!U:U,0,0)</f>
        <v>0.12</v>
      </c>
      <c r="K1494">
        <f t="shared" si="95"/>
        <v>0.36</v>
      </c>
    </row>
    <row r="1495" spans="1:11" x14ac:dyDescent="0.25">
      <c r="A1495" t="str">
        <f>_xlfn.XLOOKUP(C1495,'Usage by partner TELE2 vs Ki'!B:B,'Usage by partner TELE2 vs Ki'!A:A,,0)</f>
        <v>USACG</v>
      </c>
      <c r="B1495" t="s">
        <v>1418</v>
      </c>
      <c r="C1495" t="s">
        <v>665</v>
      </c>
      <c r="D1495">
        <v>2</v>
      </c>
      <c r="E1495">
        <v>138579463</v>
      </c>
      <c r="F1495">
        <f t="shared" si="92"/>
        <v>0.12906218226999044</v>
      </c>
      <c r="G1495">
        <f t="shared" si="93"/>
        <v>132.15967464447021</v>
      </c>
      <c r="H1495">
        <f>_xlfn.XLOOKUP(A1495,'Tele2 - data 6.23'!A:A,'Tele2 - data 6.23'!K:K,0,0)</f>
        <v>1.3540748128522176E-2</v>
      </c>
      <c r="I1495">
        <f t="shared" si="94"/>
        <v>1.7895408671082096</v>
      </c>
      <c r="J1495">
        <f>_xlfn.XLOOKUP(A1495,'Tele2 - data 6.23'!R:R,'Tele2 - data 6.23'!U:U,0,0)</f>
        <v>0</v>
      </c>
      <c r="K1495">
        <f t="shared" si="95"/>
        <v>0</v>
      </c>
    </row>
    <row r="1496" spans="1:11" x14ac:dyDescent="0.25">
      <c r="A1496" t="str">
        <f>_xlfn.XLOOKUP(C1496,'Usage by partner TELE2 vs Ki'!B:B,'Usage by partner TELE2 vs Ki'!A:A,,0)</f>
        <v>ISRPL</v>
      </c>
      <c r="B1496" t="s">
        <v>1418</v>
      </c>
      <c r="C1496" t="s">
        <v>644</v>
      </c>
      <c r="D1496">
        <v>1</v>
      </c>
      <c r="E1496">
        <v>2</v>
      </c>
      <c r="F1496">
        <f t="shared" si="92"/>
        <v>1.862645149230957E-9</v>
      </c>
      <c r="G1496">
        <f t="shared" si="93"/>
        <v>1.9073486328125E-6</v>
      </c>
      <c r="H1496">
        <f>_xlfn.XLOOKUP(A1496,'Tele2 - data 6.23'!A:A,'Tele2 - data 6.23'!K:K,0,0)</f>
        <v>1.8158632160141627E-2</v>
      </c>
      <c r="I1496">
        <f t="shared" si="94"/>
        <v>3.4634842224391225E-8</v>
      </c>
      <c r="J1496">
        <f>_xlfn.XLOOKUP(A1496,'Tele2 - data 6.23'!R:R,'Tele2 - data 6.23'!U:U,0,0)</f>
        <v>0.1</v>
      </c>
      <c r="K1496">
        <f t="shared" si="95"/>
        <v>0.1</v>
      </c>
    </row>
    <row r="1497" spans="1:11" x14ac:dyDescent="0.25">
      <c r="A1497" t="str">
        <f>_xlfn.XLOOKUP(C1497,'Usage by partner TELE2 vs Ki'!B:B,'Usage by partner TELE2 vs Ki'!A:A,,0)</f>
        <v>MEXTL</v>
      </c>
      <c r="B1497" t="s">
        <v>738</v>
      </c>
      <c r="C1497" t="s">
        <v>735</v>
      </c>
      <c r="D1497">
        <v>3</v>
      </c>
      <c r="E1497">
        <v>11058092</v>
      </c>
      <c r="F1497">
        <f t="shared" si="92"/>
        <v>1.0298650711774826E-2</v>
      </c>
      <c r="G1497">
        <f t="shared" si="93"/>
        <v>10.545818328857422</v>
      </c>
      <c r="H1497">
        <f>_xlfn.XLOOKUP(A1497,'Tele2 - data 6.23'!A:A,'Tele2 - data 6.23'!K:K,0,0)</f>
        <v>2.0154664612387234E-2</v>
      </c>
      <c r="I1497">
        <f t="shared" si="94"/>
        <v>0.21254743148128735</v>
      </c>
      <c r="J1497">
        <f>_xlfn.XLOOKUP(A1497,'Tele2 - data 6.23'!R:R,'Tele2 - data 6.23'!U:U,0,0)</f>
        <v>0</v>
      </c>
      <c r="K1497">
        <f t="shared" si="95"/>
        <v>0</v>
      </c>
    </row>
    <row r="1498" spans="1:11" x14ac:dyDescent="0.25">
      <c r="A1498" t="str">
        <f>_xlfn.XLOOKUP(C1498,'Usage by partner TELE2 vs Ki'!B:B,'Usage by partner TELE2 vs Ki'!A:A,,0)</f>
        <v>MEXIU</v>
      </c>
      <c r="B1498" t="s">
        <v>738</v>
      </c>
      <c r="C1498" t="s">
        <v>836</v>
      </c>
      <c r="D1498">
        <v>1</v>
      </c>
      <c r="E1498">
        <v>6</v>
      </c>
      <c r="F1498">
        <f t="shared" si="92"/>
        <v>5.5879354476928711E-9</v>
      </c>
      <c r="G1498">
        <f t="shared" si="93"/>
        <v>5.7220458984375E-6</v>
      </c>
      <c r="H1498">
        <f>_xlfn.XLOOKUP(A1498,'Tele2 - data 6.23'!A:A,'Tele2 - data 6.23'!K:K,0,0)</f>
        <v>1.0003618742096052</v>
      </c>
      <c r="I1498">
        <f t="shared" si="94"/>
        <v>5.7241165592743222E-6</v>
      </c>
      <c r="J1498">
        <f>_xlfn.XLOOKUP(A1498,'Tele2 - data 6.23'!R:R,'Tele2 - data 6.23'!U:U,0,0)</f>
        <v>0</v>
      </c>
      <c r="K1498">
        <f t="shared" si="95"/>
        <v>0</v>
      </c>
    </row>
    <row r="1499" spans="1:11" x14ac:dyDescent="0.25">
      <c r="A1499" t="str">
        <f>_xlfn.XLOOKUP(C1499,'Usage by partner TELE2 vs Ki'!B:B,'Usage by partner TELE2 vs Ki'!A:A,,0)</f>
        <v>MEXMS</v>
      </c>
      <c r="B1499" t="s">
        <v>738</v>
      </c>
      <c r="C1499" t="s">
        <v>837</v>
      </c>
      <c r="D1499">
        <v>1</v>
      </c>
      <c r="E1499">
        <v>369191</v>
      </c>
      <c r="F1499">
        <f t="shared" si="92"/>
        <v>3.4383591264486313E-4</v>
      </c>
      <c r="G1499">
        <f t="shared" si="93"/>
        <v>0.35208797454833984</v>
      </c>
      <c r="H1499">
        <f>_xlfn.XLOOKUP(A1499,'Tele2 - data 6.23'!A:A,'Tele2 - data 6.23'!K:K,0,0)</f>
        <v>5.0319361277438669E-2</v>
      </c>
      <c r="I1499">
        <f t="shared" si="94"/>
        <v>1.7716841992739544E-2</v>
      </c>
      <c r="J1499">
        <f>_xlfn.XLOOKUP(A1499,'Tele2 - data 6.23'!R:R,'Tele2 - data 6.23'!U:U,0,0)</f>
        <v>0</v>
      </c>
      <c r="K1499">
        <f t="shared" si="95"/>
        <v>0</v>
      </c>
    </row>
    <row r="1500" spans="1:11" x14ac:dyDescent="0.25">
      <c r="A1500" t="str">
        <f>_xlfn.XLOOKUP(C1500,'Usage by partner TELE2 vs Ki'!B:B,'Usage by partner TELE2 vs Ki'!A:A,,0)</f>
        <v>MEXTL</v>
      </c>
      <c r="B1500" t="s">
        <v>737</v>
      </c>
      <c r="C1500" t="s">
        <v>735</v>
      </c>
      <c r="D1500">
        <v>3</v>
      </c>
      <c r="E1500">
        <v>2213883</v>
      </c>
      <c r="F1500">
        <f t="shared" si="92"/>
        <v>2.0618392154574394E-3</v>
      </c>
      <c r="G1500">
        <f t="shared" si="93"/>
        <v>2.111323356628418</v>
      </c>
      <c r="H1500">
        <f>_xlfn.XLOOKUP(A1500,'Tele2 - data 6.23'!A:A,'Tele2 - data 6.23'!K:K,0,0)</f>
        <v>2.0154664612387234E-2</v>
      </c>
      <c r="I1500">
        <f t="shared" si="94"/>
        <v>4.2553014141145408E-2</v>
      </c>
      <c r="J1500">
        <f>_xlfn.XLOOKUP(A1500,'Tele2 - data 6.23'!R:R,'Tele2 - data 6.23'!U:U,0,0)</f>
        <v>0</v>
      </c>
      <c r="K1500">
        <f t="shared" si="95"/>
        <v>0</v>
      </c>
    </row>
    <row r="1501" spans="1:11" x14ac:dyDescent="0.25">
      <c r="A1501" t="str">
        <f>_xlfn.XLOOKUP(C1501,'Usage by partner TELE2 vs Ki'!B:B,'Usage by partner TELE2 vs Ki'!A:A,,0)</f>
        <v>TURTC</v>
      </c>
      <c r="B1501" t="s">
        <v>872</v>
      </c>
      <c r="C1501" t="s">
        <v>900</v>
      </c>
      <c r="D1501">
        <v>2</v>
      </c>
      <c r="E1501">
        <v>79610406</v>
      </c>
      <c r="F1501">
        <f t="shared" si="92"/>
        <v>7.4142968282103539E-2</v>
      </c>
      <c r="G1501">
        <f t="shared" si="93"/>
        <v>75.922399520874023</v>
      </c>
      <c r="H1501">
        <f>_xlfn.XLOOKUP(A1501,'Tele2 - data 6.23'!A:A,'Tele2 - data 6.23'!K:K,0,0)</f>
        <v>6.0001383450359783E-2</v>
      </c>
      <c r="I1501">
        <f t="shared" si="94"/>
        <v>4.5554490061233741</v>
      </c>
      <c r="J1501">
        <f>_xlfn.XLOOKUP(A1501,'Tele2 - data 6.23'!R:R,'Tele2 - data 6.23'!U:U,0,0)</f>
        <v>0</v>
      </c>
      <c r="K1501">
        <f t="shared" si="95"/>
        <v>0</v>
      </c>
    </row>
    <row r="1502" spans="1:11" x14ac:dyDescent="0.25">
      <c r="A1502" t="str">
        <f>_xlfn.XLOOKUP(C1502,'Usage by partner TELE2 vs Ki'!B:B,'Usage by partner TELE2 vs Ki'!A:A,,0)</f>
        <v>TURIS</v>
      </c>
      <c r="B1502" t="s">
        <v>872</v>
      </c>
      <c r="C1502" t="s">
        <v>883</v>
      </c>
      <c r="D1502">
        <v>1</v>
      </c>
      <c r="E1502">
        <v>5208529</v>
      </c>
      <c r="F1502">
        <f t="shared" si="92"/>
        <v>4.8508206382393837E-3</v>
      </c>
      <c r="G1502">
        <f t="shared" si="93"/>
        <v>4.9672403335571289</v>
      </c>
      <c r="H1502">
        <f>_xlfn.XLOOKUP(A1502,'Tele2 - data 6.23'!A:A,'Tele2 - data 6.23'!K:K,0,0)</f>
        <v>6.0019915289893686E-2</v>
      </c>
      <c r="I1502">
        <f t="shared" si="94"/>
        <v>0.29813334404464215</v>
      </c>
      <c r="J1502">
        <f>_xlfn.XLOOKUP(A1502,'Tele2 - data 6.23'!R:R,'Tele2 - data 6.23'!U:U,0,0)</f>
        <v>0</v>
      </c>
      <c r="K1502">
        <f t="shared" si="95"/>
        <v>0</v>
      </c>
    </row>
    <row r="1503" spans="1:11" x14ac:dyDescent="0.25">
      <c r="A1503" t="str">
        <f>_xlfn.XLOOKUP(C1503,'Usage by partner TELE2 vs Ki'!B:B,'Usage by partner TELE2 vs Ki'!A:A,,0)</f>
        <v>TURTS</v>
      </c>
      <c r="B1503" t="s">
        <v>872</v>
      </c>
      <c r="C1503" t="s">
        <v>870</v>
      </c>
      <c r="D1503">
        <v>1</v>
      </c>
      <c r="E1503">
        <v>9192328</v>
      </c>
      <c r="F1503">
        <f t="shared" si="92"/>
        <v>8.5610225796699524E-3</v>
      </c>
      <c r="G1503">
        <f t="shared" si="93"/>
        <v>8.7664871215820313</v>
      </c>
      <c r="H1503">
        <f>_xlfn.XLOOKUP(A1503,'Tele2 - data 6.23'!A:A,'Tele2 - data 6.23'!K:K,0,0)</f>
        <v>6.0030428697985541E-2</v>
      </c>
      <c r="I1503">
        <f t="shared" si="94"/>
        <v>0.52625598008393859</v>
      </c>
      <c r="J1503">
        <f>_xlfn.XLOOKUP(A1503,'Tele2 - data 6.23'!R:R,'Tele2 - data 6.23'!U:U,0,0)</f>
        <v>0</v>
      </c>
      <c r="K1503">
        <f t="shared" si="95"/>
        <v>0</v>
      </c>
    </row>
    <row r="1504" spans="1:11" x14ac:dyDescent="0.25">
      <c r="A1504" t="str">
        <f>_xlfn.XLOOKUP(C1504,'Usage by partner TELE2 vs Ki'!B:B,'Usage by partner TELE2 vs Ki'!A:A,,0)</f>
        <v>COLTM</v>
      </c>
      <c r="B1504" t="s">
        <v>1238</v>
      </c>
      <c r="C1504" t="s">
        <v>717</v>
      </c>
      <c r="D1504">
        <v>3</v>
      </c>
      <c r="E1504">
        <v>48092215</v>
      </c>
      <c r="F1504">
        <f t="shared" si="92"/>
        <v>4.4789365492761135E-2</v>
      </c>
      <c r="G1504">
        <f t="shared" si="93"/>
        <v>45.864310264587402</v>
      </c>
      <c r="H1504">
        <f>_xlfn.XLOOKUP(A1504,'Tele2 - data 6.23'!A:A,'Tele2 - data 6.23'!K:K,0,0)</f>
        <v>5.4235110858471727E-2</v>
      </c>
      <c r="I1504">
        <f t="shared" si="94"/>
        <v>2.4874559516472403</v>
      </c>
      <c r="J1504">
        <f>_xlfn.XLOOKUP(A1504,'Tele2 - data 6.23'!R:R,'Tele2 - data 6.23'!U:U,0,0)</f>
        <v>0</v>
      </c>
      <c r="K1504">
        <f t="shared" si="95"/>
        <v>0</v>
      </c>
    </row>
    <row r="1505" spans="1:11" x14ac:dyDescent="0.25">
      <c r="A1505" t="str">
        <f>_xlfn.XLOOKUP(C1505,'Usage by partner TELE2 vs Ki'!B:B,'Usage by partner TELE2 vs Ki'!A:A,,0)</f>
        <v>COLCM</v>
      </c>
      <c r="B1505" t="s">
        <v>1238</v>
      </c>
      <c r="C1505" t="s">
        <v>725</v>
      </c>
      <c r="D1505">
        <v>2</v>
      </c>
      <c r="E1505">
        <v>30</v>
      </c>
      <c r="F1505">
        <f t="shared" si="92"/>
        <v>2.7939677238464355E-8</v>
      </c>
      <c r="G1505">
        <f t="shared" si="93"/>
        <v>2.86102294921875E-5</v>
      </c>
      <c r="H1505">
        <f>_xlfn.XLOOKUP(A1505,'Tele2 - data 6.23'!A:A,'Tele2 - data 6.23'!K:K,0,0)</f>
        <v>6.0805942810576268E-2</v>
      </c>
      <c r="I1505">
        <f t="shared" si="94"/>
        <v>1.7396719782994156E-6</v>
      </c>
      <c r="J1505">
        <f>_xlfn.XLOOKUP(A1505,'Tele2 - data 6.23'!R:R,'Tele2 - data 6.23'!U:U,0,0)</f>
        <v>0</v>
      </c>
      <c r="K1505">
        <f t="shared" si="95"/>
        <v>0</v>
      </c>
    </row>
    <row r="1506" spans="1:11" x14ac:dyDescent="0.25">
      <c r="A1506" t="str">
        <f>_xlfn.XLOOKUP(C1506,'Usage by partner TELE2 vs Ki'!B:B,'Usage by partner TELE2 vs Ki'!A:A,,0)</f>
        <v>COLTM</v>
      </c>
      <c r="B1506" t="s">
        <v>718</v>
      </c>
      <c r="C1506" t="s">
        <v>717</v>
      </c>
      <c r="D1506">
        <v>2</v>
      </c>
      <c r="E1506">
        <v>2849</v>
      </c>
      <c r="F1506">
        <f t="shared" si="92"/>
        <v>2.6533380150794983E-6</v>
      </c>
      <c r="G1506">
        <f t="shared" si="93"/>
        <v>2.7170181274414063E-3</v>
      </c>
      <c r="H1506">
        <f>_xlfn.XLOOKUP(A1506,'Tele2 - data 6.23'!A:A,'Tele2 - data 6.23'!K:K,0,0)</f>
        <v>5.4235110858471727E-2</v>
      </c>
      <c r="I1506">
        <f t="shared" si="94"/>
        <v>1.4735777934626193E-4</v>
      </c>
      <c r="J1506">
        <f>_xlfn.XLOOKUP(A1506,'Tele2 - data 6.23'!R:R,'Tele2 - data 6.23'!U:U,0,0)</f>
        <v>0</v>
      </c>
      <c r="K1506">
        <f t="shared" si="95"/>
        <v>0</v>
      </c>
    </row>
    <row r="1507" spans="1:11" x14ac:dyDescent="0.25">
      <c r="A1507" t="str">
        <f>_xlfn.XLOOKUP(C1507,'Usage by partner TELE2 vs Ki'!B:B,'Usage by partner TELE2 vs Ki'!A:A,,0)</f>
        <v>COLCM</v>
      </c>
      <c r="B1507" t="s">
        <v>718</v>
      </c>
      <c r="C1507" t="s">
        <v>725</v>
      </c>
      <c r="D1507">
        <v>2</v>
      </c>
      <c r="E1507">
        <v>8648</v>
      </c>
      <c r="F1507">
        <f t="shared" si="92"/>
        <v>8.0540776252746582E-6</v>
      </c>
      <c r="G1507">
        <f t="shared" si="93"/>
        <v>8.24737548828125E-3</v>
      </c>
      <c r="H1507">
        <f>_xlfn.XLOOKUP(A1507,'Tele2 - data 6.23'!A:A,'Tele2 - data 6.23'!K:K,0,0)</f>
        <v>6.0805942810576268E-2</v>
      </c>
      <c r="I1507">
        <f t="shared" si="94"/>
        <v>5.0148944227777824E-4</v>
      </c>
      <c r="J1507">
        <f>_xlfn.XLOOKUP(A1507,'Tele2 - data 6.23'!R:R,'Tele2 - data 6.23'!U:U,0,0)</f>
        <v>0</v>
      </c>
      <c r="K1507">
        <f t="shared" si="95"/>
        <v>0</v>
      </c>
    </row>
    <row r="1508" spans="1:11" x14ac:dyDescent="0.25">
      <c r="A1508" t="str">
        <f>_xlfn.XLOOKUP(C1508,'Usage by partner TELE2 vs Ki'!B:B,'Usage by partner TELE2 vs Ki'!A:A,,0)</f>
        <v>ECUOT</v>
      </c>
      <c r="B1508" t="s">
        <v>658</v>
      </c>
      <c r="C1508" t="s">
        <v>881</v>
      </c>
      <c r="D1508">
        <v>2</v>
      </c>
      <c r="E1508">
        <v>3827491</v>
      </c>
      <c r="F1508">
        <f t="shared" si="92"/>
        <v>3.5646287724375725E-3</v>
      </c>
      <c r="G1508">
        <f t="shared" si="93"/>
        <v>3.6501798629760742</v>
      </c>
      <c r="H1508">
        <f>_xlfn.XLOOKUP(A1508,'Tele2 - data 6.23'!A:A,'Tele2 - data 6.23'!K:K,0,0)</f>
        <v>7.0137221269296751E-2</v>
      </c>
      <c r="I1508">
        <f t="shared" si="94"/>
        <v>0.2560134727222842</v>
      </c>
      <c r="J1508">
        <f>_xlfn.XLOOKUP(A1508,'Tele2 - data 6.23'!R:R,'Tele2 - data 6.23'!U:U,0,0)</f>
        <v>0</v>
      </c>
      <c r="K1508">
        <f t="shared" si="95"/>
        <v>0</v>
      </c>
    </row>
    <row r="1509" spans="1:11" x14ac:dyDescent="0.25">
      <c r="A1509" t="str">
        <f>_xlfn.XLOOKUP(C1509,'Usage by partner TELE2 vs Ki'!B:B,'Usage by partner TELE2 vs Ki'!A:A,,0)</f>
        <v>USACG</v>
      </c>
      <c r="B1509" t="s">
        <v>658</v>
      </c>
      <c r="C1509" t="s">
        <v>665</v>
      </c>
      <c r="D1509">
        <v>1</v>
      </c>
      <c r="E1509">
        <v>1696810</v>
      </c>
      <c r="F1509">
        <f t="shared" si="92"/>
        <v>1.5802774578332901E-3</v>
      </c>
      <c r="G1509">
        <f t="shared" si="93"/>
        <v>1.6182041168212891</v>
      </c>
      <c r="H1509">
        <f>_xlfn.XLOOKUP(A1509,'Tele2 - data 6.23'!A:A,'Tele2 - data 6.23'!K:K,0,0)</f>
        <v>1.3540748128522176E-2</v>
      </c>
      <c r="I1509">
        <f t="shared" si="94"/>
        <v>2.1911694366414748E-2</v>
      </c>
      <c r="J1509">
        <f>_xlfn.XLOOKUP(A1509,'Tele2 - data 6.23'!R:R,'Tele2 - data 6.23'!U:U,0,0)</f>
        <v>0</v>
      </c>
      <c r="K1509">
        <f t="shared" si="95"/>
        <v>0</v>
      </c>
    </row>
    <row r="1510" spans="1:11" x14ac:dyDescent="0.25">
      <c r="A1510" t="str">
        <f>_xlfn.XLOOKUP(C1510,'Usage by partner TELE2 vs Ki'!B:B,'Usage by partner TELE2 vs Ki'!A:A,,0)</f>
        <v>USAW6</v>
      </c>
      <c r="B1510" t="s">
        <v>658</v>
      </c>
      <c r="C1510" t="s">
        <v>646</v>
      </c>
      <c r="D1510">
        <v>1</v>
      </c>
      <c r="E1510">
        <v>12160710</v>
      </c>
      <c r="F1510">
        <f t="shared" si="92"/>
        <v>1.1325543746352196E-2</v>
      </c>
      <c r="G1510">
        <f t="shared" si="93"/>
        <v>11.597356796264648</v>
      </c>
      <c r="H1510">
        <f>_xlfn.XLOOKUP(A1510,'Tele2 - data 6.23'!A:A,'Tele2 - data 6.23'!K:K,0,0)</f>
        <v>5.0788502726430767E-3</v>
      </c>
      <c r="I1510">
        <f t="shared" si="94"/>
        <v>5.8901238726647751E-2</v>
      </c>
      <c r="J1510">
        <f>_xlfn.XLOOKUP(A1510,'Tele2 - data 6.23'!R:R,'Tele2 - data 6.23'!U:U,0,0)</f>
        <v>0.12</v>
      </c>
      <c r="K1510">
        <f t="shared" si="95"/>
        <v>0.12</v>
      </c>
    </row>
    <row r="1511" spans="1:11" x14ac:dyDescent="0.25">
      <c r="A1511" t="str">
        <f>_xlfn.XLOOKUP(C1511,'Usage by partner TELE2 vs Ki'!B:B,'Usage by partner TELE2 vs Ki'!A:A,,0)</f>
        <v>ISRMS</v>
      </c>
      <c r="B1511" t="s">
        <v>1419</v>
      </c>
      <c r="C1511" t="s">
        <v>645</v>
      </c>
      <c r="D1511">
        <v>1</v>
      </c>
      <c r="E1511">
        <v>21092386</v>
      </c>
      <c r="F1511">
        <f t="shared" si="92"/>
        <v>1.9643815234303474E-2</v>
      </c>
      <c r="G1511">
        <f t="shared" si="93"/>
        <v>20.115266799926758</v>
      </c>
      <c r="H1511">
        <f>_xlfn.XLOOKUP(A1511,'Tele2 - data 6.23'!A:A,'Tele2 - data 6.23'!K:K,0,0)</f>
        <v>1.3603237372528902E-2</v>
      </c>
      <c r="I1511">
        <f t="shared" si="94"/>
        <v>0.27363274909115354</v>
      </c>
      <c r="J1511">
        <f>_xlfn.XLOOKUP(A1511,'Tele2 - data 6.23'!R:R,'Tele2 - data 6.23'!U:U,0,0)</f>
        <v>0</v>
      </c>
      <c r="K1511">
        <f t="shared" si="95"/>
        <v>0</v>
      </c>
    </row>
    <row r="1512" spans="1:11" x14ac:dyDescent="0.25">
      <c r="A1512" t="str">
        <f>_xlfn.XLOOKUP(C1512,'Usage by partner TELE2 vs Ki'!B:B,'Usage by partner TELE2 vs Ki'!A:A,,0)</f>
        <v>UKRAS</v>
      </c>
      <c r="B1512" t="s">
        <v>1419</v>
      </c>
      <c r="C1512" t="s">
        <v>1218</v>
      </c>
      <c r="D1512">
        <v>1</v>
      </c>
      <c r="E1512">
        <v>8117781</v>
      </c>
      <c r="F1512">
        <f t="shared" si="92"/>
        <v>7.5602727010846138E-3</v>
      </c>
      <c r="G1512">
        <f t="shared" si="93"/>
        <v>7.7417192459106445</v>
      </c>
      <c r="H1512">
        <f>_xlfn.XLOOKUP(A1512,'Tele2 - data 6.23'!A:A,'Tele2 - data 6.23'!K:K,0,0)</f>
        <v>2.0012534184138561E-2</v>
      </c>
      <c r="I1512">
        <f t="shared" si="94"/>
        <v>0.15493142105279017</v>
      </c>
      <c r="J1512">
        <f>_xlfn.XLOOKUP(A1512,'Tele2 - data 6.23'!R:R,'Tele2 - data 6.23'!U:U,0,0)</f>
        <v>0</v>
      </c>
      <c r="K1512">
        <f t="shared" si="95"/>
        <v>0</v>
      </c>
    </row>
    <row r="1513" spans="1:11" x14ac:dyDescent="0.25">
      <c r="A1513" t="str">
        <f>_xlfn.XLOOKUP(C1513,'Usage by partner TELE2 vs Ki'!B:B,'Usage by partner TELE2 vs Ki'!A:A,,0)</f>
        <v>UKRUM</v>
      </c>
      <c r="B1513" t="s">
        <v>1419</v>
      </c>
      <c r="C1513" t="s">
        <v>1220</v>
      </c>
      <c r="D1513">
        <v>1</v>
      </c>
      <c r="E1513">
        <v>3</v>
      </c>
      <c r="F1513">
        <f t="shared" si="92"/>
        <v>2.7939677238464355E-9</v>
      </c>
      <c r="G1513">
        <f t="shared" si="93"/>
        <v>2.86102294921875E-6</v>
      </c>
      <c r="H1513">
        <f>_xlfn.XLOOKUP(A1513,'Tele2 - data 6.23'!A:A,'Tele2 - data 6.23'!K:K,0,0)</f>
        <v>0</v>
      </c>
      <c r="I1513">
        <f t="shared" si="94"/>
        <v>0</v>
      </c>
      <c r="J1513">
        <f>_xlfn.XLOOKUP(A1513,'Tele2 - data 6.23'!R:R,'Tele2 - data 6.23'!U:U,0,0)</f>
        <v>0</v>
      </c>
      <c r="K1513">
        <f t="shared" si="95"/>
        <v>0</v>
      </c>
    </row>
    <row r="1514" spans="1:11" x14ac:dyDescent="0.25">
      <c r="A1514" t="str">
        <f>_xlfn.XLOOKUP(C1514,'Usage by partner TELE2 vs Ki'!B:B,'Usage by partner TELE2 vs Ki'!A:A,,0)</f>
        <v>IRLME</v>
      </c>
      <c r="B1514" t="s">
        <v>886</v>
      </c>
      <c r="C1514" t="s">
        <v>885</v>
      </c>
      <c r="D1514">
        <v>1</v>
      </c>
      <c r="E1514">
        <v>53</v>
      </c>
      <c r="F1514">
        <f t="shared" si="92"/>
        <v>4.9360096454620361E-8</v>
      </c>
      <c r="G1514">
        <f t="shared" si="93"/>
        <v>5.054473876953125E-5</v>
      </c>
      <c r="H1514">
        <f>_xlfn.XLOOKUP(A1514,'Tele2 - data 6.23'!A:A,'Tele2 - data 6.23'!K:K,0,0)</f>
        <v>1.0061349693251533E-2</v>
      </c>
      <c r="I1514">
        <f t="shared" si="94"/>
        <v>5.0854829191430211E-7</v>
      </c>
      <c r="J1514">
        <f>_xlfn.XLOOKUP(A1514,'Tele2 - data 6.23'!R:R,'Tele2 - data 6.23'!U:U,0,0)</f>
        <v>0</v>
      </c>
      <c r="K1514">
        <f t="shared" si="95"/>
        <v>0</v>
      </c>
    </row>
    <row r="1515" spans="1:11" x14ac:dyDescent="0.25">
      <c r="A1515" t="str">
        <f>_xlfn.XLOOKUP(C1515,'Usage by partner TELE2 vs Ki'!B:B,'Usage by partner TELE2 vs Ki'!A:A,,0)</f>
        <v>IRLEC</v>
      </c>
      <c r="B1515" t="s">
        <v>886</v>
      </c>
      <c r="C1515" t="s">
        <v>897</v>
      </c>
      <c r="D1515">
        <v>1</v>
      </c>
      <c r="E1515">
        <v>20</v>
      </c>
      <c r="F1515">
        <f t="shared" si="92"/>
        <v>1.862645149230957E-8</v>
      </c>
      <c r="G1515">
        <f t="shared" si="93"/>
        <v>1.9073486328125E-5</v>
      </c>
      <c r="H1515">
        <f>_xlfn.XLOOKUP(A1515,'Tele2 - data 6.23'!A:A,'Tele2 - data 6.23'!K:K,0,0)</f>
        <v>1.0019764705882353E-2</v>
      </c>
      <c r="I1515">
        <f t="shared" si="94"/>
        <v>1.9111184512867647E-7</v>
      </c>
      <c r="J1515">
        <f>_xlfn.XLOOKUP(A1515,'Tele2 - data 6.23'!R:R,'Tele2 - data 6.23'!U:U,0,0)</f>
        <v>0</v>
      </c>
      <c r="K1515">
        <f t="shared" si="95"/>
        <v>0</v>
      </c>
    </row>
    <row r="1516" spans="1:11" x14ac:dyDescent="0.25">
      <c r="A1516" t="str">
        <f>_xlfn.XLOOKUP(C1516,'Usage by partner TELE2 vs Ki'!B:B,'Usage by partner TELE2 vs Ki'!A:A,,0)</f>
        <v>ESPRT</v>
      </c>
      <c r="B1516" t="s">
        <v>798</v>
      </c>
      <c r="C1516" t="s">
        <v>822</v>
      </c>
      <c r="D1516">
        <v>2</v>
      </c>
      <c r="E1516">
        <v>2744654</v>
      </c>
      <c r="F1516">
        <f t="shared" si="92"/>
        <v>2.5561582297086716E-3</v>
      </c>
      <c r="G1516">
        <f t="shared" si="93"/>
        <v>2.6175060272216797</v>
      </c>
      <c r="H1516">
        <f>_xlfn.XLOOKUP(A1516,'Tele2 - data 6.23'!A:A,'Tele2 - data 6.23'!K:K,0,0)</f>
        <v>6.2769022311094701E-3</v>
      </c>
      <c r="I1516">
        <f t="shared" si="94"/>
        <v>1.6429829422210246E-2</v>
      </c>
      <c r="J1516">
        <f>_xlfn.XLOOKUP(A1516,'Tele2 - data 6.23'!R:R,'Tele2 - data 6.23'!U:U,0,0)</f>
        <v>0</v>
      </c>
      <c r="K1516">
        <f t="shared" si="95"/>
        <v>0</v>
      </c>
    </row>
    <row r="1517" spans="1:11" x14ac:dyDescent="0.25">
      <c r="A1517" t="str">
        <f>_xlfn.XLOOKUP(C1517,'Usage by partner TELE2 vs Ki'!B:B,'Usage by partner TELE2 vs Ki'!A:A,,0)</f>
        <v>USAW6</v>
      </c>
      <c r="B1517" t="s">
        <v>1294</v>
      </c>
      <c r="C1517" t="s">
        <v>646</v>
      </c>
      <c r="D1517">
        <v>2</v>
      </c>
      <c r="E1517">
        <v>544388</v>
      </c>
      <c r="F1517">
        <f t="shared" si="92"/>
        <v>5.0700083374977112E-4</v>
      </c>
      <c r="G1517">
        <f t="shared" si="93"/>
        <v>0.51916885375976563</v>
      </c>
      <c r="H1517">
        <f>_xlfn.XLOOKUP(A1517,'Tele2 - data 6.23'!A:A,'Tele2 - data 6.23'!K:K,0,0)</f>
        <v>5.0788502726430767E-3</v>
      </c>
      <c r="I1517">
        <f t="shared" si="94"/>
        <v>2.6367808744655794E-3</v>
      </c>
      <c r="J1517">
        <f>_xlfn.XLOOKUP(A1517,'Tele2 - data 6.23'!R:R,'Tele2 - data 6.23'!U:U,0,0)</f>
        <v>0.12</v>
      </c>
      <c r="K1517">
        <f t="shared" si="95"/>
        <v>0.24</v>
      </c>
    </row>
    <row r="1518" spans="1:11" x14ac:dyDescent="0.25">
      <c r="A1518" t="str">
        <f>_xlfn.XLOOKUP(C1518,'Usage by partner TELE2 vs Ki'!B:B,'Usage by partner TELE2 vs Ki'!A:A,,0)</f>
        <v>ISRPL</v>
      </c>
      <c r="B1518" t="s">
        <v>1407</v>
      </c>
      <c r="C1518" t="s">
        <v>644</v>
      </c>
      <c r="D1518">
        <v>2</v>
      </c>
      <c r="E1518">
        <v>66</v>
      </c>
      <c r="F1518">
        <f t="shared" si="92"/>
        <v>6.1467289924621582E-8</v>
      </c>
      <c r="G1518">
        <f t="shared" si="93"/>
        <v>6.29425048828125E-5</v>
      </c>
      <c r="H1518">
        <f>_xlfn.XLOOKUP(A1518,'Tele2 - data 6.23'!A:A,'Tele2 - data 6.23'!K:K,0,0)</f>
        <v>1.8158632160141627E-2</v>
      </c>
      <c r="I1518">
        <f t="shared" si="94"/>
        <v>1.1429497934049103E-6</v>
      </c>
      <c r="J1518">
        <f>_xlfn.XLOOKUP(A1518,'Tele2 - data 6.23'!R:R,'Tele2 - data 6.23'!U:U,0,0)</f>
        <v>0.1</v>
      </c>
      <c r="K1518">
        <f t="shared" si="95"/>
        <v>0.2</v>
      </c>
    </row>
    <row r="1519" spans="1:11" x14ac:dyDescent="0.25">
      <c r="A1519" t="str">
        <f>_xlfn.XLOOKUP(C1519,'Usage by partner TELE2 vs Ki'!B:B,'Usage by partner TELE2 vs Ki'!A:A,,0)</f>
        <v>COLTM</v>
      </c>
      <c r="B1519" t="s">
        <v>1370</v>
      </c>
      <c r="C1519" t="s">
        <v>717</v>
      </c>
      <c r="D1519">
        <v>2</v>
      </c>
      <c r="E1519">
        <v>25941300</v>
      </c>
      <c r="F1519">
        <f t="shared" si="92"/>
        <v>2.4159718304872513E-2</v>
      </c>
      <c r="G1519">
        <f t="shared" si="93"/>
        <v>24.739551544189453</v>
      </c>
      <c r="H1519">
        <f>_xlfn.XLOOKUP(A1519,'Tele2 - data 6.23'!A:A,'Tele2 - data 6.23'!K:K,0,0)</f>
        <v>5.4235110858471727E-2</v>
      </c>
      <c r="I1519">
        <f t="shared" si="94"/>
        <v>1.3417523205879904</v>
      </c>
      <c r="J1519">
        <f>_xlfn.XLOOKUP(A1519,'Tele2 - data 6.23'!R:R,'Tele2 - data 6.23'!U:U,0,0)</f>
        <v>0</v>
      </c>
      <c r="K1519">
        <f t="shared" si="95"/>
        <v>0</v>
      </c>
    </row>
    <row r="1520" spans="1:11" x14ac:dyDescent="0.25">
      <c r="A1520" t="str">
        <f>_xlfn.XLOOKUP(C1520,'Usage by partner TELE2 vs Ki'!B:B,'Usage by partner TELE2 vs Ki'!A:A,,0)</f>
        <v>COLCM</v>
      </c>
      <c r="B1520" t="s">
        <v>1370</v>
      </c>
      <c r="C1520" t="s">
        <v>725</v>
      </c>
      <c r="D1520">
        <v>2</v>
      </c>
      <c r="E1520">
        <v>113997</v>
      </c>
      <c r="F1520">
        <f t="shared" si="92"/>
        <v>1.061679795384407E-4</v>
      </c>
      <c r="G1520">
        <f t="shared" si="93"/>
        <v>0.10871601104736328</v>
      </c>
      <c r="H1520">
        <f>_xlfn.XLOOKUP(A1520,'Tele2 - data 6.23'!A:A,'Tele2 - data 6.23'!K:K,0,0)</f>
        <v>6.0805942810576268E-2</v>
      </c>
      <c r="I1520">
        <f t="shared" si="94"/>
        <v>6.6105795503399491E-3</v>
      </c>
      <c r="J1520">
        <f>_xlfn.XLOOKUP(A1520,'Tele2 - data 6.23'!R:R,'Tele2 - data 6.23'!U:U,0,0)</f>
        <v>0</v>
      </c>
      <c r="K1520">
        <f t="shared" si="95"/>
        <v>0</v>
      </c>
    </row>
    <row r="1521" spans="1:11" x14ac:dyDescent="0.25">
      <c r="A1521" t="str">
        <f>_xlfn.XLOOKUP(C1521,'Usage by partner TELE2 vs Ki'!B:B,'Usage by partner TELE2 vs Ki'!A:A,,0)</f>
        <v>CRICR</v>
      </c>
      <c r="B1521" t="s">
        <v>712</v>
      </c>
      <c r="C1521" t="s">
        <v>711</v>
      </c>
      <c r="D1521">
        <v>2</v>
      </c>
      <c r="E1521">
        <v>309038937</v>
      </c>
      <c r="F1521">
        <f t="shared" si="92"/>
        <v>0.28781493846327066</v>
      </c>
      <c r="G1521">
        <f t="shared" si="93"/>
        <v>294.72249698638916</v>
      </c>
      <c r="H1521">
        <f>_xlfn.XLOOKUP(A1521,'Tele2 - data 6.23'!A:A,'Tele2 - data 6.23'!K:K,0,0)</f>
        <v>5.4136416620768978E-2</v>
      </c>
      <c r="I1521">
        <f t="shared" si="94"/>
        <v>15.955219884368493</v>
      </c>
      <c r="J1521">
        <f>_xlfn.XLOOKUP(A1521,'Tele2 - data 6.23'!R:R,'Tele2 - data 6.23'!U:U,0,0)</f>
        <v>0</v>
      </c>
      <c r="K1521">
        <f t="shared" si="95"/>
        <v>0</v>
      </c>
    </row>
    <row r="1522" spans="1:11" x14ac:dyDescent="0.25">
      <c r="A1522" t="str">
        <f>_xlfn.XLOOKUP(C1522,'Usage by partner TELE2 vs Ki'!B:B,'Usage by partner TELE2 vs Ki'!A:A,,0)</f>
        <v>CRITC</v>
      </c>
      <c r="B1522" t="s">
        <v>712</v>
      </c>
      <c r="C1522" t="s">
        <v>726</v>
      </c>
      <c r="D1522">
        <v>1</v>
      </c>
      <c r="E1522">
        <v>32996961</v>
      </c>
      <c r="F1522">
        <f t="shared" si="92"/>
        <v>3.0730814673006535E-2</v>
      </c>
      <c r="G1522">
        <f t="shared" si="93"/>
        <v>31.468354225158691</v>
      </c>
      <c r="H1522">
        <f>_xlfn.XLOOKUP(A1522,'Tele2 - data 6.23'!A:A,'Tele2 - data 6.23'!K:K,0,0)</f>
        <v>5.4125829099161908E-2</v>
      </c>
      <c r="I1522">
        <f t="shared" si="94"/>
        <v>1.7032507628228288</v>
      </c>
      <c r="J1522">
        <f>_xlfn.XLOOKUP(A1522,'Tele2 - data 6.23'!R:R,'Tele2 - data 6.23'!U:U,0,0)</f>
        <v>0</v>
      </c>
      <c r="K1522">
        <f t="shared" si="95"/>
        <v>0</v>
      </c>
    </row>
    <row r="1523" spans="1:11" x14ac:dyDescent="0.25">
      <c r="A1523" t="str">
        <f>_xlfn.XLOOKUP(C1523,'Usage by partner TELE2 vs Ki'!B:B,'Usage by partner TELE2 vs Ki'!A:A,,0)</f>
        <v>GBRVF</v>
      </c>
      <c r="B1523" t="s">
        <v>1381</v>
      </c>
      <c r="C1523" t="s">
        <v>670</v>
      </c>
      <c r="D1523">
        <v>2</v>
      </c>
      <c r="E1523">
        <v>1718818</v>
      </c>
      <c r="F1523">
        <f t="shared" si="92"/>
        <v>1.6007740050554276E-3</v>
      </c>
      <c r="G1523">
        <f t="shared" si="93"/>
        <v>1.6391925811767578</v>
      </c>
      <c r="H1523">
        <f>_xlfn.XLOOKUP(A1523,'Tele2 - data 6.23'!A:A,'Tele2 - data 6.23'!K:K,0,0)</f>
        <v>1.0101909042959573E-2</v>
      </c>
      <c r="I1523">
        <f t="shared" si="94"/>
        <v>1.6558974358941735E-2</v>
      </c>
      <c r="J1523">
        <f>_xlfn.XLOOKUP(A1523,'Tele2 - data 6.23'!R:R,'Tele2 - data 6.23'!U:U,0,0)</f>
        <v>0</v>
      </c>
      <c r="K1523">
        <f t="shared" si="95"/>
        <v>0</v>
      </c>
    </row>
    <row r="1524" spans="1:11" x14ac:dyDescent="0.25">
      <c r="A1524" t="str">
        <f>_xlfn.XLOOKUP(C1524,'Usage by partner TELE2 vs Ki'!B:B,'Usage by partner TELE2 vs Ki'!A:A,,0)</f>
        <v>GBRCN</v>
      </c>
      <c r="B1524" t="s">
        <v>1381</v>
      </c>
      <c r="C1524" t="s">
        <v>679</v>
      </c>
      <c r="D1524">
        <v>1</v>
      </c>
      <c r="E1524">
        <v>4476818</v>
      </c>
      <c r="F1524">
        <f t="shared" si="92"/>
        <v>4.1693616658449173E-3</v>
      </c>
      <c r="G1524">
        <f t="shared" si="93"/>
        <v>4.2694263458251953</v>
      </c>
      <c r="H1524">
        <f>_xlfn.XLOOKUP(A1524,'Tele2 - data 6.23'!A:A,'Tele2 - data 6.23'!K:K,0,0)</f>
        <v>1.0089910828816955E-2</v>
      </c>
      <c r="I1524">
        <f t="shared" si="94"/>
        <v>4.3078131119578041E-2</v>
      </c>
      <c r="J1524">
        <f>_xlfn.XLOOKUP(A1524,'Tele2 - data 6.23'!R:R,'Tele2 - data 6.23'!U:U,0,0)</f>
        <v>0</v>
      </c>
      <c r="K1524">
        <f t="shared" si="95"/>
        <v>0</v>
      </c>
    </row>
    <row r="1525" spans="1:11" x14ac:dyDescent="0.25">
      <c r="A1525" t="str">
        <f>_xlfn.XLOOKUP(C1525,'Usage by partner TELE2 vs Ki'!B:B,'Usage by partner TELE2 vs Ki'!A:A,,0)</f>
        <v>ESPTE</v>
      </c>
      <c r="B1525" t="s">
        <v>801</v>
      </c>
      <c r="C1525" t="s">
        <v>797</v>
      </c>
      <c r="D1525">
        <v>2</v>
      </c>
      <c r="E1525">
        <v>36004693</v>
      </c>
      <c r="F1525">
        <f t="shared" si="92"/>
        <v>3.3531983382999897E-2</v>
      </c>
      <c r="G1525">
        <f t="shared" si="93"/>
        <v>34.336750984191895</v>
      </c>
      <c r="H1525">
        <f>_xlfn.XLOOKUP(A1525,'Tele2 - data 6.23'!A:A,'Tele2 - data 6.23'!K:K,0,0)</f>
        <v>1.0091008890803341E-2</v>
      </c>
      <c r="I1525">
        <f t="shared" si="94"/>
        <v>0.34649245946278079</v>
      </c>
      <c r="J1525">
        <f>_xlfn.XLOOKUP(A1525,'Tele2 - data 6.23'!R:R,'Tele2 - data 6.23'!U:U,0,0)</f>
        <v>0</v>
      </c>
      <c r="K1525">
        <f t="shared" si="95"/>
        <v>0</v>
      </c>
    </row>
    <row r="1526" spans="1:11" x14ac:dyDescent="0.25">
      <c r="A1526" t="str">
        <f>_xlfn.XLOOKUP(C1526,'Usage by partner TELE2 vs Ki'!B:B,'Usage by partner TELE2 vs Ki'!A:A,,0)</f>
        <v>ESPRT</v>
      </c>
      <c r="B1526" t="s">
        <v>801</v>
      </c>
      <c r="C1526" t="s">
        <v>822</v>
      </c>
      <c r="D1526">
        <v>1</v>
      </c>
      <c r="E1526">
        <v>20346518</v>
      </c>
      <c r="F1526">
        <f t="shared" si="92"/>
        <v>1.8949171528220177E-2</v>
      </c>
      <c r="G1526">
        <f t="shared" si="93"/>
        <v>19.403951644897461</v>
      </c>
      <c r="H1526">
        <f>_xlfn.XLOOKUP(A1526,'Tele2 - data 6.23'!A:A,'Tele2 - data 6.23'!K:K,0,0)</f>
        <v>6.2769022311094701E-3</v>
      </c>
      <c r="I1526">
        <f t="shared" si="94"/>
        <v>0.12179670737219714</v>
      </c>
      <c r="J1526">
        <f>_xlfn.XLOOKUP(A1526,'Tele2 - data 6.23'!R:R,'Tele2 - data 6.23'!U:U,0,0)</f>
        <v>0</v>
      </c>
      <c r="K1526">
        <f t="shared" si="95"/>
        <v>0</v>
      </c>
    </row>
    <row r="1527" spans="1:11" x14ac:dyDescent="0.25">
      <c r="A1527" t="str">
        <f>_xlfn.XLOOKUP(C1527,'Usage by partner TELE2 vs Ki'!B:B,'Usage by partner TELE2 vs Ki'!A:A,,0)</f>
        <v>ESPAT</v>
      </c>
      <c r="B1527" t="s">
        <v>801</v>
      </c>
      <c r="C1527" t="s">
        <v>810</v>
      </c>
      <c r="D1527">
        <v>1</v>
      </c>
      <c r="E1527">
        <v>29265</v>
      </c>
      <c r="F1527">
        <f t="shared" si="92"/>
        <v>2.7255155146121979E-5</v>
      </c>
      <c r="G1527">
        <f t="shared" si="93"/>
        <v>2.7909278869628906E-2</v>
      </c>
      <c r="H1527">
        <f>_xlfn.XLOOKUP(A1527,'Tele2 - data 6.23'!A:A,'Tele2 - data 6.23'!K:K,0,0)</f>
        <v>1.0022329100492002E-2</v>
      </c>
      <c r="I1527">
        <f t="shared" si="94"/>
        <v>2.797159777888283E-4</v>
      </c>
      <c r="J1527">
        <f>_xlfn.XLOOKUP(A1527,'Tele2 - data 6.23'!R:R,'Tele2 - data 6.23'!U:U,0,0)</f>
        <v>0</v>
      </c>
      <c r="K1527">
        <f t="shared" si="95"/>
        <v>0</v>
      </c>
    </row>
    <row r="1528" spans="1:11" x14ac:dyDescent="0.25">
      <c r="A1528" t="str">
        <f>_xlfn.XLOOKUP(C1528,'Usage by partner TELE2 vs Ki'!B:B,'Usage by partner TELE2 vs Ki'!A:A,,0)</f>
        <v>ESPXF</v>
      </c>
      <c r="B1528" t="s">
        <v>801</v>
      </c>
      <c r="C1528" t="s">
        <v>887</v>
      </c>
      <c r="D1528">
        <v>1</v>
      </c>
      <c r="E1528">
        <v>86741</v>
      </c>
      <c r="F1528">
        <f t="shared" si="92"/>
        <v>8.0783851444721222E-5</v>
      </c>
      <c r="G1528">
        <f t="shared" si="93"/>
        <v>8.2722663879394531E-2</v>
      </c>
      <c r="H1528">
        <f>_xlfn.XLOOKUP(A1528,'Tele2 - data 6.23'!A:A,'Tele2 - data 6.23'!K:K,0,0)</f>
        <v>1.0002069341761196E-2</v>
      </c>
      <c r="I1528">
        <f t="shared" si="94"/>
        <v>8.273978202569083E-4</v>
      </c>
      <c r="J1528">
        <f>_xlfn.XLOOKUP(A1528,'Tele2 - data 6.23'!R:R,'Tele2 - data 6.23'!U:U,0,0)</f>
        <v>0</v>
      </c>
      <c r="K1528">
        <f t="shared" si="95"/>
        <v>0</v>
      </c>
    </row>
    <row r="1529" spans="1:11" x14ac:dyDescent="0.25">
      <c r="A1529" t="str">
        <f>_xlfn.XLOOKUP(C1529,'Usage by partner TELE2 vs Ki'!B:B,'Usage by partner TELE2 vs Ki'!A:A,,0)</f>
        <v>LTE01</v>
      </c>
      <c r="B1529" t="s">
        <v>1300</v>
      </c>
      <c r="C1529" t="s">
        <v>831</v>
      </c>
      <c r="D1529">
        <v>2</v>
      </c>
      <c r="E1529">
        <v>1952</v>
      </c>
      <c r="F1529">
        <f t="shared" si="92"/>
        <v>1.8179416656494141E-6</v>
      </c>
      <c r="G1529">
        <f t="shared" si="93"/>
        <v>1.861572265625E-3</v>
      </c>
      <c r="H1529">
        <f>_xlfn.XLOOKUP(A1529,'Tele2 - data 6.23'!A:A,'Tele2 - data 6.23'!K:K,0,0)</f>
        <v>0</v>
      </c>
      <c r="I1529">
        <f t="shared" si="94"/>
        <v>0</v>
      </c>
      <c r="J1529">
        <f>_xlfn.XLOOKUP(A1529,'Tele2 - data 6.23'!R:R,'Tele2 - data 6.23'!U:U,0,0)</f>
        <v>0</v>
      </c>
      <c r="K1529">
        <f t="shared" si="95"/>
        <v>0</v>
      </c>
    </row>
    <row r="1530" spans="1:11" x14ac:dyDescent="0.25">
      <c r="A1530" t="str">
        <f>_xlfn.XLOOKUP(C1530,'Usage by partner TELE2 vs Ki'!B:B,'Usage by partner TELE2 vs Ki'!A:A,,0)</f>
        <v>NLDPT</v>
      </c>
      <c r="B1530" t="s">
        <v>1239</v>
      </c>
      <c r="C1530" t="s">
        <v>687</v>
      </c>
      <c r="D1530">
        <v>1</v>
      </c>
      <c r="E1530">
        <v>319327</v>
      </c>
      <c r="F1530">
        <f t="shared" si="92"/>
        <v>2.9739644378423691E-4</v>
      </c>
      <c r="G1530">
        <f t="shared" si="93"/>
        <v>0.30453395843505859</v>
      </c>
      <c r="H1530">
        <f>_xlfn.XLOOKUP(A1530,'Tele2 - data 6.23'!A:A,'Tele2 - data 6.23'!K:K,0,0)</f>
        <v>4.5416334993920587E-3</v>
      </c>
      <c r="I1530">
        <f t="shared" si="94"/>
        <v>1.3830816273311308E-3</v>
      </c>
      <c r="J1530">
        <f>_xlfn.XLOOKUP(A1530,'Tele2 - data 6.23'!R:R,'Tele2 - data 6.23'!U:U,0,0)</f>
        <v>0.11</v>
      </c>
      <c r="K1530">
        <f t="shared" si="95"/>
        <v>0.11</v>
      </c>
    </row>
    <row r="1531" spans="1:11" x14ac:dyDescent="0.25">
      <c r="A1531" t="str">
        <f>_xlfn.XLOOKUP(C1531,'Usage by partner TELE2 vs Ki'!B:B,'Usage by partner TELE2 vs Ki'!A:A,,0)</f>
        <v>ISR01</v>
      </c>
      <c r="B1531" t="s">
        <v>1239</v>
      </c>
      <c r="C1531" t="s">
        <v>586</v>
      </c>
      <c r="D1531">
        <v>1</v>
      </c>
      <c r="E1531">
        <v>504762</v>
      </c>
      <c r="F1531">
        <f t="shared" si="92"/>
        <v>4.7009624540805817E-4</v>
      </c>
      <c r="G1531">
        <f t="shared" si="93"/>
        <v>0.48137855529785156</v>
      </c>
      <c r="H1531">
        <f>_xlfn.XLOOKUP(A1531,'Tele2 - data 6.23'!A:A,'Tele2 - data 6.23'!K:K,0,0)</f>
        <v>1.3512929896353961E-2</v>
      </c>
      <c r="I1531">
        <f t="shared" si="94"/>
        <v>6.5048346713480172E-3</v>
      </c>
      <c r="J1531">
        <f>_xlfn.XLOOKUP(A1531,'Tele2 - data 6.23'!R:R,'Tele2 - data 6.23'!U:U,0,0)</f>
        <v>0</v>
      </c>
      <c r="K1531">
        <f t="shared" si="95"/>
        <v>0</v>
      </c>
    </row>
    <row r="1532" spans="1:11" x14ac:dyDescent="0.25">
      <c r="A1532" t="str">
        <f>_xlfn.XLOOKUP(C1532,'Usage by partner TELE2 vs Ki'!B:B,'Usage by partner TELE2 vs Ki'!A:A,,0)</f>
        <v>NLDLT</v>
      </c>
      <c r="B1532" t="s">
        <v>1239</v>
      </c>
      <c r="C1532" t="s">
        <v>699</v>
      </c>
      <c r="D1532">
        <v>1</v>
      </c>
      <c r="E1532">
        <v>235184</v>
      </c>
      <c r="F1532">
        <f t="shared" si="92"/>
        <v>2.190321683883667E-4</v>
      </c>
      <c r="G1532">
        <f t="shared" si="93"/>
        <v>0.2242889404296875</v>
      </c>
      <c r="H1532">
        <f>_xlfn.XLOOKUP(A1532,'Tele2 - data 6.23'!A:A,'Tele2 - data 6.23'!K:K,0,0)</f>
        <v>1.0014996681596862E-2</v>
      </c>
      <c r="I1532">
        <f t="shared" si="94"/>
        <v>2.2462529941221967E-3</v>
      </c>
      <c r="J1532">
        <f>_xlfn.XLOOKUP(A1532,'Tele2 - data 6.23'!R:R,'Tele2 - data 6.23'!U:U,0,0)</f>
        <v>0</v>
      </c>
      <c r="K1532">
        <f t="shared" si="95"/>
        <v>0</v>
      </c>
    </row>
    <row r="1533" spans="1:11" x14ac:dyDescent="0.25">
      <c r="A1533" t="str">
        <f>_xlfn.XLOOKUP(C1533,'Usage by partner TELE2 vs Ki'!B:B,'Usage by partner TELE2 vs Ki'!A:A,,0)</f>
        <v>USACG</v>
      </c>
      <c r="B1533" t="s">
        <v>659</v>
      </c>
      <c r="C1533" t="s">
        <v>665</v>
      </c>
      <c r="D1533">
        <v>2</v>
      </c>
      <c r="E1533">
        <v>618071697</v>
      </c>
      <c r="F1533">
        <f t="shared" si="92"/>
        <v>0.57562412414699793</v>
      </c>
      <c r="G1533">
        <f t="shared" si="93"/>
        <v>589.43910312652588</v>
      </c>
      <c r="H1533">
        <f>_xlfn.XLOOKUP(A1533,'Tele2 - data 6.23'!A:A,'Tele2 - data 6.23'!K:K,0,0)</f>
        <v>1.3540748128522176E-2</v>
      </c>
      <c r="I1533">
        <f t="shared" si="94"/>
        <v>7.981446432538295</v>
      </c>
      <c r="J1533">
        <f>_xlfn.XLOOKUP(A1533,'Tele2 - data 6.23'!R:R,'Tele2 - data 6.23'!U:U,0,0)</f>
        <v>0</v>
      </c>
      <c r="K1533">
        <f t="shared" si="95"/>
        <v>0</v>
      </c>
    </row>
    <row r="1534" spans="1:11" x14ac:dyDescent="0.25">
      <c r="A1534" t="str">
        <f>_xlfn.XLOOKUP(C1534,'Usage by partner TELE2 vs Ki'!B:B,'Usage by partner TELE2 vs Ki'!A:A,,0)</f>
        <v>USAW6</v>
      </c>
      <c r="B1534" t="s">
        <v>659</v>
      </c>
      <c r="C1534" t="s">
        <v>646</v>
      </c>
      <c r="D1534">
        <v>2</v>
      </c>
      <c r="E1534">
        <v>24787177</v>
      </c>
      <c r="F1534">
        <f t="shared" si="92"/>
        <v>2.3084857501089573E-2</v>
      </c>
      <c r="G1534">
        <f t="shared" si="93"/>
        <v>23.638894081115723</v>
      </c>
      <c r="H1534">
        <f>_xlfn.XLOOKUP(A1534,'Tele2 - data 6.23'!A:A,'Tele2 - data 6.23'!K:K,0,0)</f>
        <v>5.0788502726430767E-3</v>
      </c>
      <c r="I1534">
        <f t="shared" si="94"/>
        <v>0.12005840364885539</v>
      </c>
      <c r="J1534">
        <f>_xlfn.XLOOKUP(A1534,'Tele2 - data 6.23'!R:R,'Tele2 - data 6.23'!U:U,0,0)</f>
        <v>0.12</v>
      </c>
      <c r="K1534">
        <f t="shared" si="95"/>
        <v>0.24</v>
      </c>
    </row>
    <row r="1535" spans="1:11" x14ac:dyDescent="0.25">
      <c r="A1535" t="str">
        <f>_xlfn.XLOOKUP(C1535,'Usage by partner TELE2 vs Ki'!B:B,'Usage by partner TELE2 vs Ki'!A:A,,0)</f>
        <v>NLDPT</v>
      </c>
      <c r="B1535" t="s">
        <v>697</v>
      </c>
      <c r="C1535" t="s">
        <v>687</v>
      </c>
      <c r="D1535">
        <v>2</v>
      </c>
      <c r="E1535">
        <v>11137053</v>
      </c>
      <c r="F1535">
        <f t="shared" si="92"/>
        <v>1.0372188873589039E-2</v>
      </c>
      <c r="G1535">
        <f t="shared" si="93"/>
        <v>10.621121406555176</v>
      </c>
      <c r="H1535">
        <f>_xlfn.XLOOKUP(A1535,'Tele2 - data 6.23'!A:A,'Tele2 - data 6.23'!K:K,0,0)</f>
        <v>4.5416334993920587E-3</v>
      </c>
      <c r="I1535">
        <f t="shared" si="94"/>
        <v>4.8237240781121085E-2</v>
      </c>
      <c r="J1535">
        <f>_xlfn.XLOOKUP(A1535,'Tele2 - data 6.23'!R:R,'Tele2 - data 6.23'!U:U,0,0)</f>
        <v>0.11</v>
      </c>
      <c r="K1535">
        <f t="shared" si="95"/>
        <v>0.22</v>
      </c>
    </row>
    <row r="1536" spans="1:11" x14ac:dyDescent="0.25">
      <c r="A1536" t="str">
        <f>_xlfn.XLOOKUP(C1536,'Usage by partner TELE2 vs Ki'!B:B,'Usage by partner TELE2 vs Ki'!A:A,,0)</f>
        <v>NLDLT</v>
      </c>
      <c r="B1536" t="s">
        <v>697</v>
      </c>
      <c r="C1536" t="s">
        <v>699</v>
      </c>
      <c r="D1536">
        <v>2</v>
      </c>
      <c r="E1536">
        <v>20857277</v>
      </c>
      <c r="F1536">
        <f t="shared" si="92"/>
        <v>1.9424852915108204E-2</v>
      </c>
      <c r="G1536">
        <f t="shared" si="93"/>
        <v>19.891049385070801</v>
      </c>
      <c r="H1536">
        <f>_xlfn.XLOOKUP(A1536,'Tele2 - data 6.23'!A:A,'Tele2 - data 6.23'!K:K,0,0)</f>
        <v>1.0014996681596862E-2</v>
      </c>
      <c r="I1536">
        <f t="shared" si="94"/>
        <v>0.19920879358496338</v>
      </c>
      <c r="J1536">
        <f>_xlfn.XLOOKUP(A1536,'Tele2 - data 6.23'!R:R,'Tele2 - data 6.23'!U:U,0,0)</f>
        <v>0</v>
      </c>
      <c r="K1536">
        <f t="shared" si="95"/>
        <v>0</v>
      </c>
    </row>
    <row r="1537" spans="1:11" x14ac:dyDescent="0.25">
      <c r="A1537" t="str">
        <f>_xlfn.XLOOKUP(C1537,'Usage by partner TELE2 vs Ki'!B:B,'Usage by partner TELE2 vs Ki'!A:A,,0)</f>
        <v>MEXIU</v>
      </c>
      <c r="B1537" t="s">
        <v>1420</v>
      </c>
      <c r="C1537" t="s">
        <v>836</v>
      </c>
      <c r="D1537">
        <v>1</v>
      </c>
      <c r="E1537">
        <v>2</v>
      </c>
      <c r="F1537">
        <f t="shared" si="92"/>
        <v>1.862645149230957E-9</v>
      </c>
      <c r="G1537">
        <f t="shared" si="93"/>
        <v>1.9073486328125E-6</v>
      </c>
      <c r="H1537">
        <f>_xlfn.XLOOKUP(A1537,'Tele2 - data 6.23'!A:A,'Tele2 - data 6.23'!K:K,0,0)</f>
        <v>1.0003618742096052</v>
      </c>
      <c r="I1537">
        <f t="shared" si="94"/>
        <v>1.9080388530914406E-6</v>
      </c>
      <c r="J1537">
        <f>_xlfn.XLOOKUP(A1537,'Tele2 - data 6.23'!R:R,'Tele2 - data 6.23'!U:U,0,0)</f>
        <v>0</v>
      </c>
      <c r="K1537">
        <f t="shared" si="95"/>
        <v>0</v>
      </c>
    </row>
    <row r="1538" spans="1:11" x14ac:dyDescent="0.25">
      <c r="A1538" t="str">
        <f>_xlfn.XLOOKUP(C1538,'Usage by partner TELE2 vs Ki'!B:B,'Usage by partner TELE2 vs Ki'!A:A,,0)</f>
        <v>ISRPL</v>
      </c>
      <c r="B1538" t="s">
        <v>1420</v>
      </c>
      <c r="C1538" t="s">
        <v>644</v>
      </c>
      <c r="D1538">
        <v>1</v>
      </c>
      <c r="E1538">
        <v>491278</v>
      </c>
      <c r="F1538">
        <f t="shared" si="92"/>
        <v>4.5753829181194305E-4</v>
      </c>
      <c r="G1538">
        <f t="shared" si="93"/>
        <v>0.46851921081542969</v>
      </c>
      <c r="H1538">
        <f>_xlfn.XLOOKUP(A1538,'Tele2 - data 6.23'!A:A,'Tele2 - data 6.23'!K:K,0,0)</f>
        <v>1.8158632160141627E-2</v>
      </c>
      <c r="I1538">
        <f t="shared" si="94"/>
        <v>8.5076680091572369E-3</v>
      </c>
      <c r="J1538">
        <f>_xlfn.XLOOKUP(A1538,'Tele2 - data 6.23'!R:R,'Tele2 - data 6.23'!U:U,0,0)</f>
        <v>0.1</v>
      </c>
      <c r="K1538">
        <f t="shared" si="95"/>
        <v>0.1</v>
      </c>
    </row>
    <row r="1539" spans="1:11" x14ac:dyDescent="0.25">
      <c r="A1539" t="str">
        <f>_xlfn.XLOOKUP(C1539,'Usage by partner TELE2 vs Ki'!B:B,'Usage by partner TELE2 vs Ki'!A:A,,0)</f>
        <v>MEXTL</v>
      </c>
      <c r="B1539" t="s">
        <v>1420</v>
      </c>
      <c r="C1539" t="s">
        <v>735</v>
      </c>
      <c r="D1539">
        <v>1</v>
      </c>
      <c r="E1539">
        <v>191896</v>
      </c>
      <c r="F1539">
        <f t="shared" ref="F1539:F1602" si="96">G1539/1024</f>
        <v>1.7871707677841187E-4</v>
      </c>
      <c r="G1539">
        <f t="shared" ref="G1539:G1602" si="97">E1539/1024/1024</f>
        <v>0.18300628662109375</v>
      </c>
      <c r="H1539">
        <f>_xlfn.XLOOKUP(A1539,'Tele2 - data 6.23'!A:A,'Tele2 - data 6.23'!K:K,0,0)</f>
        <v>2.0154664612387234E-2</v>
      </c>
      <c r="I1539">
        <f t="shared" ref="I1539:I1602" si="98">H1539*G1539</f>
        <v>3.6884303288065535E-3</v>
      </c>
      <c r="J1539">
        <f>_xlfn.XLOOKUP(A1539,'Tele2 - data 6.23'!R:R,'Tele2 - data 6.23'!U:U,0,0)</f>
        <v>0</v>
      </c>
      <c r="K1539">
        <f t="shared" ref="K1539:K1602" si="99">J1539*D1539</f>
        <v>0</v>
      </c>
    </row>
    <row r="1540" spans="1:11" x14ac:dyDescent="0.25">
      <c r="A1540" t="str">
        <f>_xlfn.XLOOKUP(C1540,'Usage by partner TELE2 vs Ki'!B:B,'Usage by partner TELE2 vs Ki'!A:A,,0)</f>
        <v>USACG</v>
      </c>
      <c r="B1540" t="s">
        <v>1371</v>
      </c>
      <c r="C1540" t="s">
        <v>665</v>
      </c>
      <c r="D1540">
        <v>1</v>
      </c>
      <c r="E1540">
        <v>258976497</v>
      </c>
      <c r="F1540">
        <f t="shared" si="96"/>
        <v>0.24119065795093775</v>
      </c>
      <c r="G1540">
        <f t="shared" si="97"/>
        <v>246.97923374176025</v>
      </c>
      <c r="H1540">
        <f>_xlfn.XLOOKUP(A1540,'Tele2 - data 6.23'!A:A,'Tele2 - data 6.23'!K:K,0,0)</f>
        <v>1.3540748128522176E-2</v>
      </c>
      <c r="I1540">
        <f t="shared" si="98"/>
        <v>3.344283597072581</v>
      </c>
      <c r="J1540">
        <f>_xlfn.XLOOKUP(A1540,'Tele2 - data 6.23'!R:R,'Tele2 - data 6.23'!U:U,0,0)</f>
        <v>0</v>
      </c>
      <c r="K1540">
        <f t="shared" si="99"/>
        <v>0</v>
      </c>
    </row>
    <row r="1541" spans="1:11" x14ac:dyDescent="0.25">
      <c r="A1541" t="str">
        <f>_xlfn.XLOOKUP(C1541,'Usage by partner TELE2 vs Ki'!B:B,'Usage by partner TELE2 vs Ki'!A:A,,0)</f>
        <v>ISRMS</v>
      </c>
      <c r="B1541" t="s">
        <v>1371</v>
      </c>
      <c r="C1541" t="s">
        <v>645</v>
      </c>
      <c r="D1541">
        <v>1</v>
      </c>
      <c r="E1541">
        <v>352838248</v>
      </c>
      <c r="F1541">
        <f t="shared" si="96"/>
        <v>0.32860622555017471</v>
      </c>
      <c r="G1541">
        <f t="shared" si="97"/>
        <v>336.49277496337891</v>
      </c>
      <c r="H1541">
        <f>_xlfn.XLOOKUP(A1541,'Tele2 - data 6.23'!A:A,'Tele2 - data 6.23'!K:K,0,0)</f>
        <v>1.3603237372528902E-2</v>
      </c>
      <c r="I1541">
        <f t="shared" si="98"/>
        <v>4.5773910919677938</v>
      </c>
      <c r="J1541">
        <f>_xlfn.XLOOKUP(A1541,'Tele2 - data 6.23'!R:R,'Tele2 - data 6.23'!U:U,0,0)</f>
        <v>0</v>
      </c>
      <c r="K1541">
        <f t="shared" si="99"/>
        <v>0</v>
      </c>
    </row>
    <row r="1542" spans="1:11" x14ac:dyDescent="0.25">
      <c r="A1542" t="str">
        <f>_xlfn.XLOOKUP(C1542,'Usage by partner TELE2 vs Ki'!B:B,'Usage by partner TELE2 vs Ki'!A:A,,0)</f>
        <v>ISR01</v>
      </c>
      <c r="B1542" t="s">
        <v>1371</v>
      </c>
      <c r="C1542" t="s">
        <v>586</v>
      </c>
      <c r="D1542">
        <v>1</v>
      </c>
      <c r="E1542">
        <v>323150</v>
      </c>
      <c r="F1542">
        <f t="shared" si="96"/>
        <v>3.0095688998699188E-4</v>
      </c>
      <c r="G1542">
        <f t="shared" si="97"/>
        <v>0.30817985534667969</v>
      </c>
      <c r="H1542">
        <f>_xlfn.XLOOKUP(A1542,'Tele2 - data 6.23'!A:A,'Tele2 - data 6.23'!K:K,0,0)</f>
        <v>1.3512929896353961E-2</v>
      </c>
      <c r="I1542">
        <f t="shared" si="98"/>
        <v>4.1644127807681872E-3</v>
      </c>
      <c r="J1542">
        <f>_xlfn.XLOOKUP(A1542,'Tele2 - data 6.23'!R:R,'Tele2 - data 6.23'!U:U,0,0)</f>
        <v>0</v>
      </c>
      <c r="K1542">
        <f t="shared" si="99"/>
        <v>0</v>
      </c>
    </row>
    <row r="1543" spans="1:11" x14ac:dyDescent="0.25">
      <c r="A1543" t="str">
        <f>_xlfn.XLOOKUP(C1543,'Usage by partner TELE2 vs Ki'!B:B,'Usage by partner TELE2 vs Ki'!A:A,,0)</f>
        <v>USAW6</v>
      </c>
      <c r="B1543" t="s">
        <v>1371</v>
      </c>
      <c r="C1543" t="s">
        <v>646</v>
      </c>
      <c r="D1543">
        <v>1</v>
      </c>
      <c r="E1543">
        <v>115024621</v>
      </c>
      <c r="F1543">
        <f t="shared" si="96"/>
        <v>0.10712502617388964</v>
      </c>
      <c r="G1543">
        <f t="shared" si="97"/>
        <v>109.69602680206299</v>
      </c>
      <c r="H1543">
        <f>_xlfn.XLOOKUP(A1543,'Tele2 - data 6.23'!A:A,'Tele2 - data 6.23'!K:K,0,0)</f>
        <v>5.0788502726430767E-3</v>
      </c>
      <c r="I1543">
        <f t="shared" si="98"/>
        <v>0.55712969563151982</v>
      </c>
      <c r="J1543">
        <f>_xlfn.XLOOKUP(A1543,'Tele2 - data 6.23'!R:R,'Tele2 - data 6.23'!U:U,0,0)</f>
        <v>0.12</v>
      </c>
      <c r="K1543">
        <f t="shared" si="99"/>
        <v>0.12</v>
      </c>
    </row>
    <row r="1544" spans="1:11" x14ac:dyDescent="0.25">
      <c r="A1544" t="str">
        <f>_xlfn.XLOOKUP(C1544,'Usage by partner TELE2 vs Ki'!B:B,'Usage by partner TELE2 vs Ki'!A:A,,0)</f>
        <v>CHLSM</v>
      </c>
      <c r="B1544" t="s">
        <v>1366</v>
      </c>
      <c r="C1544" t="s">
        <v>706</v>
      </c>
      <c r="D1544">
        <v>1</v>
      </c>
      <c r="E1544">
        <v>31263</v>
      </c>
      <c r="F1544">
        <f t="shared" si="96"/>
        <v>2.9115937650203705E-5</v>
      </c>
      <c r="G1544">
        <f t="shared" si="97"/>
        <v>2.9814720153808594E-2</v>
      </c>
      <c r="H1544">
        <f>_xlfn.XLOOKUP(A1544,'Tele2 - data 6.23'!A:A,'Tele2 - data 6.23'!K:K,0,0)</f>
        <v>2.0140564892436954E-2</v>
      </c>
      <c r="I1544">
        <f t="shared" si="98"/>
        <v>6.0048530600762982E-4</v>
      </c>
      <c r="J1544">
        <f>_xlfn.XLOOKUP(A1544,'Tele2 - data 6.23'!R:R,'Tele2 - data 6.23'!U:U,0,0)</f>
        <v>0</v>
      </c>
      <c r="K1544">
        <f t="shared" si="99"/>
        <v>0</v>
      </c>
    </row>
    <row r="1545" spans="1:11" x14ac:dyDescent="0.25">
      <c r="A1545" t="str">
        <f>_xlfn.XLOOKUP(C1545,'Usage by partner TELE2 vs Ki'!B:B,'Usage by partner TELE2 vs Ki'!A:A,,0)</f>
        <v>CHLMV</v>
      </c>
      <c r="B1545" t="s">
        <v>1366</v>
      </c>
      <c r="C1545" t="s">
        <v>707</v>
      </c>
      <c r="D1545">
        <v>1</v>
      </c>
      <c r="E1545">
        <v>28</v>
      </c>
      <c r="F1545">
        <f t="shared" si="96"/>
        <v>2.6077032089233398E-8</v>
      </c>
      <c r="G1545">
        <f t="shared" si="97"/>
        <v>2.6702880859375E-5</v>
      </c>
      <c r="H1545">
        <f>_xlfn.XLOOKUP(A1545,'Tele2 - data 6.23'!A:A,'Tele2 - data 6.23'!K:K,0,0)</f>
        <v>1.5054058025944197E-2</v>
      </c>
      <c r="I1545">
        <f t="shared" si="98"/>
        <v>4.0198671791690588E-7</v>
      </c>
      <c r="J1545">
        <f>_xlfn.XLOOKUP(A1545,'Tele2 - data 6.23'!R:R,'Tele2 - data 6.23'!U:U,0,0)</f>
        <v>0</v>
      </c>
      <c r="K1545">
        <f t="shared" si="99"/>
        <v>0</v>
      </c>
    </row>
    <row r="1546" spans="1:11" x14ac:dyDescent="0.25">
      <c r="A1546" t="str">
        <f>_xlfn.XLOOKUP(C1546,'Usage by partner TELE2 vs Ki'!B:B,'Usage by partner TELE2 vs Ki'!A:A,,0)</f>
        <v>CHLTM</v>
      </c>
      <c r="B1546" t="s">
        <v>1366</v>
      </c>
      <c r="C1546" t="s">
        <v>703</v>
      </c>
      <c r="D1546">
        <v>1</v>
      </c>
      <c r="E1546">
        <v>65945</v>
      </c>
      <c r="F1546">
        <f t="shared" si="96"/>
        <v>6.1416067183017731E-5</v>
      </c>
      <c r="G1546">
        <f t="shared" si="97"/>
        <v>6.2890052795410156E-2</v>
      </c>
      <c r="H1546">
        <f>_xlfn.XLOOKUP(A1546,'Tele2 - data 6.23'!A:A,'Tele2 - data 6.23'!K:K,0,0)</f>
        <v>1.5013584475236687E-2</v>
      </c>
      <c r="I1546">
        <f t="shared" si="98"/>
        <v>9.4420512029598557E-4</v>
      </c>
      <c r="J1546">
        <f>_xlfn.XLOOKUP(A1546,'Tele2 - data 6.23'!R:R,'Tele2 - data 6.23'!U:U,0,0)</f>
        <v>0</v>
      </c>
      <c r="K1546">
        <f t="shared" si="99"/>
        <v>0</v>
      </c>
    </row>
    <row r="1547" spans="1:11" x14ac:dyDescent="0.25">
      <c r="A1547" t="str">
        <f>_xlfn.XLOOKUP(C1547,'Usage by partner TELE2 vs Ki'!B:B,'Usage by partner TELE2 vs Ki'!A:A,,0)</f>
        <v>ARETC</v>
      </c>
      <c r="B1547" t="s">
        <v>1179</v>
      </c>
      <c r="C1547" t="s">
        <v>788</v>
      </c>
      <c r="D1547">
        <v>2</v>
      </c>
      <c r="E1547">
        <v>773</v>
      </c>
      <c r="F1547">
        <f t="shared" si="96"/>
        <v>7.1991235017776489E-7</v>
      </c>
      <c r="G1547">
        <f t="shared" si="97"/>
        <v>7.3719024658203125E-4</v>
      </c>
      <c r="H1547">
        <f>_xlfn.XLOOKUP(A1547,'Tele2 - data 6.23'!A:A,'Tele2 - data 6.23'!K:K,0,0)</f>
        <v>5.012103937134417E-2</v>
      </c>
      <c r="I1547">
        <f t="shared" si="98"/>
        <v>3.6948741373108906E-5</v>
      </c>
      <c r="J1547">
        <f>_xlfn.XLOOKUP(A1547,'Tele2 - data 6.23'!R:R,'Tele2 - data 6.23'!U:U,0,0)</f>
        <v>0</v>
      </c>
      <c r="K1547">
        <f t="shared" si="99"/>
        <v>0</v>
      </c>
    </row>
    <row r="1548" spans="1:11" x14ac:dyDescent="0.25">
      <c r="A1548" t="str">
        <f>_xlfn.XLOOKUP(C1548,'Usage by partner TELE2 vs Ki'!B:B,'Usage by partner TELE2 vs Ki'!A:A,,0)</f>
        <v>GBRCN</v>
      </c>
      <c r="B1548" t="s">
        <v>1365</v>
      </c>
      <c r="C1548" t="s">
        <v>679</v>
      </c>
      <c r="D1548">
        <v>2</v>
      </c>
      <c r="E1548">
        <v>89665</v>
      </c>
      <c r="F1548">
        <f t="shared" si="96"/>
        <v>8.3507038652896881E-5</v>
      </c>
      <c r="G1548">
        <f t="shared" si="97"/>
        <v>8.5511207580566406E-2</v>
      </c>
      <c r="H1548">
        <f>_xlfn.XLOOKUP(A1548,'Tele2 - data 6.23'!A:A,'Tele2 - data 6.23'!K:K,0,0)</f>
        <v>1.0089910828816955E-2</v>
      </c>
      <c r="I1548">
        <f t="shared" si="98"/>
        <v>8.6280045935237151E-4</v>
      </c>
      <c r="J1548">
        <f>_xlfn.XLOOKUP(A1548,'Tele2 - data 6.23'!R:R,'Tele2 - data 6.23'!U:U,0,0)</f>
        <v>0</v>
      </c>
      <c r="K1548">
        <f t="shared" si="99"/>
        <v>0</v>
      </c>
    </row>
    <row r="1549" spans="1:11" x14ac:dyDescent="0.25">
      <c r="A1549" t="str">
        <f>_xlfn.XLOOKUP(C1549,'Usage by partner TELE2 vs Ki'!B:B,'Usage by partner TELE2 vs Ki'!A:A,,0)</f>
        <v>POL03</v>
      </c>
      <c r="B1549" t="s">
        <v>1383</v>
      </c>
      <c r="C1549" t="s">
        <v>780</v>
      </c>
      <c r="D1549">
        <v>2</v>
      </c>
      <c r="E1549">
        <v>29563</v>
      </c>
      <c r="F1549">
        <f t="shared" si="96"/>
        <v>2.7532689273357391E-5</v>
      </c>
      <c r="G1549">
        <f t="shared" si="97"/>
        <v>2.8193473815917969E-2</v>
      </c>
      <c r="H1549">
        <f>_xlfn.XLOOKUP(A1549,'Tele2 - data 6.23'!A:A,'Tele2 - data 6.23'!K:K,0,0)</f>
        <v>1.0005654488975016E-2</v>
      </c>
      <c r="I1549">
        <f t="shared" si="98"/>
        <v>2.8209415784603918E-4</v>
      </c>
      <c r="J1549">
        <f>_xlfn.XLOOKUP(A1549,'Tele2 - data 6.23'!R:R,'Tele2 - data 6.23'!U:U,0,0)</f>
        <v>0</v>
      </c>
      <c r="K1549">
        <f t="shared" si="99"/>
        <v>0</v>
      </c>
    </row>
    <row r="1550" spans="1:11" x14ac:dyDescent="0.25">
      <c r="A1550" t="str">
        <f>_xlfn.XLOOKUP(C1550,'Usage by partner TELE2 vs Ki'!B:B,'Usage by partner TELE2 vs Ki'!A:A,,0)</f>
        <v>ISRPL</v>
      </c>
      <c r="B1550" t="s">
        <v>1383</v>
      </c>
      <c r="C1550" t="s">
        <v>644</v>
      </c>
      <c r="D1550">
        <v>1</v>
      </c>
      <c r="E1550">
        <v>1</v>
      </c>
      <c r="F1550">
        <f t="shared" si="96"/>
        <v>9.3132257461547852E-10</v>
      </c>
      <c r="G1550">
        <f t="shared" si="97"/>
        <v>9.5367431640625E-7</v>
      </c>
      <c r="H1550">
        <f>_xlfn.XLOOKUP(A1550,'Tele2 - data 6.23'!A:A,'Tele2 - data 6.23'!K:K,0,0)</f>
        <v>1.8158632160141627E-2</v>
      </c>
      <c r="I1550">
        <f t="shared" si="98"/>
        <v>1.7317421112195613E-8</v>
      </c>
      <c r="J1550">
        <f>_xlfn.XLOOKUP(A1550,'Tele2 - data 6.23'!R:R,'Tele2 - data 6.23'!U:U,0,0)</f>
        <v>0.1</v>
      </c>
      <c r="K1550">
        <f t="shared" si="99"/>
        <v>0.1</v>
      </c>
    </row>
    <row r="1551" spans="1:11" x14ac:dyDescent="0.25">
      <c r="A1551" t="str">
        <f>_xlfn.XLOOKUP(C1551,'Usage by partner TELE2 vs Ki'!B:B,'Usage by partner TELE2 vs Ki'!A:A,,0)</f>
        <v>CMRMT</v>
      </c>
      <c r="B1551" t="s">
        <v>641</v>
      </c>
      <c r="C1551" t="s">
        <v>727</v>
      </c>
      <c r="D1551">
        <v>2</v>
      </c>
      <c r="E1551">
        <v>14457038</v>
      </c>
      <c r="F1551">
        <f t="shared" si="96"/>
        <v>1.3464165851473808E-2</v>
      </c>
      <c r="G1551">
        <f t="shared" si="97"/>
        <v>13.78730583190918</v>
      </c>
      <c r="H1551">
        <f>_xlfn.XLOOKUP(A1551,'Tele2 - data 6.23'!A:A,'Tele2 - data 6.23'!K:K,0,0)</f>
        <v>2.0117577073508693E-2</v>
      </c>
      <c r="I1551">
        <f t="shared" si="98"/>
        <v>0.27736718770946883</v>
      </c>
      <c r="J1551">
        <f>_xlfn.XLOOKUP(A1551,'Tele2 - data 6.23'!R:R,'Tele2 - data 6.23'!U:U,0,0)</f>
        <v>0</v>
      </c>
      <c r="K1551">
        <f t="shared" si="99"/>
        <v>0</v>
      </c>
    </row>
    <row r="1552" spans="1:11" x14ac:dyDescent="0.25">
      <c r="A1552" t="str">
        <f>_xlfn.XLOOKUP(C1552,'Usage by partner TELE2 vs Ki'!B:B,'Usage by partner TELE2 vs Ki'!A:A,,0)</f>
        <v>LTUMT</v>
      </c>
      <c r="B1552" t="s">
        <v>932</v>
      </c>
      <c r="C1552" t="s">
        <v>933</v>
      </c>
      <c r="D1552">
        <v>1</v>
      </c>
      <c r="E1552">
        <v>93173412</v>
      </c>
      <c r="F1552">
        <f t="shared" si="96"/>
        <v>8.6774501949548721E-2</v>
      </c>
      <c r="G1552">
        <f t="shared" si="97"/>
        <v>88.857089996337891</v>
      </c>
      <c r="H1552">
        <f>_xlfn.XLOOKUP(A1552,'Tele2 - data 6.23'!A:A,'Tele2 - data 6.23'!K:K,0,0)</f>
        <v>1.0001134172621072E-2</v>
      </c>
      <c r="I1552">
        <f t="shared" si="98"/>
        <v>0.88867167924204093</v>
      </c>
      <c r="J1552">
        <f>_xlfn.XLOOKUP(A1552,'Tele2 - data 6.23'!R:R,'Tele2 - data 6.23'!U:U,0,0)</f>
        <v>0</v>
      </c>
      <c r="K1552">
        <f t="shared" si="99"/>
        <v>0</v>
      </c>
    </row>
    <row r="1553" spans="1:11" x14ac:dyDescent="0.25">
      <c r="A1553" t="str">
        <f>_xlfn.XLOOKUP(C1553,'Usage by partner TELE2 vs Ki'!B:B,'Usage by partner TELE2 vs Ki'!A:A,,0)</f>
        <v>LTU03</v>
      </c>
      <c r="B1553" t="s">
        <v>932</v>
      </c>
      <c r="C1553" t="s">
        <v>931</v>
      </c>
      <c r="D1553">
        <v>1</v>
      </c>
      <c r="E1553">
        <v>25679542</v>
      </c>
      <c r="F1553">
        <f t="shared" si="96"/>
        <v>2.3915937170386314E-2</v>
      </c>
      <c r="G1553">
        <f t="shared" si="97"/>
        <v>24.489919662475586</v>
      </c>
      <c r="H1553">
        <f>_xlfn.XLOOKUP(A1553,'Tele2 - data 6.23'!A:A,'Tele2 - data 6.23'!K:K,0,0)</f>
        <v>6.0045647823911948E-3</v>
      </c>
      <c r="I1553">
        <f t="shared" si="98"/>
        <v>0.14705130912889056</v>
      </c>
      <c r="J1553">
        <f>_xlfn.XLOOKUP(A1553,'Tele2 - data 6.23'!R:R,'Tele2 - data 6.23'!U:U,0,0)</f>
        <v>0</v>
      </c>
      <c r="K1553">
        <f t="shared" si="99"/>
        <v>0</v>
      </c>
    </row>
    <row r="1554" spans="1:11" x14ac:dyDescent="0.25">
      <c r="A1554" t="str">
        <f>_xlfn.XLOOKUP(C1554,'Usage by partner TELE2 vs Ki'!B:B,'Usage by partner TELE2 vs Ki'!A:A,,0)</f>
        <v>TZACT</v>
      </c>
      <c r="B1554" t="s">
        <v>1421</v>
      </c>
      <c r="C1554" t="s">
        <v>723</v>
      </c>
      <c r="D1554">
        <v>1</v>
      </c>
      <c r="E1554">
        <v>24643807</v>
      </c>
      <c r="F1554">
        <f t="shared" si="96"/>
        <v>2.2951333783566952E-2</v>
      </c>
      <c r="G1554">
        <f t="shared" si="97"/>
        <v>23.502165794372559</v>
      </c>
      <c r="H1554">
        <f>_xlfn.XLOOKUP(A1554,'Tele2 - data 6.23'!A:A,'Tele2 - data 6.23'!K:K,0,0)</f>
        <v>0.45026172430036754</v>
      </c>
      <c r="I1554">
        <f t="shared" si="98"/>
        <v>10.582125695367305</v>
      </c>
      <c r="J1554">
        <f>_xlfn.XLOOKUP(A1554,'Tele2 - data 6.23'!R:R,'Tele2 - data 6.23'!U:U,0,0)</f>
        <v>0</v>
      </c>
      <c r="K1554">
        <f t="shared" si="99"/>
        <v>0</v>
      </c>
    </row>
    <row r="1555" spans="1:11" x14ac:dyDescent="0.25">
      <c r="A1555" t="str">
        <f>_xlfn.XLOOKUP(C1555,'Usage by partner TELE2 vs Ki'!B:B,'Usage by partner TELE2 vs Ki'!A:A,,0)</f>
        <v>TZAMB</v>
      </c>
      <c r="B1555" t="s">
        <v>1421</v>
      </c>
      <c r="C1555" t="s">
        <v>547</v>
      </c>
      <c r="D1555">
        <v>1</v>
      </c>
      <c r="E1555">
        <v>17</v>
      </c>
      <c r="F1555">
        <f t="shared" si="96"/>
        <v>1.5832483768463135E-8</v>
      </c>
      <c r="G1555">
        <f t="shared" si="97"/>
        <v>1.621246337890625E-5</v>
      </c>
      <c r="H1555">
        <f>_xlfn.XLOOKUP(A1555,'Tele2 - data 6.23'!A:A,'Tele2 - data 6.23'!K:K,0,0)</f>
        <v>9.0763298944062459E-2</v>
      </c>
      <c r="I1555">
        <f t="shared" si="98"/>
        <v>1.471496660279333E-6</v>
      </c>
      <c r="J1555">
        <f>_xlfn.XLOOKUP(A1555,'Tele2 - data 6.23'!R:R,'Tele2 - data 6.23'!U:U,0,0)</f>
        <v>0</v>
      </c>
      <c r="K1555">
        <f t="shared" si="99"/>
        <v>0</v>
      </c>
    </row>
    <row r="1556" spans="1:11" x14ac:dyDescent="0.25">
      <c r="A1556" t="str">
        <f>_xlfn.XLOOKUP(C1556,'Usage by partner TELE2 vs Ki'!B:B,'Usage by partner TELE2 vs Ki'!A:A,,0)</f>
        <v>ISR01</v>
      </c>
      <c r="B1556" t="s">
        <v>1421</v>
      </c>
      <c r="C1556" t="s">
        <v>586</v>
      </c>
      <c r="D1556">
        <v>1</v>
      </c>
      <c r="E1556">
        <v>27675</v>
      </c>
      <c r="F1556">
        <f t="shared" si="96"/>
        <v>2.5774352252483368E-5</v>
      </c>
      <c r="G1556">
        <f t="shared" si="97"/>
        <v>2.6392936706542969E-2</v>
      </c>
      <c r="H1556">
        <f>_xlfn.XLOOKUP(A1556,'Tele2 - data 6.23'!A:A,'Tele2 - data 6.23'!K:K,0,0)</f>
        <v>1.3512929896353961E-2</v>
      </c>
      <c r="I1556">
        <f t="shared" si="98"/>
        <v>3.5664590347442234E-4</v>
      </c>
      <c r="J1556">
        <f>_xlfn.XLOOKUP(A1556,'Tele2 - data 6.23'!R:R,'Tele2 - data 6.23'!U:U,0,0)</f>
        <v>0</v>
      </c>
      <c r="K1556">
        <f t="shared" si="99"/>
        <v>0</v>
      </c>
    </row>
    <row r="1557" spans="1:11" x14ac:dyDescent="0.25">
      <c r="A1557" t="str">
        <f>_xlfn.XLOOKUP(C1557,'Usage by partner TELE2 vs Ki'!B:B,'Usage by partner TELE2 vs Ki'!A:A,,0)</f>
        <v>USACG</v>
      </c>
      <c r="B1557" t="s">
        <v>1302</v>
      </c>
      <c r="C1557" t="s">
        <v>665</v>
      </c>
      <c r="D1557">
        <v>2</v>
      </c>
      <c r="E1557">
        <v>2149840</v>
      </c>
      <c r="F1557">
        <f t="shared" si="96"/>
        <v>2.0021945238113403E-3</v>
      </c>
      <c r="G1557">
        <f t="shared" si="97"/>
        <v>2.0502471923828125</v>
      </c>
      <c r="H1557">
        <f>_xlfn.XLOOKUP(A1557,'Tele2 - data 6.23'!A:A,'Tele2 - data 6.23'!K:K,0,0)</f>
        <v>1.3540748128522176E-2</v>
      </c>
      <c r="I1557">
        <f t="shared" si="98"/>
        <v>2.7761880833265414E-2</v>
      </c>
      <c r="J1557">
        <f>_xlfn.XLOOKUP(A1557,'Tele2 - data 6.23'!R:R,'Tele2 - data 6.23'!U:U,0,0)</f>
        <v>0</v>
      </c>
      <c r="K1557">
        <f t="shared" si="99"/>
        <v>0</v>
      </c>
    </row>
    <row r="1558" spans="1:11" x14ac:dyDescent="0.25">
      <c r="A1558" t="str">
        <f>_xlfn.XLOOKUP(C1558,'Usage by partner TELE2 vs Ki'!B:B,'Usage by partner TELE2 vs Ki'!A:A,,0)</f>
        <v>USAW6</v>
      </c>
      <c r="B1558" t="s">
        <v>1302</v>
      </c>
      <c r="C1558" t="s">
        <v>646</v>
      </c>
      <c r="D1558">
        <v>2</v>
      </c>
      <c r="E1558">
        <v>1566421729</v>
      </c>
      <c r="F1558">
        <f t="shared" si="96"/>
        <v>1.4588439175859094</v>
      </c>
      <c r="G1558">
        <f t="shared" si="97"/>
        <v>1493.8561716079712</v>
      </c>
      <c r="H1558">
        <f>_xlfn.XLOOKUP(A1558,'Tele2 - data 6.23'!A:A,'Tele2 - data 6.23'!K:K,0,0)</f>
        <v>5.0788502726430767E-3</v>
      </c>
      <c r="I1558">
        <f t="shared" si="98"/>
        <v>7.5870718244606872</v>
      </c>
      <c r="J1558">
        <f>_xlfn.XLOOKUP(A1558,'Tele2 - data 6.23'!R:R,'Tele2 - data 6.23'!U:U,0,0)</f>
        <v>0.12</v>
      </c>
      <c r="K1558">
        <f t="shared" si="99"/>
        <v>0.24</v>
      </c>
    </row>
    <row r="1559" spans="1:11" x14ac:dyDescent="0.25">
      <c r="A1559" t="str">
        <f>_xlfn.XLOOKUP(C1559,'Usage by partner TELE2 vs Ki'!B:B,'Usage by partner TELE2 vs Ki'!A:A,,0)</f>
        <v>ISR01</v>
      </c>
      <c r="B1559" t="s">
        <v>615</v>
      </c>
      <c r="C1559" t="s">
        <v>586</v>
      </c>
      <c r="D1559">
        <v>2</v>
      </c>
      <c r="E1559">
        <v>516999903</v>
      </c>
      <c r="F1559">
        <f t="shared" si="96"/>
        <v>0.48149368073791265</v>
      </c>
      <c r="G1559">
        <f t="shared" si="97"/>
        <v>493.04952907562256</v>
      </c>
      <c r="H1559">
        <f>_xlfn.XLOOKUP(A1559,'Tele2 - data 6.23'!A:A,'Tele2 - data 6.23'!K:K,0,0)</f>
        <v>1.3512929896353961E-2</v>
      </c>
      <c r="I1559">
        <f t="shared" si="98"/>
        <v>6.6625437218292216</v>
      </c>
      <c r="J1559">
        <f>_xlfn.XLOOKUP(A1559,'Tele2 - data 6.23'!R:R,'Tele2 - data 6.23'!U:U,0,0)</f>
        <v>0</v>
      </c>
      <c r="K1559">
        <f t="shared" si="99"/>
        <v>0</v>
      </c>
    </row>
    <row r="1560" spans="1:11" x14ac:dyDescent="0.25">
      <c r="A1560" t="str">
        <f>_xlfn.XLOOKUP(C1560,'Usage by partner TELE2 vs Ki'!B:B,'Usage by partner TELE2 vs Ki'!A:A,,0)</f>
        <v>ITASI</v>
      </c>
      <c r="B1560" t="s">
        <v>615</v>
      </c>
      <c r="C1560" t="s">
        <v>769</v>
      </c>
      <c r="D1560">
        <v>2</v>
      </c>
      <c r="E1560">
        <v>2</v>
      </c>
      <c r="F1560">
        <f t="shared" si="96"/>
        <v>1.862645149230957E-9</v>
      </c>
      <c r="G1560">
        <f t="shared" si="97"/>
        <v>1.9073486328125E-6</v>
      </c>
      <c r="H1560">
        <f>_xlfn.XLOOKUP(A1560,'Tele2 - data 6.23'!A:A,'Tele2 - data 6.23'!K:K,0,0)</f>
        <v>1.003746322999596E-2</v>
      </c>
      <c r="I1560">
        <f t="shared" si="98"/>
        <v>1.9144941768638534E-8</v>
      </c>
      <c r="J1560">
        <f>_xlfn.XLOOKUP(A1560,'Tele2 - data 6.23'!R:R,'Tele2 - data 6.23'!U:U,0,0)</f>
        <v>0.05</v>
      </c>
      <c r="K1560">
        <f t="shared" si="99"/>
        <v>0.1</v>
      </c>
    </row>
    <row r="1561" spans="1:11" x14ac:dyDescent="0.25">
      <c r="A1561" t="str">
        <f>_xlfn.XLOOKUP(C1561,'Usage by partner TELE2 vs Ki'!B:B,'Usage by partner TELE2 vs Ki'!A:A,,0)</f>
        <v>USACG</v>
      </c>
      <c r="B1561" t="s">
        <v>1374</v>
      </c>
      <c r="C1561" t="s">
        <v>665</v>
      </c>
      <c r="D1561">
        <v>1</v>
      </c>
      <c r="E1561">
        <v>273043097</v>
      </c>
      <c r="F1561">
        <f t="shared" si="96"/>
        <v>0.25429120007902384</v>
      </c>
      <c r="G1561">
        <f t="shared" si="97"/>
        <v>260.39418888092041</v>
      </c>
      <c r="H1561">
        <f>_xlfn.XLOOKUP(A1561,'Tele2 - data 6.23'!A:A,'Tele2 - data 6.23'!K:K,0,0)</f>
        <v>1.3540748128522176E-2</v>
      </c>
      <c r="I1561">
        <f t="shared" si="98"/>
        <v>3.525932125767373</v>
      </c>
      <c r="J1561">
        <f>_xlfn.XLOOKUP(A1561,'Tele2 - data 6.23'!R:R,'Tele2 - data 6.23'!U:U,0,0)</f>
        <v>0</v>
      </c>
      <c r="K1561">
        <f t="shared" si="99"/>
        <v>0</v>
      </c>
    </row>
    <row r="1562" spans="1:11" x14ac:dyDescent="0.25">
      <c r="A1562" t="str">
        <f>_xlfn.XLOOKUP(C1562,'Usage by partner TELE2 vs Ki'!B:B,'Usage by partner TELE2 vs Ki'!A:A,,0)</f>
        <v>USAW6</v>
      </c>
      <c r="B1562" t="s">
        <v>1374</v>
      </c>
      <c r="C1562" t="s">
        <v>646</v>
      </c>
      <c r="D1562">
        <v>1</v>
      </c>
      <c r="E1562">
        <v>1061138536</v>
      </c>
      <c r="F1562">
        <f t="shared" si="96"/>
        <v>0.98826227337121964</v>
      </c>
      <c r="G1562">
        <f t="shared" si="97"/>
        <v>1011.9805679321289</v>
      </c>
      <c r="H1562">
        <f>_xlfn.XLOOKUP(A1562,'Tele2 - data 6.23'!A:A,'Tele2 - data 6.23'!K:K,0,0)</f>
        <v>5.0788502726430767E-3</v>
      </c>
      <c r="I1562">
        <f t="shared" si="98"/>
        <v>5.1396977833515889</v>
      </c>
      <c r="J1562">
        <f>_xlfn.XLOOKUP(A1562,'Tele2 - data 6.23'!R:R,'Tele2 - data 6.23'!U:U,0,0)</f>
        <v>0.12</v>
      </c>
      <c r="K1562">
        <f t="shared" si="99"/>
        <v>0.12</v>
      </c>
    </row>
    <row r="1563" spans="1:11" x14ac:dyDescent="0.25">
      <c r="A1563" t="str">
        <f>_xlfn.XLOOKUP(C1563,'Usage by partner TELE2 vs Ki'!B:B,'Usage by partner TELE2 vs Ki'!A:A,,0)</f>
        <v>NLDPT</v>
      </c>
      <c r="B1563" t="s">
        <v>702</v>
      </c>
      <c r="C1563" t="s">
        <v>687</v>
      </c>
      <c r="D1563">
        <v>2</v>
      </c>
      <c r="E1563">
        <v>9</v>
      </c>
      <c r="F1563">
        <f t="shared" si="96"/>
        <v>8.3819031715393066E-9</v>
      </c>
      <c r="G1563">
        <f t="shared" si="97"/>
        <v>8.58306884765625E-6</v>
      </c>
      <c r="H1563">
        <f>_xlfn.XLOOKUP(A1563,'Tele2 - data 6.23'!A:A,'Tele2 - data 6.23'!K:K,0,0)</f>
        <v>4.5416334993920587E-3</v>
      </c>
      <c r="I1563">
        <f t="shared" si="98"/>
        <v>3.898115300610402E-8</v>
      </c>
      <c r="J1563">
        <f>_xlfn.XLOOKUP(A1563,'Tele2 - data 6.23'!R:R,'Tele2 - data 6.23'!U:U,0,0)</f>
        <v>0.11</v>
      </c>
      <c r="K1563">
        <f t="shared" si="99"/>
        <v>0.22</v>
      </c>
    </row>
    <row r="1564" spans="1:11" x14ac:dyDescent="0.25">
      <c r="A1564" t="str">
        <f>_xlfn.XLOOKUP(C1564,'Usage by partner TELE2 vs Ki'!B:B,'Usage by partner TELE2 vs Ki'!A:A,,0)</f>
        <v>NLDLT</v>
      </c>
      <c r="B1564" t="s">
        <v>702</v>
      </c>
      <c r="C1564" t="s">
        <v>699</v>
      </c>
      <c r="D1564">
        <v>1</v>
      </c>
      <c r="E1564">
        <v>21253</v>
      </c>
      <c r="F1564">
        <f t="shared" si="96"/>
        <v>1.9793398678302765E-5</v>
      </c>
      <c r="G1564">
        <f t="shared" si="97"/>
        <v>2.0268440246582031E-2</v>
      </c>
      <c r="H1564">
        <f>_xlfn.XLOOKUP(A1564,'Tele2 - data 6.23'!A:A,'Tele2 - data 6.23'!K:K,0,0)</f>
        <v>1.0014996681596862E-2</v>
      </c>
      <c r="I1564">
        <f t="shared" si="98"/>
        <v>2.0298836181066333E-4</v>
      </c>
      <c r="J1564">
        <f>_xlfn.XLOOKUP(A1564,'Tele2 - data 6.23'!R:R,'Tele2 - data 6.23'!U:U,0,0)</f>
        <v>0</v>
      </c>
      <c r="K1564">
        <f t="shared" si="99"/>
        <v>0</v>
      </c>
    </row>
    <row r="1565" spans="1:11" x14ac:dyDescent="0.25">
      <c r="A1565" t="str">
        <f>_xlfn.XLOOKUP(C1565,'Usage by partner TELE2 vs Ki'!B:B,'Usage by partner TELE2 vs Ki'!A:A,,0)</f>
        <v>ISR01</v>
      </c>
      <c r="B1565" t="s">
        <v>1422</v>
      </c>
      <c r="C1565" t="s">
        <v>586</v>
      </c>
      <c r="D1565">
        <v>1</v>
      </c>
      <c r="E1565">
        <v>249290</v>
      </c>
      <c r="F1565">
        <f t="shared" si="96"/>
        <v>2.3216940462589264E-4</v>
      </c>
      <c r="G1565">
        <f t="shared" si="97"/>
        <v>0.23774147033691406</v>
      </c>
      <c r="H1565">
        <f>_xlfn.XLOOKUP(A1565,'Tele2 - data 6.23'!A:A,'Tele2 - data 6.23'!K:K,0,0)</f>
        <v>1.3512929896353961E-2</v>
      </c>
      <c r="I1565">
        <f t="shared" si="98"/>
        <v>3.2125838221188346E-3</v>
      </c>
      <c r="J1565">
        <f>_xlfn.XLOOKUP(A1565,'Tele2 - data 6.23'!R:R,'Tele2 - data 6.23'!U:U,0,0)</f>
        <v>0</v>
      </c>
      <c r="K1565">
        <f t="shared" si="99"/>
        <v>0</v>
      </c>
    </row>
    <row r="1566" spans="1:11" x14ac:dyDescent="0.25">
      <c r="A1566" t="str">
        <f>_xlfn.XLOOKUP(C1566,'Usage by partner TELE2 vs Ki'!B:B,'Usage by partner TELE2 vs Ki'!A:A,,0)</f>
        <v>ISRPL</v>
      </c>
      <c r="B1566" t="s">
        <v>1423</v>
      </c>
      <c r="C1566" t="s">
        <v>644</v>
      </c>
      <c r="D1566">
        <v>1</v>
      </c>
      <c r="E1566">
        <v>532255</v>
      </c>
      <c r="F1566">
        <f t="shared" si="96"/>
        <v>4.9570109695196152E-4</v>
      </c>
      <c r="G1566">
        <f t="shared" si="97"/>
        <v>0.50759792327880859</v>
      </c>
      <c r="H1566">
        <f>_xlfn.XLOOKUP(A1566,'Tele2 - data 6.23'!A:A,'Tele2 - data 6.23'!K:K,0,0)</f>
        <v>1.8158632160141627E-2</v>
      </c>
      <c r="I1566">
        <f t="shared" si="98"/>
        <v>9.2172839740716755E-3</v>
      </c>
      <c r="J1566">
        <f>_xlfn.XLOOKUP(A1566,'Tele2 - data 6.23'!R:R,'Tele2 - data 6.23'!U:U,0,0)</f>
        <v>0.1</v>
      </c>
      <c r="K1566">
        <f t="shared" si="99"/>
        <v>0.1</v>
      </c>
    </row>
    <row r="1567" spans="1:11" x14ac:dyDescent="0.25">
      <c r="A1567" t="str">
        <f>_xlfn.XLOOKUP(C1567,'Usage by partner TELE2 vs Ki'!B:B,'Usage by partner TELE2 vs Ki'!A:A,,0)</f>
        <v>USACG</v>
      </c>
      <c r="B1567" t="s">
        <v>628</v>
      </c>
      <c r="C1567" t="s">
        <v>665</v>
      </c>
      <c r="D1567">
        <v>1</v>
      </c>
      <c r="E1567">
        <v>48625333</v>
      </c>
      <c r="F1567">
        <f t="shared" si="96"/>
        <v>4.528587032109499E-2</v>
      </c>
      <c r="G1567">
        <f t="shared" si="97"/>
        <v>46.37273120880127</v>
      </c>
      <c r="H1567">
        <f>_xlfn.XLOOKUP(A1567,'Tele2 - data 6.23'!A:A,'Tele2 - data 6.23'!K:K,0,0)</f>
        <v>1.3540748128522176E-2</v>
      </c>
      <c r="I1567">
        <f t="shared" si="98"/>
        <v>0.62792147333003767</v>
      </c>
      <c r="J1567">
        <f>_xlfn.XLOOKUP(A1567,'Tele2 - data 6.23'!R:R,'Tele2 - data 6.23'!U:U,0,0)</f>
        <v>0</v>
      </c>
      <c r="K1567">
        <f t="shared" si="99"/>
        <v>0</v>
      </c>
    </row>
    <row r="1568" spans="1:11" x14ac:dyDescent="0.25">
      <c r="A1568" t="str">
        <f>_xlfn.XLOOKUP(C1568,'Usage by partner TELE2 vs Ki'!B:B,'Usage by partner TELE2 vs Ki'!A:A,,0)</f>
        <v>LTE01</v>
      </c>
      <c r="B1568" t="s">
        <v>628</v>
      </c>
      <c r="C1568" t="s">
        <v>1137</v>
      </c>
      <c r="D1568">
        <v>1</v>
      </c>
      <c r="E1568">
        <v>41</v>
      </c>
      <c r="F1568">
        <f t="shared" si="96"/>
        <v>3.8184225559234619E-8</v>
      </c>
      <c r="G1568">
        <f t="shared" si="97"/>
        <v>3.910064697265625E-5</v>
      </c>
      <c r="H1568">
        <f>_xlfn.XLOOKUP(A1568,'Tele2 - data 6.23'!A:A,'Tele2 - data 6.23'!K:K,0,0)</f>
        <v>0</v>
      </c>
      <c r="I1568">
        <f t="shared" si="98"/>
        <v>0</v>
      </c>
      <c r="J1568">
        <f>_xlfn.XLOOKUP(A1568,'Tele2 - data 6.23'!R:R,'Tele2 - data 6.23'!U:U,0,0)</f>
        <v>0</v>
      </c>
      <c r="K1568">
        <f t="shared" si="99"/>
        <v>0</v>
      </c>
    </row>
    <row r="1569" spans="1:11" x14ac:dyDescent="0.25">
      <c r="A1569" t="str">
        <f>_xlfn.XLOOKUP(C1569,'Usage by partner TELE2 vs Ki'!B:B,'Usage by partner TELE2 vs Ki'!A:A,,0)</f>
        <v>GBRHU</v>
      </c>
      <c r="B1569" t="s">
        <v>676</v>
      </c>
      <c r="C1569" t="s">
        <v>775</v>
      </c>
      <c r="D1569">
        <v>1</v>
      </c>
      <c r="E1569">
        <v>92</v>
      </c>
      <c r="F1569">
        <f t="shared" si="96"/>
        <v>8.5681676864624023E-8</v>
      </c>
      <c r="G1569">
        <f t="shared" si="97"/>
        <v>8.7738037109375E-5</v>
      </c>
      <c r="H1569">
        <f>_xlfn.XLOOKUP(A1569,'Tele2 - data 6.23'!A:A,'Tele2 - data 6.23'!K:K,0,0)</f>
        <v>6.0306171524147408E-3</v>
      </c>
      <c r="I1569">
        <f t="shared" si="98"/>
        <v>5.2911451151099789E-7</v>
      </c>
      <c r="J1569">
        <f>_xlfn.XLOOKUP(A1569,'Tele2 - data 6.23'!R:R,'Tele2 - data 6.23'!U:U,0,0)</f>
        <v>0.17</v>
      </c>
      <c r="K1569">
        <f t="shared" si="99"/>
        <v>0.17</v>
      </c>
    </row>
    <row r="1570" spans="1:11" x14ac:dyDescent="0.25">
      <c r="A1570" t="str">
        <f>_xlfn.XLOOKUP(C1570,'Usage by partner TELE2 vs Ki'!B:B,'Usage by partner TELE2 vs Ki'!A:A,,0)</f>
        <v>GBRCN</v>
      </c>
      <c r="B1570" t="s">
        <v>676</v>
      </c>
      <c r="C1570" t="s">
        <v>679</v>
      </c>
      <c r="D1570">
        <v>1</v>
      </c>
      <c r="E1570">
        <v>1197</v>
      </c>
      <c r="F1570">
        <f t="shared" si="96"/>
        <v>1.1147931218147278E-6</v>
      </c>
      <c r="G1570">
        <f t="shared" si="97"/>
        <v>1.1415481567382813E-3</v>
      </c>
      <c r="H1570">
        <f>_xlfn.XLOOKUP(A1570,'Tele2 - data 6.23'!A:A,'Tele2 - data 6.23'!K:K,0,0)</f>
        <v>1.0089910828816955E-2</v>
      </c>
      <c r="I1570">
        <f t="shared" si="98"/>
        <v>1.1518119108289618E-5</v>
      </c>
      <c r="J1570">
        <f>_xlfn.XLOOKUP(A1570,'Tele2 - data 6.23'!R:R,'Tele2 - data 6.23'!U:U,0,0)</f>
        <v>0</v>
      </c>
      <c r="K1570">
        <f t="shared" si="99"/>
        <v>0</v>
      </c>
    </row>
    <row r="1571" spans="1:11" x14ac:dyDescent="0.25">
      <c r="A1571" t="str">
        <f>_xlfn.XLOOKUP(C1571,'Usage by partner TELE2 vs Ki'!B:B,'Usage by partner TELE2 vs Ki'!A:A,,0)</f>
        <v>GBRVF</v>
      </c>
      <c r="B1571" t="s">
        <v>676</v>
      </c>
      <c r="C1571" t="s">
        <v>670</v>
      </c>
      <c r="D1571">
        <v>1</v>
      </c>
      <c r="E1571">
        <v>1235</v>
      </c>
      <c r="F1571">
        <f t="shared" si="96"/>
        <v>1.150183379650116E-6</v>
      </c>
      <c r="G1571">
        <f t="shared" si="97"/>
        <v>1.1777877807617188E-3</v>
      </c>
      <c r="H1571">
        <f>_xlfn.XLOOKUP(A1571,'Tele2 - data 6.23'!A:A,'Tele2 - data 6.23'!K:K,0,0)</f>
        <v>1.0101909042959573E-2</v>
      </c>
      <c r="I1571">
        <f t="shared" si="98"/>
        <v>1.1897905033164093E-5</v>
      </c>
      <c r="J1571">
        <f>_xlfn.XLOOKUP(A1571,'Tele2 - data 6.23'!R:R,'Tele2 - data 6.23'!U:U,0,0)</f>
        <v>0</v>
      </c>
      <c r="K1571">
        <f t="shared" si="99"/>
        <v>0</v>
      </c>
    </row>
    <row r="1572" spans="1:11" x14ac:dyDescent="0.25">
      <c r="A1572" t="str">
        <f>_xlfn.XLOOKUP(C1572,'Usage by partner TELE2 vs Ki'!B:B,'Usage by partner TELE2 vs Ki'!A:A,,0)</f>
        <v>ISR01</v>
      </c>
      <c r="B1572" t="s">
        <v>1424</v>
      </c>
      <c r="C1572" t="s">
        <v>586</v>
      </c>
      <c r="D1572">
        <v>1</v>
      </c>
      <c r="E1572">
        <v>882046</v>
      </c>
      <c r="F1572">
        <f t="shared" si="96"/>
        <v>8.2146935164928436E-4</v>
      </c>
      <c r="G1572">
        <f t="shared" si="97"/>
        <v>0.84118461608886719</v>
      </c>
      <c r="H1572">
        <f>_xlfn.XLOOKUP(A1572,'Tele2 - data 6.23'!A:A,'Tele2 - data 6.23'!K:K,0,0)</f>
        <v>1.3512929896353961E-2</v>
      </c>
      <c r="I1572">
        <f t="shared" si="98"/>
        <v>1.1366868747100283E-2</v>
      </c>
      <c r="J1572">
        <f>_xlfn.XLOOKUP(A1572,'Tele2 - data 6.23'!R:R,'Tele2 - data 6.23'!U:U,0,0)</f>
        <v>0</v>
      </c>
      <c r="K1572">
        <f t="shared" si="99"/>
        <v>0</v>
      </c>
    </row>
    <row r="1573" spans="1:11" x14ac:dyDescent="0.25">
      <c r="A1573" t="str">
        <f>_xlfn.XLOOKUP(C1573,'Usage by partner TELE2 vs Ki'!B:B,'Usage by partner TELE2 vs Ki'!A:A,,0)</f>
        <v>ISR01</v>
      </c>
      <c r="B1573" t="s">
        <v>1425</v>
      </c>
      <c r="C1573" t="s">
        <v>586</v>
      </c>
      <c r="D1573">
        <v>1</v>
      </c>
      <c r="E1573">
        <v>8</v>
      </c>
      <c r="F1573">
        <f t="shared" si="96"/>
        <v>7.4505805969238281E-9</v>
      </c>
      <c r="G1573">
        <f t="shared" si="97"/>
        <v>7.62939453125E-6</v>
      </c>
      <c r="H1573">
        <f>_xlfn.XLOOKUP(A1573,'Tele2 - data 6.23'!A:A,'Tele2 - data 6.23'!K:K,0,0)</f>
        <v>1.3512929896353961E-2</v>
      </c>
      <c r="I1573">
        <f t="shared" si="98"/>
        <v>1.0309547345240754E-7</v>
      </c>
      <c r="J1573">
        <f>_xlfn.XLOOKUP(A1573,'Tele2 - data 6.23'!R:R,'Tele2 - data 6.23'!U:U,0,0)</f>
        <v>0</v>
      </c>
      <c r="K1573">
        <f t="shared" si="99"/>
        <v>0</v>
      </c>
    </row>
    <row r="1574" spans="1:11" x14ac:dyDescent="0.25">
      <c r="A1574" t="str">
        <f>_xlfn.XLOOKUP(C1574,'Usage by partner TELE2 vs Ki'!B:B,'Usage by partner TELE2 vs Ki'!A:A,,0)</f>
        <v>LTE01</v>
      </c>
      <c r="B1574" t="s">
        <v>1367</v>
      </c>
      <c r="C1574" t="s">
        <v>831</v>
      </c>
      <c r="D1574">
        <v>1</v>
      </c>
      <c r="E1574">
        <v>791515062</v>
      </c>
      <c r="F1574">
        <f t="shared" si="96"/>
        <v>0.7371558453887701</v>
      </c>
      <c r="G1574">
        <f t="shared" si="97"/>
        <v>754.84758567810059</v>
      </c>
      <c r="H1574">
        <f>_xlfn.XLOOKUP(A1574,'Tele2 - data 6.23'!A:A,'Tele2 - data 6.23'!K:K,0,0)</f>
        <v>0</v>
      </c>
      <c r="I1574">
        <f t="shared" si="98"/>
        <v>0</v>
      </c>
      <c r="J1574">
        <f>_xlfn.XLOOKUP(A1574,'Tele2 - data 6.23'!R:R,'Tele2 - data 6.23'!U:U,0,0)</f>
        <v>0</v>
      </c>
      <c r="K1574">
        <f t="shared" si="99"/>
        <v>0</v>
      </c>
    </row>
    <row r="1575" spans="1:11" x14ac:dyDescent="0.25">
      <c r="A1575" t="str">
        <f>_xlfn.XLOOKUP(C1575,'Usage by partner TELE2 vs Ki'!B:B,'Usage by partner TELE2 vs Ki'!A:A,,0)</f>
        <v>CANBM</v>
      </c>
      <c r="B1575" t="s">
        <v>1376</v>
      </c>
      <c r="C1575" t="s">
        <v>803</v>
      </c>
      <c r="D1575">
        <v>1</v>
      </c>
      <c r="E1575">
        <v>37221</v>
      </c>
      <c r="F1575">
        <f t="shared" si="96"/>
        <v>3.4664757549762726E-5</v>
      </c>
      <c r="G1575">
        <f t="shared" si="97"/>
        <v>3.5496711730957031E-2</v>
      </c>
      <c r="H1575">
        <f>_xlfn.XLOOKUP(A1575,'Tele2 - data 6.23'!A:A,'Tele2 - data 6.23'!K:K,0,0)</f>
        <v>0.1000213823948129</v>
      </c>
      <c r="I1575">
        <f t="shared" si="98"/>
        <v>3.5504301778004942E-3</v>
      </c>
      <c r="J1575">
        <f>_xlfn.XLOOKUP(A1575,'Tele2 - data 6.23'!R:R,'Tele2 - data 6.23'!U:U,0,0)</f>
        <v>0</v>
      </c>
      <c r="K1575">
        <f t="shared" si="99"/>
        <v>0</v>
      </c>
    </row>
    <row r="1576" spans="1:11" x14ac:dyDescent="0.25">
      <c r="A1576" t="str">
        <f>_xlfn.XLOOKUP(C1576,'Usage by partner TELE2 vs Ki'!B:B,'Usage by partner TELE2 vs Ki'!A:A,,0)</f>
        <v>CANRW</v>
      </c>
      <c r="B1576" t="s">
        <v>1376</v>
      </c>
      <c r="C1576" t="s">
        <v>787</v>
      </c>
      <c r="D1576">
        <v>1</v>
      </c>
      <c r="E1576">
        <v>12361688</v>
      </c>
      <c r="F1576">
        <f t="shared" si="96"/>
        <v>1.1512719094753265E-2</v>
      </c>
      <c r="G1576">
        <f t="shared" si="97"/>
        <v>11.789024353027344</v>
      </c>
      <c r="H1576">
        <f>_xlfn.XLOOKUP(A1576,'Tele2 - data 6.23'!A:A,'Tele2 - data 6.23'!K:K,0,0)</f>
        <v>0.10004802082289022</v>
      </c>
      <c r="I1576">
        <f t="shared" si="98"/>
        <v>1.1794685539532395</v>
      </c>
      <c r="J1576">
        <f>_xlfn.XLOOKUP(A1576,'Tele2 - data 6.23'!R:R,'Tele2 - data 6.23'!U:U,0,0)</f>
        <v>0</v>
      </c>
      <c r="K1576">
        <f t="shared" si="99"/>
        <v>0</v>
      </c>
    </row>
    <row r="1577" spans="1:11" x14ac:dyDescent="0.25">
      <c r="A1577" t="str">
        <f>_xlfn.XLOOKUP(C1577,'Usage by partner TELE2 vs Ki'!B:B,'Usage by partner TELE2 vs Ki'!A:A,,0)</f>
        <v>CANTS</v>
      </c>
      <c r="B1577" t="s">
        <v>1376</v>
      </c>
      <c r="C1577" t="s">
        <v>807</v>
      </c>
      <c r="D1577">
        <v>1</v>
      </c>
      <c r="E1577">
        <v>21708</v>
      </c>
      <c r="F1577">
        <f t="shared" si="96"/>
        <v>2.0217150449752808E-5</v>
      </c>
      <c r="G1577">
        <f t="shared" si="97"/>
        <v>2.0702362060546875E-2</v>
      </c>
      <c r="H1577">
        <f>_xlfn.XLOOKUP(A1577,'Tele2 - data 6.23'!A:A,'Tele2 - data 6.23'!K:K,0,0)</f>
        <v>0.10001281626379642</v>
      </c>
      <c r="I1577">
        <f t="shared" si="98"/>
        <v>2.0705015329880645E-3</v>
      </c>
      <c r="J1577">
        <f>_xlfn.XLOOKUP(A1577,'Tele2 - data 6.23'!R:R,'Tele2 - data 6.23'!U:U,0,0)</f>
        <v>0</v>
      </c>
      <c r="K1577">
        <f t="shared" si="99"/>
        <v>0</v>
      </c>
    </row>
    <row r="1578" spans="1:11" x14ac:dyDescent="0.25">
      <c r="A1578" t="str">
        <f>_xlfn.XLOOKUP(C1578,'Usage by partner TELE2 vs Ki'!B:B,'Usage by partner TELE2 vs Ki'!A:A,,0)</f>
        <v>GEOMA</v>
      </c>
      <c r="B1578" t="s">
        <v>1240</v>
      </c>
      <c r="C1578" t="s">
        <v>1219</v>
      </c>
      <c r="D1578">
        <v>1</v>
      </c>
      <c r="E1578">
        <v>1556548</v>
      </c>
      <c r="F1578">
        <f t="shared" si="96"/>
        <v>1.4496482908725739E-3</v>
      </c>
      <c r="G1578">
        <f t="shared" si="97"/>
        <v>1.4844398498535156</v>
      </c>
      <c r="H1578">
        <f>_xlfn.XLOOKUP(A1578,'Tele2 - data 6.23'!A:A,'Tele2 - data 6.23'!K:K,0,0)</f>
        <v>0.25007338225483655</v>
      </c>
      <c r="I1578">
        <f t="shared" si="98"/>
        <v>0.37121889400673042</v>
      </c>
      <c r="J1578">
        <f>_xlfn.XLOOKUP(A1578,'Tele2 - data 6.23'!R:R,'Tele2 - data 6.23'!U:U,0,0)</f>
        <v>0</v>
      </c>
      <c r="K1578">
        <f t="shared" si="99"/>
        <v>0</v>
      </c>
    </row>
    <row r="1579" spans="1:11" x14ac:dyDescent="0.25">
      <c r="A1579" t="str">
        <f>_xlfn.XLOOKUP(C1579,'Usage by partner TELE2 vs Ki'!B:B,'Usage by partner TELE2 vs Ki'!A:A,,0)</f>
        <v>ISRPL</v>
      </c>
      <c r="B1579" t="s">
        <v>1426</v>
      </c>
      <c r="C1579" t="s">
        <v>644</v>
      </c>
      <c r="D1579">
        <v>1</v>
      </c>
      <c r="E1579">
        <v>829407</v>
      </c>
      <c r="F1579">
        <f t="shared" si="96"/>
        <v>7.7244546264410019E-4</v>
      </c>
      <c r="G1579">
        <f t="shared" si="97"/>
        <v>0.79098415374755859</v>
      </c>
      <c r="H1579">
        <f>_xlfn.XLOOKUP(A1579,'Tele2 - data 6.23'!A:A,'Tele2 - data 6.23'!K:K,0,0)</f>
        <v>1.8158632160141627E-2</v>
      </c>
      <c r="I1579">
        <f t="shared" si="98"/>
        <v>1.4363190292402826E-2</v>
      </c>
      <c r="J1579">
        <f>_xlfn.XLOOKUP(A1579,'Tele2 - data 6.23'!R:R,'Tele2 - data 6.23'!U:U,0,0)</f>
        <v>0.1</v>
      </c>
      <c r="K1579">
        <f t="shared" si="99"/>
        <v>0.1</v>
      </c>
    </row>
    <row r="1580" spans="1:11" x14ac:dyDescent="0.25">
      <c r="A1580" t="str">
        <f>_xlfn.XLOOKUP(C1580,'Usage by partner TELE2 vs Ki'!B:B,'Usage by partner TELE2 vs Ki'!A:A,,0)</f>
        <v>MEXTL</v>
      </c>
      <c r="B1580" t="s">
        <v>722</v>
      </c>
      <c r="C1580" t="s">
        <v>735</v>
      </c>
      <c r="D1580">
        <v>1</v>
      </c>
      <c r="E1580">
        <v>159864</v>
      </c>
      <c r="F1580">
        <f t="shared" si="96"/>
        <v>1.4888495206832886E-4</v>
      </c>
      <c r="G1580">
        <f t="shared" si="97"/>
        <v>0.15245819091796875</v>
      </c>
      <c r="H1580">
        <f>_xlfn.XLOOKUP(A1580,'Tele2 - data 6.23'!A:A,'Tele2 - data 6.23'!K:K,0,0)</f>
        <v>2.0154664612387234E-2</v>
      </c>
      <c r="I1580">
        <f t="shared" si="98"/>
        <v>3.0727437053629614E-3</v>
      </c>
      <c r="J1580">
        <f>_xlfn.XLOOKUP(A1580,'Tele2 - data 6.23'!R:R,'Tele2 - data 6.23'!U:U,0,0)</f>
        <v>0</v>
      </c>
      <c r="K1580">
        <f t="shared" si="99"/>
        <v>0</v>
      </c>
    </row>
    <row r="1581" spans="1:11" x14ac:dyDescent="0.25">
      <c r="A1581" t="str">
        <f>_xlfn.XLOOKUP(C1581,'Usage by partner TELE2 vs Ki'!B:B,'Usage by partner TELE2 vs Ki'!A:A,,0)</f>
        <v>ARETC</v>
      </c>
      <c r="B1581" t="s">
        <v>1292</v>
      </c>
      <c r="C1581" t="s">
        <v>788</v>
      </c>
      <c r="D1581">
        <v>1</v>
      </c>
      <c r="E1581">
        <v>1</v>
      </c>
      <c r="F1581">
        <f t="shared" si="96"/>
        <v>9.3132257461547852E-10</v>
      </c>
      <c r="G1581">
        <f t="shared" si="97"/>
        <v>9.5367431640625E-7</v>
      </c>
      <c r="H1581">
        <f>_xlfn.XLOOKUP(A1581,'Tele2 - data 6.23'!A:A,'Tele2 - data 6.23'!K:K,0,0)</f>
        <v>5.012103937134417E-2</v>
      </c>
      <c r="I1581">
        <f t="shared" si="98"/>
        <v>4.7799147960037393E-8</v>
      </c>
      <c r="J1581">
        <f>_xlfn.XLOOKUP(A1581,'Tele2 - data 6.23'!R:R,'Tele2 - data 6.23'!U:U,0,0)</f>
        <v>0</v>
      </c>
      <c r="K1581">
        <f t="shared" si="99"/>
        <v>0</v>
      </c>
    </row>
    <row r="1582" spans="1:11" x14ac:dyDescent="0.25">
      <c r="A1582" t="str">
        <f>_xlfn.XLOOKUP(C1582,'Usage by partner TELE2 vs Ki'!B:B,'Usage by partner TELE2 vs Ki'!A:A,,0)</f>
        <v>KAZKT</v>
      </c>
      <c r="B1582" t="s">
        <v>1292</v>
      </c>
      <c r="C1582" t="s">
        <v>990</v>
      </c>
      <c r="D1582">
        <v>1</v>
      </c>
      <c r="E1582">
        <v>23</v>
      </c>
      <c r="F1582">
        <f t="shared" si="96"/>
        <v>2.1420419216156006E-8</v>
      </c>
      <c r="G1582">
        <f t="shared" si="97"/>
        <v>2.193450927734375E-5</v>
      </c>
      <c r="H1582">
        <f>_xlfn.XLOOKUP(A1582,'Tele2 - data 6.23'!A:A,'Tele2 - data 6.23'!K:K,0,0)</f>
        <v>0</v>
      </c>
      <c r="I1582">
        <f t="shared" si="98"/>
        <v>0</v>
      </c>
      <c r="J1582">
        <f>_xlfn.XLOOKUP(A1582,'Tele2 - data 6.23'!R:R,'Tele2 - data 6.23'!U:U,0,0)</f>
        <v>0</v>
      </c>
      <c r="K1582">
        <f t="shared" si="99"/>
        <v>0</v>
      </c>
    </row>
    <row r="1583" spans="1:11" x14ac:dyDescent="0.25">
      <c r="A1583" t="str">
        <f>_xlfn.XLOOKUP(C1583,'Usage by partner TELE2 vs Ki'!B:B,'Usage by partner TELE2 vs Ki'!A:A,,0)</f>
        <v>CANBM</v>
      </c>
      <c r="B1583" t="s">
        <v>1377</v>
      </c>
      <c r="C1583" t="s">
        <v>803</v>
      </c>
      <c r="D1583">
        <v>1</v>
      </c>
      <c r="E1583">
        <v>197338</v>
      </c>
      <c r="F1583">
        <f t="shared" si="96"/>
        <v>1.837853342294693E-4</v>
      </c>
      <c r="G1583">
        <f t="shared" si="97"/>
        <v>0.18819618225097656</v>
      </c>
      <c r="H1583">
        <f>_xlfn.XLOOKUP(A1583,'Tele2 - data 6.23'!A:A,'Tele2 - data 6.23'!K:K,0,0)</f>
        <v>0.1000213823948129</v>
      </c>
      <c r="I1583">
        <f t="shared" si="98"/>
        <v>1.8823642310168826E-2</v>
      </c>
      <c r="J1583">
        <f>_xlfn.XLOOKUP(A1583,'Tele2 - data 6.23'!R:R,'Tele2 - data 6.23'!U:U,0,0)</f>
        <v>0</v>
      </c>
      <c r="K1583">
        <f t="shared" si="99"/>
        <v>0</v>
      </c>
    </row>
    <row r="1584" spans="1:11" x14ac:dyDescent="0.25">
      <c r="A1584" t="str">
        <f>_xlfn.XLOOKUP(C1584,'Usage by partner TELE2 vs Ki'!B:B,'Usage by partner TELE2 vs Ki'!A:A,,0)</f>
        <v>CANRW</v>
      </c>
      <c r="B1584" t="s">
        <v>1377</v>
      </c>
      <c r="C1584" t="s">
        <v>787</v>
      </c>
      <c r="D1584">
        <v>1</v>
      </c>
      <c r="E1584">
        <v>75417</v>
      </c>
      <c r="F1584">
        <f t="shared" si="96"/>
        <v>7.0237554609775543E-5</v>
      </c>
      <c r="G1584">
        <f t="shared" si="97"/>
        <v>7.1923255920410156E-2</v>
      </c>
      <c r="H1584">
        <f>_xlfn.XLOOKUP(A1584,'Tele2 - data 6.23'!A:A,'Tele2 - data 6.23'!K:K,0,0)</f>
        <v>0.10004802082289022</v>
      </c>
      <c r="I1584">
        <f t="shared" si="98"/>
        <v>7.1957794059752571E-3</v>
      </c>
      <c r="J1584">
        <f>_xlfn.XLOOKUP(A1584,'Tele2 - data 6.23'!R:R,'Tele2 - data 6.23'!U:U,0,0)</f>
        <v>0</v>
      </c>
      <c r="K1584">
        <f t="shared" si="99"/>
        <v>0</v>
      </c>
    </row>
    <row r="1585" spans="1:11" x14ac:dyDescent="0.25">
      <c r="A1585" t="str">
        <f>_xlfn.XLOOKUP(C1585,'Usage by partner TELE2 vs Ki'!B:B,'Usage by partner TELE2 vs Ki'!A:A,,0)</f>
        <v>ISRMS</v>
      </c>
      <c r="B1585" t="s">
        <v>1378</v>
      </c>
      <c r="C1585" t="s">
        <v>645</v>
      </c>
      <c r="D1585">
        <v>1</v>
      </c>
      <c r="E1585">
        <v>115851</v>
      </c>
      <c r="F1585">
        <f t="shared" si="96"/>
        <v>1.078946515917778E-4</v>
      </c>
      <c r="G1585">
        <f t="shared" si="97"/>
        <v>0.11048412322998047</v>
      </c>
      <c r="H1585">
        <f>_xlfn.XLOOKUP(A1585,'Tele2 - data 6.23'!A:A,'Tele2 - data 6.23'!K:K,0,0)</f>
        <v>1.3603237372528902E-2</v>
      </c>
      <c r="I1585">
        <f t="shared" si="98"/>
        <v>1.5029417541931589E-3</v>
      </c>
      <c r="J1585">
        <f>_xlfn.XLOOKUP(A1585,'Tele2 - data 6.23'!R:R,'Tele2 - data 6.23'!U:U,0,0)</f>
        <v>0</v>
      </c>
      <c r="K1585">
        <f t="shared" si="99"/>
        <v>0</v>
      </c>
    </row>
    <row r="1586" spans="1:11" x14ac:dyDescent="0.25">
      <c r="A1586" t="str">
        <f>_xlfn.XLOOKUP(C1586,'Usage by partner TELE2 vs Ki'!B:B,'Usage by partner TELE2 vs Ki'!A:A,,0)</f>
        <v>USAW6</v>
      </c>
      <c r="B1586" t="s">
        <v>660</v>
      </c>
      <c r="C1586" t="s">
        <v>646</v>
      </c>
      <c r="D1586">
        <v>1</v>
      </c>
      <c r="E1586">
        <v>1089</v>
      </c>
      <c r="F1586">
        <f t="shared" si="96"/>
        <v>1.0142102837562561E-6</v>
      </c>
      <c r="G1586">
        <f t="shared" si="97"/>
        <v>1.0385513305664063E-3</v>
      </c>
      <c r="H1586">
        <f>_xlfn.XLOOKUP(A1586,'Tele2 - data 6.23'!A:A,'Tele2 - data 6.23'!K:K,0,0)</f>
        <v>5.0788502726430767E-3</v>
      </c>
      <c r="I1586">
        <f t="shared" si="98"/>
        <v>5.2746467084010226E-6</v>
      </c>
      <c r="J1586">
        <f>_xlfn.XLOOKUP(A1586,'Tele2 - data 6.23'!R:R,'Tele2 - data 6.23'!U:U,0,0)</f>
        <v>0.12</v>
      </c>
      <c r="K1586">
        <f t="shared" si="99"/>
        <v>0.12</v>
      </c>
    </row>
    <row r="1587" spans="1:11" x14ac:dyDescent="0.25">
      <c r="A1587" t="str">
        <f>_xlfn.XLOOKUP(C1587,'Usage by partner TELE2 vs Ki'!B:B,'Usage by partner TELE2 vs Ki'!A:A,,0)</f>
        <v>ISRPL</v>
      </c>
      <c r="B1587" t="s">
        <v>1379</v>
      </c>
      <c r="C1587" t="s">
        <v>644</v>
      </c>
      <c r="D1587">
        <v>1</v>
      </c>
      <c r="E1587">
        <v>5</v>
      </c>
      <c r="F1587">
        <f t="shared" si="96"/>
        <v>4.6566128730773926E-9</v>
      </c>
      <c r="G1587">
        <f t="shared" si="97"/>
        <v>4.76837158203125E-6</v>
      </c>
      <c r="H1587">
        <f>_xlfn.XLOOKUP(A1587,'Tele2 - data 6.23'!A:A,'Tele2 - data 6.23'!K:K,0,0)</f>
        <v>1.8158632160141627E-2</v>
      </c>
      <c r="I1587">
        <f t="shared" si="98"/>
        <v>8.6587105560978066E-8</v>
      </c>
      <c r="J1587">
        <f>_xlfn.XLOOKUP(A1587,'Tele2 - data 6.23'!R:R,'Tele2 - data 6.23'!U:U,0,0)</f>
        <v>0.1</v>
      </c>
      <c r="K1587">
        <f t="shared" si="99"/>
        <v>0.1</v>
      </c>
    </row>
    <row r="1588" spans="1:11" x14ac:dyDescent="0.25">
      <c r="A1588" t="str">
        <f>_xlfn.XLOOKUP(C1588,'Usage by partner TELE2 vs Ki'!B:B,'Usage by partner TELE2 vs Ki'!A:A,,0)</f>
        <v>ISR01</v>
      </c>
      <c r="B1588" t="s">
        <v>1427</v>
      </c>
      <c r="C1588" t="s">
        <v>586</v>
      </c>
      <c r="D1588">
        <v>1</v>
      </c>
      <c r="E1588">
        <v>64743</v>
      </c>
      <c r="F1588">
        <f t="shared" si="96"/>
        <v>6.0296617448329926E-5</v>
      </c>
      <c r="G1588">
        <f t="shared" si="97"/>
        <v>6.1743736267089844E-2</v>
      </c>
      <c r="H1588">
        <f>_xlfn.XLOOKUP(A1588,'Tele2 - data 6.23'!A:A,'Tele2 - data 6.23'!K:K,0,0)</f>
        <v>1.3512929896353961E-2</v>
      </c>
      <c r="I1588">
        <f t="shared" si="98"/>
        <v>8.3433877971615265E-4</v>
      </c>
      <c r="J1588">
        <f>_xlfn.XLOOKUP(A1588,'Tele2 - data 6.23'!R:R,'Tele2 - data 6.23'!U:U,0,0)</f>
        <v>0</v>
      </c>
      <c r="K1588">
        <f t="shared" si="99"/>
        <v>0</v>
      </c>
    </row>
    <row r="1589" spans="1:11" x14ac:dyDescent="0.25">
      <c r="A1589" t="str">
        <f>_xlfn.XLOOKUP(C1589,'Usage by partner TELE2 vs Ki'!B:B,'Usage by partner TELE2 vs Ki'!A:A,,0)</f>
        <v>POL03</v>
      </c>
      <c r="B1589" t="s">
        <v>1380</v>
      </c>
      <c r="C1589" t="s">
        <v>780</v>
      </c>
      <c r="D1589">
        <v>1</v>
      </c>
      <c r="E1589">
        <v>2148949455</v>
      </c>
      <c r="F1589">
        <f t="shared" si="96"/>
        <v>2.0013651391491294</v>
      </c>
      <c r="G1589">
        <f t="shared" si="97"/>
        <v>2049.3979024887085</v>
      </c>
      <c r="H1589">
        <f>_xlfn.XLOOKUP(A1589,'Tele2 - data 6.23'!A:A,'Tele2 - data 6.23'!K:K,0,0)</f>
        <v>1.0005654488975016E-2</v>
      </c>
      <c r="I1589">
        <f t="shared" si="98"/>
        <v>20.505567322732126</v>
      </c>
      <c r="J1589">
        <f>_xlfn.XLOOKUP(A1589,'Tele2 - data 6.23'!R:R,'Tele2 - data 6.23'!U:U,0,0)</f>
        <v>0</v>
      </c>
      <c r="K1589">
        <f t="shared" si="99"/>
        <v>0</v>
      </c>
    </row>
    <row r="1590" spans="1:11" x14ac:dyDescent="0.25">
      <c r="A1590" t="str">
        <f>_xlfn.XLOOKUP(C1590,'Usage by partner TELE2 vs Ki'!B:B,'Usage by partner TELE2 vs Ki'!A:A,,0)</f>
        <v>NORTM</v>
      </c>
      <c r="B1590" t="s">
        <v>1380</v>
      </c>
      <c r="C1590" t="s">
        <v>806</v>
      </c>
      <c r="D1590">
        <v>1</v>
      </c>
      <c r="E1590">
        <v>530660463</v>
      </c>
      <c r="F1590">
        <f t="shared" si="96"/>
        <v>0.49421606864780188</v>
      </c>
      <c r="G1590">
        <f t="shared" si="97"/>
        <v>506.07725429534912</v>
      </c>
      <c r="H1590">
        <f>_xlfn.XLOOKUP(A1590,'Tele2 - data 6.23'!A:A,'Tele2 - data 6.23'!K:K,0,0)</f>
        <v>6.0531621806357737E-3</v>
      </c>
      <c r="I1590">
        <f t="shared" si="98"/>
        <v>3.0633676961806002</v>
      </c>
      <c r="J1590">
        <f>_xlfn.XLOOKUP(A1590,'Tele2 - data 6.23'!R:R,'Tele2 - data 6.23'!U:U,0,0)</f>
        <v>0</v>
      </c>
      <c r="K1590">
        <f t="shared" si="99"/>
        <v>0</v>
      </c>
    </row>
    <row r="1591" spans="1:11" x14ac:dyDescent="0.25">
      <c r="A1591" t="str">
        <f>_xlfn.XLOOKUP(C1591,'Usage by partner TELE2 vs Ki'!B:B,'Usage by partner TELE2 vs Ki'!A:A,,0)</f>
        <v>ISRMS</v>
      </c>
      <c r="B1591" t="s">
        <v>1428</v>
      </c>
      <c r="C1591" t="s">
        <v>645</v>
      </c>
      <c r="D1591">
        <v>1</v>
      </c>
      <c r="E1591">
        <v>2603479</v>
      </c>
      <c r="F1591">
        <f t="shared" si="96"/>
        <v>2.4246787652373314E-3</v>
      </c>
      <c r="G1591">
        <f t="shared" si="97"/>
        <v>2.4828710556030273</v>
      </c>
      <c r="H1591">
        <f>_xlfn.XLOOKUP(A1591,'Tele2 - data 6.23'!A:A,'Tele2 - data 6.23'!K:K,0,0)</f>
        <v>1.3603237372528902E-2</v>
      </c>
      <c r="I1591">
        <f t="shared" si="98"/>
        <v>3.3775084334749385E-2</v>
      </c>
      <c r="J1591">
        <f>_xlfn.XLOOKUP(A1591,'Tele2 - data 6.23'!R:R,'Tele2 - data 6.23'!U:U,0,0)</f>
        <v>0</v>
      </c>
      <c r="K1591">
        <f t="shared" si="99"/>
        <v>0</v>
      </c>
    </row>
    <row r="1592" spans="1:11" x14ac:dyDescent="0.25">
      <c r="A1592" t="str">
        <f>_xlfn.XLOOKUP(C1592,'Usage by partner TELE2 vs Ki'!B:B,'Usage by partner TELE2 vs Ki'!A:A,,0)</f>
        <v>SWEIQ</v>
      </c>
      <c r="B1592" t="s">
        <v>1412</v>
      </c>
      <c r="C1592" t="s">
        <v>1133</v>
      </c>
      <c r="D1592">
        <v>1</v>
      </c>
      <c r="E1592">
        <v>5</v>
      </c>
      <c r="F1592">
        <f t="shared" si="96"/>
        <v>4.6566128730773926E-9</v>
      </c>
      <c r="G1592">
        <f t="shared" si="97"/>
        <v>4.76837158203125E-6</v>
      </c>
      <c r="H1592">
        <f>_xlfn.XLOOKUP(A1592,'Tele2 - data 6.23'!A:A,'Tele2 - data 6.23'!K:K,0,0)</f>
        <v>0</v>
      </c>
      <c r="I1592">
        <f t="shared" si="98"/>
        <v>0</v>
      </c>
      <c r="J1592">
        <f>_xlfn.XLOOKUP(A1592,'Tele2 - data 6.23'!R:R,'Tele2 - data 6.23'!U:U,0,0)</f>
        <v>0</v>
      </c>
      <c r="K1592">
        <f t="shared" si="99"/>
        <v>0</v>
      </c>
    </row>
    <row r="1593" spans="1:11" x14ac:dyDescent="0.25">
      <c r="A1593" t="str">
        <f>_xlfn.XLOOKUP(C1593,'Usage by partner TELE2 vs Ki'!B:B,'Usage by partner TELE2 vs Ki'!A:A,,0)</f>
        <v>SWEEP</v>
      </c>
      <c r="B1593" t="s">
        <v>1412</v>
      </c>
      <c r="C1593" t="s">
        <v>1207</v>
      </c>
      <c r="D1593">
        <v>1</v>
      </c>
      <c r="E1593">
        <v>2</v>
      </c>
      <c r="F1593">
        <f t="shared" si="96"/>
        <v>1.862645149230957E-9</v>
      </c>
      <c r="G1593">
        <f t="shared" si="97"/>
        <v>1.9073486328125E-6</v>
      </c>
      <c r="H1593">
        <f>_xlfn.XLOOKUP(A1593,'Tele2 - data 6.23'!A:A,'Tele2 - data 6.23'!K:K,0,0)</f>
        <v>0</v>
      </c>
      <c r="I1593">
        <f t="shared" si="98"/>
        <v>0</v>
      </c>
      <c r="J1593">
        <f>_xlfn.XLOOKUP(A1593,'Tele2 - data 6.23'!R:R,'Tele2 - data 6.23'!U:U,0,0)</f>
        <v>0</v>
      </c>
      <c r="K1593">
        <f t="shared" si="99"/>
        <v>0</v>
      </c>
    </row>
    <row r="1594" spans="1:11" x14ac:dyDescent="0.25">
      <c r="A1594" t="str">
        <f>_xlfn.XLOOKUP(C1594,'Usage by partner TELE2 vs Ki'!B:B,'Usage by partner TELE2 vs Ki'!A:A,,0)</f>
        <v>ZMBCZ</v>
      </c>
      <c r="B1594" t="s">
        <v>1242</v>
      </c>
      <c r="C1594" t="s">
        <v>730</v>
      </c>
      <c r="D1594">
        <v>1</v>
      </c>
      <c r="E1594">
        <v>2</v>
      </c>
      <c r="F1594">
        <f t="shared" si="96"/>
        <v>1.862645149230957E-9</v>
      </c>
      <c r="G1594">
        <f t="shared" si="97"/>
        <v>1.9073486328125E-6</v>
      </c>
      <c r="H1594">
        <f>_xlfn.XLOOKUP(A1594,'Tele2 - data 6.23'!A:A,'Tele2 - data 6.23'!K:K,0,0)</f>
        <v>1.0000351703054393</v>
      </c>
      <c r="I1594">
        <f t="shared" si="98"/>
        <v>1.9074157148464953E-6</v>
      </c>
      <c r="J1594">
        <f>_xlfn.XLOOKUP(A1594,'Tele2 - data 6.23'!R:R,'Tele2 - data 6.23'!U:U,0,0)</f>
        <v>0</v>
      </c>
      <c r="K1594">
        <f t="shared" si="99"/>
        <v>0</v>
      </c>
    </row>
    <row r="1595" spans="1:11" x14ac:dyDescent="0.25">
      <c r="A1595" t="str">
        <f>_xlfn.XLOOKUP(C1595,'Usage by partner TELE2 vs Ki'!B:B,'Usage by partner TELE2 vs Ki'!A:A,,0)</f>
        <v>JPNJP</v>
      </c>
      <c r="B1595" t="s">
        <v>1295</v>
      </c>
      <c r="C1595" t="s">
        <v>749</v>
      </c>
      <c r="D1595">
        <v>1</v>
      </c>
      <c r="E1595">
        <v>47721692</v>
      </c>
      <c r="F1595">
        <f t="shared" si="96"/>
        <v>4.4444289058446884E-2</v>
      </c>
      <c r="G1595">
        <f t="shared" si="97"/>
        <v>45.510951995849609</v>
      </c>
      <c r="H1595">
        <f>_xlfn.XLOOKUP(A1595,'Tele2 - data 6.23'!A:A,'Tele2 - data 6.23'!K:K,0,0)</f>
        <v>6.0902616238663887E-2</v>
      </c>
      <c r="I1595">
        <f t="shared" si="98"/>
        <v>2.7717360440594829</v>
      </c>
      <c r="J1595">
        <f>_xlfn.XLOOKUP(A1595,'Tele2 - data 6.23'!R:R,'Tele2 - data 6.23'!U:U,0,0)</f>
        <v>0</v>
      </c>
      <c r="K1595">
        <f t="shared" si="99"/>
        <v>0</v>
      </c>
    </row>
    <row r="1596" spans="1:11" x14ac:dyDescent="0.25">
      <c r="A1596" t="str">
        <f>_xlfn.XLOOKUP(C1596,'Usage by partner TELE2 vs Ki'!B:B,'Usage by partner TELE2 vs Ki'!A:A,,0)</f>
        <v>BELKO</v>
      </c>
      <c r="B1596" t="s">
        <v>1429</v>
      </c>
      <c r="C1596" t="s">
        <v>778</v>
      </c>
      <c r="D1596">
        <v>1</v>
      </c>
      <c r="E1596">
        <v>514238315</v>
      </c>
      <c r="F1596">
        <f t="shared" si="96"/>
        <v>0.47892175149172544</v>
      </c>
      <c r="G1596">
        <f t="shared" si="97"/>
        <v>490.41587352752686</v>
      </c>
      <c r="H1596">
        <f>_xlfn.XLOOKUP(A1596,'Tele2 - data 6.23'!A:A,'Tele2 - data 6.23'!K:K,0,0)</f>
        <v>1.0009762076334031E-2</v>
      </c>
      <c r="I1596">
        <f t="shared" si="98"/>
        <v>4.9089462124680647</v>
      </c>
      <c r="J1596">
        <f>_xlfn.XLOOKUP(A1596,'Tele2 - data 6.23'!R:R,'Tele2 - data 6.23'!U:U,0,0)</f>
        <v>0</v>
      </c>
      <c r="K1596">
        <f t="shared" si="99"/>
        <v>0</v>
      </c>
    </row>
    <row r="1597" spans="1:11" x14ac:dyDescent="0.25">
      <c r="A1597" t="str">
        <f>_xlfn.XLOOKUP(C1597,'Usage by partner TELE2 vs Ki'!B:B,'Usage by partner TELE2 vs Ki'!A:A,,0)</f>
        <v>CMRMT</v>
      </c>
      <c r="B1597" t="s">
        <v>729</v>
      </c>
      <c r="C1597" t="s">
        <v>727</v>
      </c>
      <c r="D1597">
        <v>1</v>
      </c>
      <c r="E1597">
        <v>15</v>
      </c>
      <c r="F1597">
        <f t="shared" si="96"/>
        <v>1.3969838619232178E-8</v>
      </c>
      <c r="G1597">
        <f t="shared" si="97"/>
        <v>1.430511474609375E-5</v>
      </c>
      <c r="H1597">
        <f>_xlfn.XLOOKUP(A1597,'Tele2 - data 6.23'!A:A,'Tele2 - data 6.23'!K:K,0,0)</f>
        <v>2.0117577073508693E-2</v>
      </c>
      <c r="I1597">
        <f t="shared" si="98"/>
        <v>2.8778424844992675E-7</v>
      </c>
      <c r="J1597">
        <f>_xlfn.XLOOKUP(A1597,'Tele2 - data 6.23'!R:R,'Tele2 - data 6.23'!U:U,0,0)</f>
        <v>0</v>
      </c>
      <c r="K1597">
        <f t="shared" si="99"/>
        <v>0</v>
      </c>
    </row>
    <row r="1598" spans="1:11" x14ac:dyDescent="0.25">
      <c r="A1598" t="str">
        <f>_xlfn.XLOOKUP(C1598,'Usage by partner TELE2 vs Ki'!B:B,'Usage by partner TELE2 vs Ki'!A:A,,0)</f>
        <v>ISRPL</v>
      </c>
      <c r="B1598" t="s">
        <v>1430</v>
      </c>
      <c r="C1598" t="s">
        <v>644</v>
      </c>
      <c r="D1598">
        <v>1</v>
      </c>
      <c r="E1598">
        <v>472756</v>
      </c>
      <c r="F1598">
        <f t="shared" si="96"/>
        <v>4.4028833508491516E-4</v>
      </c>
      <c r="G1598">
        <f t="shared" si="97"/>
        <v>0.45085525512695313</v>
      </c>
      <c r="H1598">
        <f>_xlfn.XLOOKUP(A1598,'Tele2 - data 6.23'!A:A,'Tele2 - data 6.23'!K:K,0,0)</f>
        <v>1.8158632160141627E-2</v>
      </c>
      <c r="I1598">
        <f t="shared" si="98"/>
        <v>8.1869147353171492E-3</v>
      </c>
      <c r="J1598">
        <f>_xlfn.XLOOKUP(A1598,'Tele2 - data 6.23'!R:R,'Tele2 - data 6.23'!U:U,0,0)</f>
        <v>0.1</v>
      </c>
      <c r="K1598">
        <f t="shared" si="99"/>
        <v>0.1</v>
      </c>
    </row>
    <row r="1599" spans="1:11" x14ac:dyDescent="0.25">
      <c r="A1599" t="str">
        <f>_xlfn.XLOOKUP(C1599,'Usage by partner TELE2 vs Ki'!B:B,'Usage by partner TELE2 vs Ki'!A:A,,0)</f>
        <v>TCDCT</v>
      </c>
      <c r="B1599" t="s">
        <v>967</v>
      </c>
      <c r="C1599" t="s">
        <v>966</v>
      </c>
      <c r="D1599">
        <v>1</v>
      </c>
      <c r="E1599">
        <v>2</v>
      </c>
      <c r="F1599">
        <f t="shared" si="96"/>
        <v>1.862645149230957E-9</v>
      </c>
      <c r="G1599">
        <f t="shared" si="97"/>
        <v>1.9073486328125E-6</v>
      </c>
      <c r="H1599">
        <f>_xlfn.XLOOKUP(A1599,'Tele2 - data 6.23'!A:A,'Tele2 - data 6.23'!K:K,0,0)</f>
        <v>0</v>
      </c>
      <c r="I1599">
        <f t="shared" si="98"/>
        <v>0</v>
      </c>
      <c r="J1599">
        <f>_xlfn.XLOOKUP(A1599,'Tele2 - data 6.23'!R:R,'Tele2 - data 6.23'!U:U,0,0)</f>
        <v>0</v>
      </c>
      <c r="K1599">
        <f t="shared" si="99"/>
        <v>0</v>
      </c>
    </row>
    <row r="1600" spans="1:11" x14ac:dyDescent="0.25">
      <c r="A1600" t="str">
        <f>_xlfn.XLOOKUP(C1600,'Usage by partner TELE2 vs Ki'!B:B,'Usage by partner TELE2 vs Ki'!A:A,,0)</f>
        <v>ISRMS</v>
      </c>
      <c r="B1600" t="s">
        <v>1178</v>
      </c>
      <c r="C1600" t="s">
        <v>645</v>
      </c>
      <c r="D1600">
        <v>1</v>
      </c>
      <c r="E1600">
        <v>3</v>
      </c>
      <c r="F1600">
        <f t="shared" si="96"/>
        <v>2.7939677238464355E-9</v>
      </c>
      <c r="G1600">
        <f t="shared" si="97"/>
        <v>2.86102294921875E-6</v>
      </c>
      <c r="H1600">
        <f>_xlfn.XLOOKUP(A1600,'Tele2 - data 6.23'!A:A,'Tele2 - data 6.23'!K:K,0,0)</f>
        <v>1.3603237372528902E-2</v>
      </c>
      <c r="I1600">
        <f t="shared" si="98"/>
        <v>3.8919174306475362E-8</v>
      </c>
      <c r="J1600">
        <f>_xlfn.XLOOKUP(A1600,'Tele2 - data 6.23'!R:R,'Tele2 - data 6.23'!U:U,0,0)</f>
        <v>0</v>
      </c>
      <c r="K1600">
        <f t="shared" si="99"/>
        <v>0</v>
      </c>
    </row>
    <row r="1601" spans="1:11" x14ac:dyDescent="0.25">
      <c r="A1601" t="str">
        <f>_xlfn.XLOOKUP(C1601,'Usage by partner TELE2 vs Ki'!B:B,'Usage by partner TELE2 vs Ki'!A:A,,0)</f>
        <v>ISR01</v>
      </c>
      <c r="B1601" t="s">
        <v>1178</v>
      </c>
      <c r="C1601" t="s">
        <v>586</v>
      </c>
      <c r="D1601">
        <v>1</v>
      </c>
      <c r="E1601">
        <v>11703</v>
      </c>
      <c r="F1601">
        <f t="shared" si="96"/>
        <v>1.0899268090724945E-5</v>
      </c>
      <c r="G1601">
        <f t="shared" si="97"/>
        <v>1.1160850524902344E-2</v>
      </c>
      <c r="H1601">
        <f>_xlfn.XLOOKUP(A1601,'Tele2 - data 6.23'!A:A,'Tele2 - data 6.23'!K:K,0,0)</f>
        <v>1.3512929896353961E-2</v>
      </c>
      <c r="I1601">
        <f t="shared" si="98"/>
        <v>1.5081579072669069E-4</v>
      </c>
      <c r="J1601">
        <f>_xlfn.XLOOKUP(A1601,'Tele2 - data 6.23'!R:R,'Tele2 - data 6.23'!U:U,0,0)</f>
        <v>0</v>
      </c>
      <c r="K1601">
        <f t="shared" si="99"/>
        <v>0</v>
      </c>
    </row>
    <row r="1602" spans="1:11" x14ac:dyDescent="0.25">
      <c r="A1602" t="str">
        <f>_xlfn.XLOOKUP(C1602,'Usage by partner TELE2 vs Ki'!B:B,'Usage by partner TELE2 vs Ki'!A:A,,0)</f>
        <v>ISRPL</v>
      </c>
      <c r="B1602" t="s">
        <v>1178</v>
      </c>
      <c r="C1602" t="s">
        <v>644</v>
      </c>
      <c r="D1602">
        <v>1</v>
      </c>
      <c r="E1602">
        <v>2674</v>
      </c>
      <c r="F1602">
        <f t="shared" si="96"/>
        <v>2.4903565645217896E-6</v>
      </c>
      <c r="G1602">
        <f t="shared" si="97"/>
        <v>2.5501251220703125E-3</v>
      </c>
      <c r="H1602">
        <f>_xlfn.XLOOKUP(A1602,'Tele2 - data 6.23'!A:A,'Tele2 - data 6.23'!K:K,0,0)</f>
        <v>1.8158632160141627E-2</v>
      </c>
      <c r="I1602">
        <f t="shared" si="98"/>
        <v>4.6306784054011068E-5</v>
      </c>
      <c r="J1602">
        <f>_xlfn.XLOOKUP(A1602,'Tele2 - data 6.23'!R:R,'Tele2 - data 6.23'!U:U,0,0)</f>
        <v>0.1</v>
      </c>
      <c r="K1602">
        <f t="shared" si="99"/>
        <v>0.1</v>
      </c>
    </row>
    <row r="1603" spans="1:11" x14ac:dyDescent="0.25">
      <c r="A1603" t="str">
        <f>_xlfn.XLOOKUP(C1603,'Usage by partner TELE2 vs Ki'!B:B,'Usage by partner TELE2 vs Ki'!A:A,,0)</f>
        <v>NLDPT</v>
      </c>
      <c r="B1603" t="s">
        <v>698</v>
      </c>
      <c r="C1603" t="s">
        <v>687</v>
      </c>
      <c r="D1603">
        <v>1</v>
      </c>
      <c r="E1603">
        <v>10387348</v>
      </c>
      <c r="F1603">
        <f t="shared" ref="F1603:F1666" si="100">G1603/1024</f>
        <v>9.6739716827869415E-3</v>
      </c>
      <c r="G1603">
        <f t="shared" ref="G1603:G1666" si="101">E1603/1024/1024</f>
        <v>9.9061470031738281</v>
      </c>
      <c r="H1603">
        <f>_xlfn.XLOOKUP(A1603,'Tele2 - data 6.23'!A:A,'Tele2 - data 6.23'!K:K,0,0)</f>
        <v>4.5416334993920587E-3</v>
      </c>
      <c r="I1603">
        <f t="shared" ref="I1603:I1666" si="102">H1603*G1603</f>
        <v>4.4990089079516508E-2</v>
      </c>
      <c r="J1603">
        <f>_xlfn.XLOOKUP(A1603,'Tele2 - data 6.23'!R:R,'Tele2 - data 6.23'!U:U,0,0)</f>
        <v>0.11</v>
      </c>
      <c r="K1603">
        <f t="shared" ref="K1603:K1666" si="103">J1603*D1603</f>
        <v>0.11</v>
      </c>
    </row>
    <row r="1604" spans="1:11" x14ac:dyDescent="0.25">
      <c r="A1604" t="str">
        <f>_xlfn.XLOOKUP(C1604,'Usage by partner TELE2 vs Ki'!B:B,'Usage by partner TELE2 vs Ki'!A:A,,0)</f>
        <v>NLDLT</v>
      </c>
      <c r="B1604" t="s">
        <v>698</v>
      </c>
      <c r="C1604" t="s">
        <v>699</v>
      </c>
      <c r="D1604">
        <v>1</v>
      </c>
      <c r="E1604">
        <v>5244641</v>
      </c>
      <c r="F1604">
        <f t="shared" si="100"/>
        <v>4.8844525590538979E-3</v>
      </c>
      <c r="G1604">
        <f t="shared" si="101"/>
        <v>5.0016794204711914</v>
      </c>
      <c r="H1604">
        <f>_xlfn.XLOOKUP(A1604,'Tele2 - data 6.23'!A:A,'Tele2 - data 6.23'!K:K,0,0)</f>
        <v>1.0014996681596862E-2</v>
      </c>
      <c r="I1604">
        <f t="shared" si="102"/>
        <v>5.0091802798430299E-2</v>
      </c>
      <c r="J1604">
        <f>_xlfn.XLOOKUP(A1604,'Tele2 - data 6.23'!R:R,'Tele2 - data 6.23'!U:U,0,0)</f>
        <v>0</v>
      </c>
      <c r="K1604">
        <f t="shared" si="103"/>
        <v>0</v>
      </c>
    </row>
    <row r="1605" spans="1:11" x14ac:dyDescent="0.25">
      <c r="A1605" t="str">
        <f>_xlfn.XLOOKUP(C1605,'Usage by partner TELE2 vs Ki'!B:B,'Usage by partner TELE2 vs Ki'!A:A,,0)</f>
        <v>PHLGT</v>
      </c>
      <c r="B1605" t="s">
        <v>1431</v>
      </c>
      <c r="C1605" t="s">
        <v>890</v>
      </c>
      <c r="D1605">
        <v>1</v>
      </c>
      <c r="E1605">
        <v>68120395</v>
      </c>
      <c r="F1605">
        <f t="shared" si="100"/>
        <v>6.344206165522337E-2</v>
      </c>
      <c r="G1605">
        <f t="shared" si="101"/>
        <v>64.96467113494873</v>
      </c>
      <c r="H1605">
        <f>_xlfn.XLOOKUP(A1605,'Tele2 - data 6.23'!A:A,'Tele2 - data 6.23'!K:K,0,0)</f>
        <v>0.10001860738419351</v>
      </c>
      <c r="I1605">
        <f t="shared" si="102"/>
        <v>6.4976759360896859</v>
      </c>
      <c r="J1605">
        <f>_xlfn.XLOOKUP(A1605,'Tele2 - data 6.23'!R:R,'Tele2 - data 6.23'!U:U,0,0)</f>
        <v>0</v>
      </c>
      <c r="K1605">
        <f t="shared" si="103"/>
        <v>0</v>
      </c>
    </row>
    <row r="1606" spans="1:11" x14ac:dyDescent="0.25">
      <c r="A1606" t="str">
        <f>_xlfn.XLOOKUP(C1606,'Usage by partner TELE2 vs Ki'!B:B,'Usage by partner TELE2 vs Ki'!A:A,,0)</f>
        <v>ISRPL</v>
      </c>
      <c r="B1606" t="s">
        <v>1431</v>
      </c>
      <c r="C1606" t="s">
        <v>644</v>
      </c>
      <c r="D1606">
        <v>1</v>
      </c>
      <c r="E1606">
        <v>1231488</v>
      </c>
      <c r="F1606">
        <f t="shared" si="100"/>
        <v>1.1469125747680664E-3</v>
      </c>
      <c r="G1606">
        <f t="shared" si="101"/>
        <v>1.1744384765625</v>
      </c>
      <c r="H1606">
        <f>_xlfn.XLOOKUP(A1606,'Tele2 - data 6.23'!A:A,'Tele2 - data 6.23'!K:K,0,0)</f>
        <v>1.8158632160141627E-2</v>
      </c>
      <c r="I1606">
        <f t="shared" si="102"/>
        <v>2.1326196290615551E-2</v>
      </c>
      <c r="J1606">
        <f>_xlfn.XLOOKUP(A1606,'Tele2 - data 6.23'!R:R,'Tele2 - data 6.23'!U:U,0,0)</f>
        <v>0.1</v>
      </c>
      <c r="K1606">
        <f t="shared" si="103"/>
        <v>0.1</v>
      </c>
    </row>
    <row r="1607" spans="1:11" x14ac:dyDescent="0.25">
      <c r="A1607" t="str">
        <f>_xlfn.XLOOKUP(C1607,'Usage by partner TELE2 vs Ki'!B:B,'Usage by partner TELE2 vs Ki'!A:A,,0)</f>
        <v>PHLSR</v>
      </c>
      <c r="B1607" t="s">
        <v>1431</v>
      </c>
      <c r="C1607" t="s">
        <v>1004</v>
      </c>
      <c r="D1607">
        <v>1</v>
      </c>
      <c r="E1607">
        <v>5288620</v>
      </c>
      <c r="F1607">
        <f t="shared" si="100"/>
        <v>4.925411194562912E-3</v>
      </c>
      <c r="G1607">
        <f t="shared" si="101"/>
        <v>5.0436210632324219</v>
      </c>
      <c r="H1607">
        <f>_xlfn.XLOOKUP(A1607,'Tele2 - data 6.23'!A:A,'Tele2 - data 6.23'!K:K,0,0)</f>
        <v>6.0193000813858956E-2</v>
      </c>
      <c r="I1607">
        <f t="shared" si="102"/>
        <v>0.30359068676394535</v>
      </c>
      <c r="J1607">
        <f>_xlfn.XLOOKUP(A1607,'Tele2 - data 6.23'!R:R,'Tele2 - data 6.23'!U:U,0,0)</f>
        <v>0</v>
      </c>
      <c r="K1607">
        <f t="shared" si="103"/>
        <v>0</v>
      </c>
    </row>
    <row r="1608" spans="1:11" x14ac:dyDescent="0.25">
      <c r="A1608" t="str">
        <f>_xlfn.XLOOKUP(C1608,'Usage by partner TELE2 vs Ki'!B:B,'Usage by partner TELE2 vs Ki'!A:A,,0)</f>
        <v>ISRPL</v>
      </c>
      <c r="B1608" t="s">
        <v>634</v>
      </c>
      <c r="C1608" t="s">
        <v>644</v>
      </c>
      <c r="D1608">
        <v>1</v>
      </c>
      <c r="E1608">
        <v>2588301</v>
      </c>
      <c r="F1608">
        <f t="shared" si="100"/>
        <v>2.4105431511998177E-3</v>
      </c>
      <c r="G1608">
        <f t="shared" si="101"/>
        <v>2.4683961868286133</v>
      </c>
      <c r="H1608">
        <f>_xlfn.XLOOKUP(A1608,'Tele2 - data 6.23'!A:A,'Tele2 - data 6.23'!K:K,0,0)</f>
        <v>1.8158632160141627E-2</v>
      </c>
      <c r="I1608">
        <f t="shared" si="102"/>
        <v>4.4822698382117013E-2</v>
      </c>
      <c r="J1608">
        <f>_xlfn.XLOOKUP(A1608,'Tele2 - data 6.23'!R:R,'Tele2 - data 6.23'!U:U,0,0)</f>
        <v>0.1</v>
      </c>
      <c r="K1608">
        <f t="shared" si="103"/>
        <v>0.1</v>
      </c>
    </row>
    <row r="1609" spans="1:11" x14ac:dyDescent="0.25">
      <c r="A1609" t="str">
        <f>_xlfn.XLOOKUP(C1609,'Usage by partner TELE2 vs Ki'!B:B,'Usage by partner TELE2 vs Ki'!A:A,,0)</f>
        <v>LTE01</v>
      </c>
      <c r="B1609" t="s">
        <v>972</v>
      </c>
      <c r="C1609" t="s">
        <v>971</v>
      </c>
      <c r="D1609">
        <v>1</v>
      </c>
      <c r="E1609">
        <v>6805</v>
      </c>
      <c r="F1609">
        <f t="shared" si="100"/>
        <v>6.3376501202583313E-6</v>
      </c>
      <c r="G1609">
        <f t="shared" si="101"/>
        <v>6.4897537231445313E-3</v>
      </c>
      <c r="H1609">
        <f>_xlfn.XLOOKUP(A1609,'Tele2 - data 6.23'!A:A,'Tele2 - data 6.23'!K:K,0,0)</f>
        <v>0</v>
      </c>
      <c r="I1609">
        <f t="shared" si="102"/>
        <v>0</v>
      </c>
      <c r="J1609">
        <f>_xlfn.XLOOKUP(A1609,'Tele2 - data 6.23'!R:R,'Tele2 - data 6.23'!U:U,0,0)</f>
        <v>0</v>
      </c>
      <c r="K1609">
        <f t="shared" si="103"/>
        <v>0</v>
      </c>
    </row>
    <row r="1610" spans="1:11" x14ac:dyDescent="0.25">
      <c r="A1610" t="str">
        <f>_xlfn.XLOOKUP(C1610,'Usage by partner TELE2 vs Ki'!B:B,'Usage by partner TELE2 vs Ki'!A:A,,0)</f>
        <v>MEXTL</v>
      </c>
      <c r="B1610" t="s">
        <v>1432</v>
      </c>
      <c r="C1610" t="s">
        <v>735</v>
      </c>
      <c r="D1610">
        <v>1</v>
      </c>
      <c r="E1610">
        <v>11</v>
      </c>
      <c r="F1610">
        <f t="shared" si="100"/>
        <v>1.0244548320770264E-8</v>
      </c>
      <c r="G1610">
        <f t="shared" si="101"/>
        <v>1.049041748046875E-5</v>
      </c>
      <c r="H1610">
        <f>_xlfn.XLOOKUP(A1610,'Tele2 - data 6.23'!A:A,'Tele2 - data 6.23'!K:K,0,0)</f>
        <v>2.0154664612387234E-2</v>
      </c>
      <c r="I1610">
        <f t="shared" si="102"/>
        <v>2.1143084596277196E-7</v>
      </c>
      <c r="J1610">
        <f>_xlfn.XLOOKUP(A1610,'Tele2 - data 6.23'!R:R,'Tele2 - data 6.23'!U:U,0,0)</f>
        <v>0</v>
      </c>
      <c r="K1610">
        <f t="shared" si="103"/>
        <v>0</v>
      </c>
    </row>
    <row r="1611" spans="1:11" x14ac:dyDescent="0.25">
      <c r="A1611" t="str">
        <f>_xlfn.XLOOKUP(C1611,'Usage by partner TELE2 vs Ki'!B:B,'Usage by partner TELE2 vs Ki'!A:A,,0)</f>
        <v>MEXMS</v>
      </c>
      <c r="B1611" t="s">
        <v>1432</v>
      </c>
      <c r="C1611" t="s">
        <v>837</v>
      </c>
      <c r="D1611">
        <v>1</v>
      </c>
      <c r="E1611">
        <v>1</v>
      </c>
      <c r="F1611">
        <f t="shared" si="100"/>
        <v>9.3132257461547852E-10</v>
      </c>
      <c r="G1611">
        <f t="shared" si="101"/>
        <v>9.5367431640625E-7</v>
      </c>
      <c r="H1611">
        <f>_xlfn.XLOOKUP(A1611,'Tele2 - data 6.23'!A:A,'Tele2 - data 6.23'!K:K,0,0)</f>
        <v>5.0319361277438669E-2</v>
      </c>
      <c r="I1611">
        <f t="shared" si="102"/>
        <v>4.798828246826045E-8</v>
      </c>
      <c r="J1611">
        <f>_xlfn.XLOOKUP(A1611,'Tele2 - data 6.23'!R:R,'Tele2 - data 6.23'!U:U,0,0)</f>
        <v>0</v>
      </c>
      <c r="K1611">
        <f t="shared" si="103"/>
        <v>0</v>
      </c>
    </row>
    <row r="1612" spans="1:11" x14ac:dyDescent="0.25">
      <c r="A1612" t="str">
        <f>_xlfn.XLOOKUP(C1612,'Usage by partner TELE2 vs Ki'!B:B,'Usage by partner TELE2 vs Ki'!A:A,,0)</f>
        <v>USACG</v>
      </c>
      <c r="B1612" t="s">
        <v>1433</v>
      </c>
      <c r="C1612" t="s">
        <v>665</v>
      </c>
      <c r="D1612">
        <v>1</v>
      </c>
      <c r="E1612">
        <v>85586556</v>
      </c>
      <c r="F1612">
        <f t="shared" si="100"/>
        <v>7.970869168639183E-2</v>
      </c>
      <c r="G1612">
        <f t="shared" si="101"/>
        <v>81.621700286865234</v>
      </c>
      <c r="H1612">
        <f>_xlfn.XLOOKUP(A1612,'Tele2 - data 6.23'!A:A,'Tele2 - data 6.23'!K:K,0,0)</f>
        <v>1.3540748128522176E-2</v>
      </c>
      <c r="I1612">
        <f t="shared" si="102"/>
        <v>1.1052188854061684</v>
      </c>
      <c r="J1612">
        <f>_xlfn.XLOOKUP(A1612,'Tele2 - data 6.23'!R:R,'Tele2 - data 6.23'!U:U,0,0)</f>
        <v>0</v>
      </c>
      <c r="K1612">
        <f t="shared" si="103"/>
        <v>0</v>
      </c>
    </row>
    <row r="1613" spans="1:11" x14ac:dyDescent="0.25">
      <c r="A1613" t="str">
        <f>_xlfn.XLOOKUP(C1613,'Usage by partner TELE2 vs Ki'!B:B,'Usage by partner TELE2 vs Ki'!A:A,,0)</f>
        <v>USAW6</v>
      </c>
      <c r="B1613" t="s">
        <v>1433</v>
      </c>
      <c r="C1613" t="s">
        <v>646</v>
      </c>
      <c r="D1613">
        <v>1</v>
      </c>
      <c r="E1613">
        <v>231290499</v>
      </c>
      <c r="F1613">
        <f t="shared" si="100"/>
        <v>0.21540606301277876</v>
      </c>
      <c r="G1613">
        <f t="shared" si="101"/>
        <v>220.57580852508545</v>
      </c>
      <c r="H1613">
        <f>_xlfn.XLOOKUP(A1613,'Tele2 - data 6.23'!A:A,'Tele2 - data 6.23'!K:K,0,0)</f>
        <v>5.0788502726430767E-3</v>
      </c>
      <c r="I1613">
        <f t="shared" si="102"/>
        <v>1.1202715052660974</v>
      </c>
      <c r="J1613">
        <f>_xlfn.XLOOKUP(A1613,'Tele2 - data 6.23'!R:R,'Tele2 - data 6.23'!U:U,0,0)</f>
        <v>0.12</v>
      </c>
      <c r="K1613">
        <f t="shared" si="103"/>
        <v>0.12</v>
      </c>
    </row>
    <row r="1614" spans="1:11" x14ac:dyDescent="0.25">
      <c r="A1614" t="str">
        <f>_xlfn.XLOOKUP(C1614,'Usage by partner TELE2 vs Ki'!B:B,'Usage by partner TELE2 vs Ki'!A:A,,0)</f>
        <v>ISRPL</v>
      </c>
      <c r="B1614" t="s">
        <v>1434</v>
      </c>
      <c r="C1614" t="s">
        <v>644</v>
      </c>
      <c r="D1614">
        <v>1</v>
      </c>
      <c r="E1614">
        <v>13846181</v>
      </c>
      <c r="F1614">
        <f t="shared" si="100"/>
        <v>1.2895260937511921E-2</v>
      </c>
      <c r="G1614">
        <f t="shared" si="101"/>
        <v>13.204747200012207</v>
      </c>
      <c r="H1614">
        <f>_xlfn.XLOOKUP(A1614,'Tele2 - data 6.23'!A:A,'Tele2 - data 6.23'!K:K,0,0)</f>
        <v>1.8158632160141627E-2</v>
      </c>
      <c r="I1614">
        <f t="shared" si="102"/>
        <v>0.23978014717268176</v>
      </c>
      <c r="J1614">
        <f>_xlfn.XLOOKUP(A1614,'Tele2 - data 6.23'!R:R,'Tele2 - data 6.23'!U:U,0,0)</f>
        <v>0.1</v>
      </c>
      <c r="K1614">
        <f t="shared" si="103"/>
        <v>0.1</v>
      </c>
    </row>
    <row r="1615" spans="1:11" x14ac:dyDescent="0.25">
      <c r="A1615" t="str">
        <f>_xlfn.XLOOKUP(C1615,'Usage by partner TELE2 vs Ki'!B:B,'Usage by partner TELE2 vs Ki'!A:A,,0)</f>
        <v>ISRPL</v>
      </c>
      <c r="B1615" t="s">
        <v>1372</v>
      </c>
      <c r="C1615" t="s">
        <v>644</v>
      </c>
      <c r="D1615">
        <v>1</v>
      </c>
      <c r="E1615">
        <v>1</v>
      </c>
      <c r="F1615">
        <f t="shared" si="100"/>
        <v>9.3132257461547852E-10</v>
      </c>
      <c r="G1615">
        <f t="shared" si="101"/>
        <v>9.5367431640625E-7</v>
      </c>
      <c r="H1615">
        <f>_xlfn.XLOOKUP(A1615,'Tele2 - data 6.23'!A:A,'Tele2 - data 6.23'!K:K,0,0)</f>
        <v>1.8158632160141627E-2</v>
      </c>
      <c r="I1615">
        <f t="shared" si="102"/>
        <v>1.7317421112195613E-8</v>
      </c>
      <c r="J1615">
        <f>_xlfn.XLOOKUP(A1615,'Tele2 - data 6.23'!R:R,'Tele2 - data 6.23'!U:U,0,0)</f>
        <v>0.1</v>
      </c>
      <c r="K1615">
        <f t="shared" si="103"/>
        <v>0.1</v>
      </c>
    </row>
    <row r="1616" spans="1:11" x14ac:dyDescent="0.25">
      <c r="A1616" t="str">
        <f>_xlfn.XLOOKUP(C1616,'Usage by partner TELE2 vs Ki'!B:B,'Usage by partner TELE2 vs Ki'!A:A,,0)</f>
        <v>AUSTA</v>
      </c>
      <c r="B1616" t="s">
        <v>1372</v>
      </c>
      <c r="C1616" t="s">
        <v>841</v>
      </c>
      <c r="D1616">
        <v>1</v>
      </c>
      <c r="E1616">
        <v>43425</v>
      </c>
      <c r="F1616">
        <f t="shared" si="100"/>
        <v>4.0442682802677155E-5</v>
      </c>
      <c r="G1616">
        <f t="shared" si="101"/>
        <v>4.1413307189941406E-2</v>
      </c>
      <c r="H1616">
        <f>_xlfn.XLOOKUP(A1616,'Tele2 - data 6.23'!A:A,'Tele2 - data 6.23'!K:K,0,0)</f>
        <v>5.1030373719502713E-3</v>
      </c>
      <c r="I1616">
        <f t="shared" si="102"/>
        <v>2.1133365428632788E-4</v>
      </c>
      <c r="J1616">
        <f>_xlfn.XLOOKUP(A1616,'Tele2 - data 6.23'!R:R,'Tele2 - data 6.23'!U:U,0,0)</f>
        <v>0.5</v>
      </c>
      <c r="K1616">
        <f t="shared" si="103"/>
        <v>0.5</v>
      </c>
    </row>
    <row r="1617" spans="1:11" x14ac:dyDescent="0.25">
      <c r="A1617" t="str">
        <f>_xlfn.XLOOKUP(C1617,'Usage by partner TELE2 vs Ki'!B:B,'Usage by partner TELE2 vs Ki'!A:A,,0)</f>
        <v>ESPTE</v>
      </c>
      <c r="B1617" t="s">
        <v>1373</v>
      </c>
      <c r="C1617" t="s">
        <v>797</v>
      </c>
      <c r="D1617">
        <v>1</v>
      </c>
      <c r="E1617">
        <v>4659256</v>
      </c>
      <c r="F1617">
        <f t="shared" si="100"/>
        <v>4.339270293712616E-3</v>
      </c>
      <c r="G1617">
        <f t="shared" si="101"/>
        <v>4.4434127807617188</v>
      </c>
      <c r="H1617">
        <f>_xlfn.XLOOKUP(A1617,'Tele2 - data 6.23'!A:A,'Tele2 - data 6.23'!K:K,0,0)</f>
        <v>1.0091008890803341E-2</v>
      </c>
      <c r="I1617">
        <f t="shared" si="102"/>
        <v>4.4838517876175703E-2</v>
      </c>
      <c r="J1617">
        <f>_xlfn.XLOOKUP(A1617,'Tele2 - data 6.23'!R:R,'Tele2 - data 6.23'!U:U,0,0)</f>
        <v>0</v>
      </c>
      <c r="K1617">
        <f t="shared" si="103"/>
        <v>0</v>
      </c>
    </row>
    <row r="1618" spans="1:11" x14ac:dyDescent="0.25">
      <c r="A1618" t="str">
        <f>_xlfn.XLOOKUP(C1618,'Usage by partner TELE2 vs Ki'!B:B,'Usage by partner TELE2 vs Ki'!A:A,,0)</f>
        <v>NORTM</v>
      </c>
      <c r="B1618" t="s">
        <v>1435</v>
      </c>
      <c r="C1618" t="s">
        <v>806</v>
      </c>
      <c r="D1618">
        <v>1</v>
      </c>
      <c r="E1618">
        <v>625</v>
      </c>
      <c r="F1618">
        <f t="shared" si="100"/>
        <v>5.8207660913467407E-7</v>
      </c>
      <c r="G1618">
        <f t="shared" si="101"/>
        <v>5.9604644775390625E-4</v>
      </c>
      <c r="H1618">
        <f>_xlfn.XLOOKUP(A1618,'Tele2 - data 6.23'!A:A,'Tele2 - data 6.23'!K:K,0,0)</f>
        <v>6.0531621806357737E-3</v>
      </c>
      <c r="I1618">
        <f t="shared" si="102"/>
        <v>3.6079658154462417E-6</v>
      </c>
      <c r="J1618">
        <f>_xlfn.XLOOKUP(A1618,'Tele2 - data 6.23'!R:R,'Tele2 - data 6.23'!U:U,0,0)</f>
        <v>0</v>
      </c>
      <c r="K1618">
        <f t="shared" si="103"/>
        <v>0</v>
      </c>
    </row>
    <row r="1619" spans="1:11" x14ac:dyDescent="0.25">
      <c r="A1619" t="str">
        <f>_xlfn.XLOOKUP(C1619,'Usage by partner TELE2 vs Ki'!B:B,'Usage by partner TELE2 vs Ki'!A:A,,0)</f>
        <v>NLDPT</v>
      </c>
      <c r="B1619" t="s">
        <v>1436</v>
      </c>
      <c r="C1619" t="s">
        <v>687</v>
      </c>
      <c r="D1619">
        <v>1</v>
      </c>
      <c r="E1619">
        <v>20980615</v>
      </c>
      <c r="F1619">
        <f t="shared" si="100"/>
        <v>1.9539720378816128E-2</v>
      </c>
      <c r="G1619">
        <f t="shared" si="101"/>
        <v>20.008673667907715</v>
      </c>
      <c r="H1619">
        <f>_xlfn.XLOOKUP(A1619,'Tele2 - data 6.23'!A:A,'Tele2 - data 6.23'!K:K,0,0)</f>
        <v>4.5416334993920587E-3</v>
      </c>
      <c r="I1619">
        <f t="shared" si="102"/>
        <v>9.0872062608573459E-2</v>
      </c>
      <c r="J1619">
        <f>_xlfn.XLOOKUP(A1619,'Tele2 - data 6.23'!R:R,'Tele2 - data 6.23'!U:U,0,0)</f>
        <v>0.11</v>
      </c>
      <c r="K1619">
        <f t="shared" si="103"/>
        <v>0.11</v>
      </c>
    </row>
    <row r="1620" spans="1:11" x14ac:dyDescent="0.25">
      <c r="A1620" t="str">
        <f>_xlfn.XLOOKUP(C1620,'Usage by partner TELE2 vs Ki'!B:B,'Usage by partner TELE2 vs Ki'!A:A,,0)</f>
        <v>ISR01</v>
      </c>
      <c r="B1620" t="s">
        <v>1437</v>
      </c>
      <c r="C1620" t="s">
        <v>586</v>
      </c>
      <c r="D1620">
        <v>1</v>
      </c>
      <c r="E1620">
        <v>419</v>
      </c>
      <c r="F1620">
        <f t="shared" si="100"/>
        <v>3.902241587638855E-7</v>
      </c>
      <c r="G1620">
        <f t="shared" si="101"/>
        <v>3.9958953857421875E-4</v>
      </c>
      <c r="H1620">
        <f>_xlfn.XLOOKUP(A1620,'Tele2 - data 6.23'!A:A,'Tele2 - data 6.23'!K:K,0,0)</f>
        <v>1.3512929896353961E-2</v>
      </c>
      <c r="I1620">
        <f t="shared" si="102"/>
        <v>5.3996254220698447E-6</v>
      </c>
      <c r="J1620">
        <f>_xlfn.XLOOKUP(A1620,'Tele2 - data 6.23'!R:R,'Tele2 - data 6.23'!U:U,0,0)</f>
        <v>0</v>
      </c>
      <c r="K1620">
        <f t="shared" si="103"/>
        <v>0</v>
      </c>
    </row>
    <row r="1621" spans="1:11" x14ac:dyDescent="0.25">
      <c r="A1621" t="str">
        <f>_xlfn.XLOOKUP(C1621,'Usage by partner TELE2 vs Ki'!B:B,'Usage by partner TELE2 vs Ki'!A:A,,0)</f>
        <v>LTE01</v>
      </c>
      <c r="B1621" t="s">
        <v>1438</v>
      </c>
      <c r="C1621" t="s">
        <v>831</v>
      </c>
      <c r="D1621">
        <v>1</v>
      </c>
      <c r="E1621">
        <v>1</v>
      </c>
      <c r="F1621">
        <f t="shared" si="100"/>
        <v>9.3132257461547852E-10</v>
      </c>
      <c r="G1621">
        <f t="shared" si="101"/>
        <v>9.5367431640625E-7</v>
      </c>
      <c r="H1621">
        <f>_xlfn.XLOOKUP(A1621,'Tele2 - data 6.23'!A:A,'Tele2 - data 6.23'!K:K,0,0)</f>
        <v>0</v>
      </c>
      <c r="I1621">
        <f t="shared" si="102"/>
        <v>0</v>
      </c>
      <c r="J1621">
        <f>_xlfn.XLOOKUP(A1621,'Tele2 - data 6.23'!R:R,'Tele2 - data 6.23'!U:U,0,0)</f>
        <v>0</v>
      </c>
      <c r="K1621">
        <f t="shared" si="103"/>
        <v>0</v>
      </c>
    </row>
    <row r="1622" spans="1:11" x14ac:dyDescent="0.25">
      <c r="A1622" t="str">
        <f>_xlfn.XLOOKUP(C1622,'Usage by partner TELE2 vs Ki'!B:B,'Usage by partner TELE2 vs Ki'!A:A,,0)</f>
        <v>ITASI</v>
      </c>
      <c r="B1622" t="s">
        <v>1165</v>
      </c>
      <c r="C1622" t="s">
        <v>769</v>
      </c>
      <c r="D1622">
        <v>1</v>
      </c>
      <c r="E1622">
        <v>3283180</v>
      </c>
      <c r="F1622">
        <f t="shared" si="100"/>
        <v>3.0576996505260468E-3</v>
      </c>
      <c r="G1622">
        <f t="shared" si="101"/>
        <v>3.1310844421386719</v>
      </c>
      <c r="H1622">
        <f>_xlfn.XLOOKUP(A1622,'Tele2 - data 6.23'!A:A,'Tele2 - data 6.23'!K:K,0,0)</f>
        <v>1.003746322999596E-2</v>
      </c>
      <c r="I1622">
        <f t="shared" si="102"/>
        <v>3.1428144957979333E-2</v>
      </c>
      <c r="J1622">
        <f>_xlfn.XLOOKUP(A1622,'Tele2 - data 6.23'!R:R,'Tele2 - data 6.23'!U:U,0,0)</f>
        <v>0.05</v>
      </c>
      <c r="K1622">
        <f t="shared" si="103"/>
        <v>0.05</v>
      </c>
    </row>
    <row r="1623" spans="1:11" x14ac:dyDescent="0.25">
      <c r="A1623" t="str">
        <f>_xlfn.XLOOKUP(C1623,'Usage by partner TELE2 vs Ki'!B:B,'Usage by partner TELE2 vs Ki'!A:A,,0)</f>
        <v>ITAOM</v>
      </c>
      <c r="B1623" t="s">
        <v>1165</v>
      </c>
      <c r="C1623" t="s">
        <v>752</v>
      </c>
      <c r="D1623">
        <v>1</v>
      </c>
      <c r="E1623">
        <v>2153637</v>
      </c>
      <c r="F1623">
        <f t="shared" si="100"/>
        <v>2.0057307556271553E-3</v>
      </c>
      <c r="G1623">
        <f t="shared" si="101"/>
        <v>2.053868293762207</v>
      </c>
      <c r="H1623">
        <f>_xlfn.XLOOKUP(A1623,'Tele2 - data 6.23'!A:A,'Tele2 - data 6.23'!K:K,0,0)</f>
        <v>1.0030261531489941E-2</v>
      </c>
      <c r="I1623">
        <f t="shared" si="102"/>
        <v>2.0600836137669946E-2</v>
      </c>
      <c r="J1623">
        <f>_xlfn.XLOOKUP(A1623,'Tele2 - data 6.23'!R:R,'Tele2 - data 6.23'!U:U,0,0)</f>
        <v>0</v>
      </c>
      <c r="K1623">
        <f t="shared" si="103"/>
        <v>0</v>
      </c>
    </row>
    <row r="1624" spans="1:11" x14ac:dyDescent="0.25">
      <c r="A1624" t="str">
        <f>_xlfn.XLOOKUP(C1624,'Usage by partner TELE2 vs Ki'!B:B,'Usage by partner TELE2 vs Ki'!A:A,,0)</f>
        <v>ITAWI</v>
      </c>
      <c r="B1624" t="s">
        <v>1165</v>
      </c>
      <c r="C1624" t="s">
        <v>742</v>
      </c>
      <c r="D1624">
        <v>1</v>
      </c>
      <c r="E1624">
        <v>4472807</v>
      </c>
      <c r="F1624">
        <f t="shared" si="100"/>
        <v>4.1656261309981346E-3</v>
      </c>
      <c r="G1624">
        <f t="shared" si="101"/>
        <v>4.2656011581420898</v>
      </c>
      <c r="H1624">
        <f>_xlfn.XLOOKUP(A1624,'Tele2 - data 6.23'!A:A,'Tele2 - data 6.23'!K:K,0,0)</f>
        <v>6.1982702736118438E-3</v>
      </c>
      <c r="I1624">
        <f t="shared" si="102"/>
        <v>2.643934885759637E-2</v>
      </c>
      <c r="J1624">
        <f>_xlfn.XLOOKUP(A1624,'Tele2 - data 6.23'!R:R,'Tele2 - data 6.23'!U:U,0,0)</f>
        <v>0.17</v>
      </c>
      <c r="K1624">
        <f t="shared" si="103"/>
        <v>0.17</v>
      </c>
    </row>
    <row r="1625" spans="1:11" x14ac:dyDescent="0.25">
      <c r="A1625" t="str">
        <f>_xlfn.XLOOKUP(C1625,'Usage by partner TELE2 vs Ki'!B:B,'Usage by partner TELE2 vs Ki'!A:A,,0)</f>
        <v>ITAFM</v>
      </c>
      <c r="B1625" t="s">
        <v>1382</v>
      </c>
      <c r="C1625" t="s">
        <v>818</v>
      </c>
      <c r="D1625">
        <v>1</v>
      </c>
      <c r="E1625">
        <v>44787457</v>
      </c>
      <c r="F1625">
        <f t="shared" si="100"/>
        <v>4.1711569763720036E-2</v>
      </c>
      <c r="G1625">
        <f t="shared" si="101"/>
        <v>42.712647438049316</v>
      </c>
      <c r="H1625">
        <f>_xlfn.XLOOKUP(A1625,'Tele2 - data 6.23'!A:A,'Tele2 - data 6.23'!K:K,0,0)</f>
        <v>6.0150234236534275E-2</v>
      </c>
      <c r="I1625">
        <f t="shared" si="102"/>
        <v>2.5691757482611721</v>
      </c>
      <c r="J1625">
        <f>_xlfn.XLOOKUP(A1625,'Tele2 - data 6.23'!R:R,'Tele2 - data 6.23'!U:U,0,0)</f>
        <v>0</v>
      </c>
      <c r="K1625">
        <f t="shared" si="103"/>
        <v>0</v>
      </c>
    </row>
    <row r="1626" spans="1:11" x14ac:dyDescent="0.25">
      <c r="A1626" t="str">
        <f>_xlfn.XLOOKUP(C1626,'Usage by partner TELE2 vs Ki'!B:B,'Usage by partner TELE2 vs Ki'!A:A,,0)</f>
        <v>ITASI</v>
      </c>
      <c r="B1626" t="s">
        <v>1382</v>
      </c>
      <c r="C1626" t="s">
        <v>769</v>
      </c>
      <c r="D1626">
        <v>1</v>
      </c>
      <c r="E1626">
        <v>42855843</v>
      </c>
      <c r="F1626">
        <f t="shared" si="100"/>
        <v>3.9912614040076733E-2</v>
      </c>
      <c r="G1626">
        <f t="shared" si="101"/>
        <v>40.870516777038574</v>
      </c>
      <c r="H1626">
        <f>_xlfn.XLOOKUP(A1626,'Tele2 - data 6.23'!A:A,'Tele2 - data 6.23'!K:K,0,0)</f>
        <v>1.003746322999596E-2</v>
      </c>
      <c r="I1626">
        <f t="shared" si="102"/>
        <v>0.41023630934045768</v>
      </c>
      <c r="J1626">
        <f>_xlfn.XLOOKUP(A1626,'Tele2 - data 6.23'!R:R,'Tele2 - data 6.23'!U:U,0,0)</f>
        <v>0.05</v>
      </c>
      <c r="K1626">
        <f t="shared" si="103"/>
        <v>0.05</v>
      </c>
    </row>
    <row r="1627" spans="1:11" x14ac:dyDescent="0.25">
      <c r="A1627" t="str">
        <f>_xlfn.XLOOKUP(C1627,'Usage by partner TELE2 vs Ki'!B:B,'Usage by partner TELE2 vs Ki'!A:A,,0)</f>
        <v>ITAOM</v>
      </c>
      <c r="B1627" t="s">
        <v>1382</v>
      </c>
      <c r="C1627" t="s">
        <v>752</v>
      </c>
      <c r="D1627">
        <v>1</v>
      </c>
      <c r="E1627">
        <v>110530915</v>
      </c>
      <c r="F1627">
        <f t="shared" si="100"/>
        <v>0.10293993633240461</v>
      </c>
      <c r="G1627">
        <f t="shared" si="101"/>
        <v>105.41049480438232</v>
      </c>
      <c r="H1627">
        <f>_xlfn.XLOOKUP(A1627,'Tele2 - data 6.23'!A:A,'Tele2 - data 6.23'!K:K,0,0)</f>
        <v>1.0030261531489941E-2</v>
      </c>
      <c r="I1627">
        <f t="shared" si="102"/>
        <v>1.0572948310517163</v>
      </c>
      <c r="J1627">
        <f>_xlfn.XLOOKUP(A1627,'Tele2 - data 6.23'!R:R,'Tele2 - data 6.23'!U:U,0,0)</f>
        <v>0</v>
      </c>
      <c r="K1627">
        <f t="shared" si="103"/>
        <v>0</v>
      </c>
    </row>
    <row r="1628" spans="1:11" x14ac:dyDescent="0.25">
      <c r="A1628" t="str">
        <f>_xlfn.XLOOKUP(C1628,'Usage by partner TELE2 vs Ki'!B:B,'Usage by partner TELE2 vs Ki'!A:A,,0)</f>
        <v>ITAWI</v>
      </c>
      <c r="B1628" t="s">
        <v>1382</v>
      </c>
      <c r="C1628" t="s">
        <v>742</v>
      </c>
      <c r="D1628">
        <v>1</v>
      </c>
      <c r="E1628">
        <v>8954448</v>
      </c>
      <c r="F1628">
        <f t="shared" si="100"/>
        <v>8.3394795656204224E-3</v>
      </c>
      <c r="G1628">
        <f t="shared" si="101"/>
        <v>8.5396270751953125</v>
      </c>
      <c r="H1628">
        <f>_xlfn.XLOOKUP(A1628,'Tele2 - data 6.23'!A:A,'Tele2 - data 6.23'!K:K,0,0)</f>
        <v>6.1982702736118438E-3</v>
      </c>
      <c r="I1628">
        <f t="shared" si="102"/>
        <v>5.293091664791396E-2</v>
      </c>
      <c r="J1628">
        <f>_xlfn.XLOOKUP(A1628,'Tele2 - data 6.23'!R:R,'Tele2 - data 6.23'!U:U,0,0)</f>
        <v>0.17</v>
      </c>
      <c r="K1628">
        <f t="shared" si="103"/>
        <v>0.17</v>
      </c>
    </row>
    <row r="1629" spans="1:11" x14ac:dyDescent="0.25">
      <c r="A1629" t="str">
        <f>_xlfn.XLOOKUP(C1629,'Usage by partner TELE2 vs Ki'!B:B,'Usage by partner TELE2 vs Ki'!A:A,,0)</f>
        <v>USAW6</v>
      </c>
      <c r="B1629" t="s">
        <v>1439</v>
      </c>
      <c r="C1629" t="s">
        <v>646</v>
      </c>
      <c r="D1629">
        <v>1</v>
      </c>
      <c r="E1629">
        <v>2404053</v>
      </c>
      <c r="F1629">
        <f t="shared" si="100"/>
        <v>2.238948829472065E-3</v>
      </c>
      <c r="G1629">
        <f t="shared" si="101"/>
        <v>2.2926836013793945</v>
      </c>
      <c r="H1629">
        <f>_xlfn.XLOOKUP(A1629,'Tele2 - data 6.23'!A:A,'Tele2 - data 6.23'!K:K,0,0)</f>
        <v>5.0788502726430767E-3</v>
      </c>
      <c r="I1629">
        <f t="shared" si="102"/>
        <v>1.1644196733950049E-2</v>
      </c>
      <c r="J1629">
        <f>_xlfn.XLOOKUP(A1629,'Tele2 - data 6.23'!R:R,'Tele2 - data 6.23'!U:U,0,0)</f>
        <v>0.12</v>
      </c>
      <c r="K1629">
        <f t="shared" si="103"/>
        <v>0.12</v>
      </c>
    </row>
    <row r="1630" spans="1:11" x14ac:dyDescent="0.25">
      <c r="A1630" t="str">
        <f>_xlfn.XLOOKUP(C1630,'Usage by partner TELE2 vs Ki'!B:B,'Usage by partner TELE2 vs Ki'!A:A,,0)</f>
        <v>USACG</v>
      </c>
      <c r="B1630" t="s">
        <v>1168</v>
      </c>
      <c r="C1630" t="s">
        <v>665</v>
      </c>
      <c r="D1630">
        <v>1</v>
      </c>
      <c r="E1630">
        <v>183</v>
      </c>
      <c r="F1630">
        <f t="shared" si="100"/>
        <v>1.7043203115463257E-7</v>
      </c>
      <c r="G1630">
        <f t="shared" si="101"/>
        <v>1.7452239990234375E-4</v>
      </c>
      <c r="H1630">
        <f>_xlfn.XLOOKUP(A1630,'Tele2 - data 6.23'!A:A,'Tele2 - data 6.23'!K:K,0,0)</f>
        <v>1.3540748128522176E-2</v>
      </c>
      <c r="I1630">
        <f t="shared" si="102"/>
        <v>2.3631638598628597E-6</v>
      </c>
      <c r="J1630">
        <f>_xlfn.XLOOKUP(A1630,'Tele2 - data 6.23'!R:R,'Tele2 - data 6.23'!U:U,0,0)</f>
        <v>0</v>
      </c>
      <c r="K1630">
        <f t="shared" si="103"/>
        <v>0</v>
      </c>
    </row>
    <row r="1631" spans="1:11" x14ac:dyDescent="0.25">
      <c r="A1631" t="str">
        <f>_xlfn.XLOOKUP(C1631,'Usage by partner TELE2 vs Ki'!B:B,'Usage by partner TELE2 vs Ki'!A:A,,0)</f>
        <v>ISR01</v>
      </c>
      <c r="B1631" t="s">
        <v>1440</v>
      </c>
      <c r="C1631" t="s">
        <v>586</v>
      </c>
      <c r="D1631">
        <v>1</v>
      </c>
      <c r="E1631">
        <v>2</v>
      </c>
      <c r="F1631">
        <f t="shared" si="100"/>
        <v>1.862645149230957E-9</v>
      </c>
      <c r="G1631">
        <f t="shared" si="101"/>
        <v>1.9073486328125E-6</v>
      </c>
      <c r="H1631">
        <f>_xlfn.XLOOKUP(A1631,'Tele2 - data 6.23'!A:A,'Tele2 - data 6.23'!K:K,0,0)</f>
        <v>1.3512929896353961E-2</v>
      </c>
      <c r="I1631">
        <f t="shared" si="102"/>
        <v>2.5773868363101886E-8</v>
      </c>
      <c r="J1631">
        <f>_xlfn.XLOOKUP(A1631,'Tele2 - data 6.23'!R:R,'Tele2 - data 6.23'!U:U,0,0)</f>
        <v>0</v>
      </c>
      <c r="K1631">
        <f t="shared" si="103"/>
        <v>0</v>
      </c>
    </row>
    <row r="1632" spans="1:11" x14ac:dyDescent="0.25">
      <c r="A1632" t="str">
        <f>_xlfn.XLOOKUP(C1632,'Usage by partner TELE2 vs Ki'!B:B,'Usage by partner TELE2 vs Ki'!A:A,,0)</f>
        <v>MEXTL</v>
      </c>
      <c r="B1632" t="s">
        <v>1441</v>
      </c>
      <c r="C1632" t="s">
        <v>735</v>
      </c>
      <c r="D1632">
        <v>1</v>
      </c>
      <c r="E1632">
        <v>1</v>
      </c>
      <c r="F1632">
        <f t="shared" si="100"/>
        <v>9.3132257461547852E-10</v>
      </c>
      <c r="G1632">
        <f t="shared" si="101"/>
        <v>9.5367431640625E-7</v>
      </c>
      <c r="H1632">
        <f>_xlfn.XLOOKUP(A1632,'Tele2 - data 6.23'!A:A,'Tele2 - data 6.23'!K:K,0,0)</f>
        <v>2.0154664612387234E-2</v>
      </c>
      <c r="I1632">
        <f t="shared" si="102"/>
        <v>1.9220985996615633E-8</v>
      </c>
      <c r="J1632">
        <f>_xlfn.XLOOKUP(A1632,'Tele2 - data 6.23'!R:R,'Tele2 - data 6.23'!U:U,0,0)</f>
        <v>0</v>
      </c>
      <c r="K1632">
        <f t="shared" si="103"/>
        <v>0</v>
      </c>
    </row>
    <row r="1633" spans="1:11" x14ac:dyDescent="0.25">
      <c r="A1633" t="str">
        <f>_xlfn.XLOOKUP(C1633,'Usage by partner TELE2 vs Ki'!B:B,'Usage by partner TELE2 vs Ki'!A:A,,0)</f>
        <v>CANBM</v>
      </c>
      <c r="B1633" t="s">
        <v>1384</v>
      </c>
      <c r="C1633" t="s">
        <v>803</v>
      </c>
      <c r="D1633">
        <v>1</v>
      </c>
      <c r="E1633">
        <v>10</v>
      </c>
      <c r="F1633">
        <f t="shared" si="100"/>
        <v>9.3132257461547852E-9</v>
      </c>
      <c r="G1633">
        <f t="shared" si="101"/>
        <v>9.5367431640625E-6</v>
      </c>
      <c r="H1633">
        <f>_xlfn.XLOOKUP(A1633,'Tele2 - data 6.23'!A:A,'Tele2 - data 6.23'!K:K,0,0)</f>
        <v>0.1000213823948129</v>
      </c>
      <c r="I1633">
        <f t="shared" si="102"/>
        <v>9.5387823481381307E-7</v>
      </c>
      <c r="J1633">
        <f>_xlfn.XLOOKUP(A1633,'Tele2 - data 6.23'!R:R,'Tele2 - data 6.23'!U:U,0,0)</f>
        <v>0</v>
      </c>
      <c r="K1633">
        <f t="shared" si="103"/>
        <v>0</v>
      </c>
    </row>
    <row r="1634" spans="1:11" x14ac:dyDescent="0.25">
      <c r="A1634" t="str">
        <f>_xlfn.XLOOKUP(C1634,'Usage by partner TELE2 vs Ki'!B:B,'Usage by partner TELE2 vs Ki'!A:A,,0)</f>
        <v>CHNCT</v>
      </c>
      <c r="B1634" t="s">
        <v>1297</v>
      </c>
      <c r="C1634" t="s">
        <v>680</v>
      </c>
      <c r="D1634">
        <v>1</v>
      </c>
      <c r="E1634">
        <v>1647905</v>
      </c>
      <c r="F1634">
        <f t="shared" si="100"/>
        <v>1.5347311273217201E-3</v>
      </c>
      <c r="G1634">
        <f t="shared" si="101"/>
        <v>1.5715646743774414</v>
      </c>
      <c r="H1634">
        <f>_xlfn.XLOOKUP(A1634,'Tele2 - data 6.23'!A:A,'Tele2 - data 6.23'!K:K,0,0)</f>
        <v>3.0099366936453362E-2</v>
      </c>
      <c r="I1634">
        <f t="shared" si="102"/>
        <v>4.7303101798454456E-2</v>
      </c>
      <c r="J1634">
        <f>_xlfn.XLOOKUP(A1634,'Tele2 - data 6.23'!R:R,'Tele2 - data 6.23'!U:U,0,0)</f>
        <v>0</v>
      </c>
      <c r="K1634">
        <f t="shared" si="103"/>
        <v>0</v>
      </c>
    </row>
    <row r="1635" spans="1:11" x14ac:dyDescent="0.25">
      <c r="A1635" t="str">
        <f>_xlfn.XLOOKUP(C1635,'Usage by partner TELE2 vs Ki'!B:B,'Usage by partner TELE2 vs Ki'!A:A,,0)</f>
        <v>CHNCU</v>
      </c>
      <c r="B1635" t="s">
        <v>1297</v>
      </c>
      <c r="C1635" t="s">
        <v>667</v>
      </c>
      <c r="D1635">
        <v>1</v>
      </c>
      <c r="E1635">
        <v>2</v>
      </c>
      <c r="F1635">
        <f t="shared" si="100"/>
        <v>1.862645149230957E-9</v>
      </c>
      <c r="G1635">
        <f t="shared" si="101"/>
        <v>1.9073486328125E-6</v>
      </c>
      <c r="H1635">
        <f>_xlfn.XLOOKUP(A1635,'Tele2 - data 6.23'!A:A,'Tele2 - data 6.23'!K:K,0,0)</f>
        <v>5.0005419266152054E-2</v>
      </c>
      <c r="I1635">
        <f t="shared" si="102"/>
        <v>9.5377768070510967E-8</v>
      </c>
      <c r="J1635">
        <f>_xlfn.XLOOKUP(A1635,'Tele2 - data 6.23'!R:R,'Tele2 - data 6.23'!U:U,0,0)</f>
        <v>0</v>
      </c>
      <c r="K1635">
        <f t="shared" si="103"/>
        <v>0</v>
      </c>
    </row>
    <row r="1636" spans="1:11" x14ac:dyDescent="0.25">
      <c r="A1636" t="str">
        <f>_xlfn.XLOOKUP(C1636,'Usage by partner TELE2 vs Ki'!B:B,'Usage by partner TELE2 vs Ki'!A:A,,0)</f>
        <v>HRVVI</v>
      </c>
      <c r="B1636" t="s">
        <v>1298</v>
      </c>
      <c r="C1636" t="s">
        <v>802</v>
      </c>
      <c r="D1636">
        <v>1</v>
      </c>
      <c r="E1636">
        <v>18</v>
      </c>
      <c r="F1636">
        <f t="shared" si="100"/>
        <v>1.6763806343078613E-8</v>
      </c>
      <c r="G1636">
        <f t="shared" si="101"/>
        <v>1.71661376953125E-5</v>
      </c>
      <c r="H1636">
        <f>_xlfn.XLOOKUP(A1636,'Tele2 - data 6.23'!A:A,'Tele2 - data 6.23'!K:K,0,0)</f>
        <v>1.0043566835206913E-2</v>
      </c>
      <c r="I1636">
        <f t="shared" si="102"/>
        <v>1.7240925124523584E-7</v>
      </c>
      <c r="J1636">
        <f>_xlfn.XLOOKUP(A1636,'Tele2 - data 6.23'!R:R,'Tele2 - data 6.23'!U:U,0,0)</f>
        <v>0</v>
      </c>
      <c r="K1636">
        <f t="shared" si="103"/>
        <v>0</v>
      </c>
    </row>
    <row r="1637" spans="1:11" x14ac:dyDescent="0.25">
      <c r="A1637" t="str">
        <f>_xlfn.XLOOKUP(C1637,'Usage by partner TELE2 vs Ki'!B:B,'Usage by partner TELE2 vs Ki'!A:A,,0)</f>
        <v>LTUMT</v>
      </c>
      <c r="B1637" t="s">
        <v>1414</v>
      </c>
      <c r="C1637" t="s">
        <v>933</v>
      </c>
      <c r="D1637">
        <v>1</v>
      </c>
      <c r="E1637">
        <v>2453462</v>
      </c>
      <c r="F1637">
        <f t="shared" si="100"/>
        <v>2.2849645465612411E-3</v>
      </c>
      <c r="G1637">
        <f t="shared" si="101"/>
        <v>2.3398036956787109</v>
      </c>
      <c r="H1637">
        <f>_xlfn.XLOOKUP(A1637,'Tele2 - data 6.23'!A:A,'Tele2 - data 6.23'!K:K,0,0)</f>
        <v>1.0001134172621072E-2</v>
      </c>
      <c r="I1637">
        <f t="shared" si="102"/>
        <v>2.3400690698077431E-2</v>
      </c>
      <c r="J1637">
        <f>_xlfn.XLOOKUP(A1637,'Tele2 - data 6.23'!R:R,'Tele2 - data 6.23'!U:U,0,0)</f>
        <v>0</v>
      </c>
      <c r="K1637">
        <f t="shared" si="103"/>
        <v>0</v>
      </c>
    </row>
    <row r="1638" spans="1:11" x14ac:dyDescent="0.25">
      <c r="A1638" t="str">
        <f>_xlfn.XLOOKUP(C1638,'Usage by partner TELE2 vs Ki'!B:B,'Usage by partner TELE2 vs Ki'!A:A,,0)</f>
        <v>ISR01</v>
      </c>
      <c r="B1638" t="s">
        <v>1442</v>
      </c>
      <c r="C1638" t="s">
        <v>586</v>
      </c>
      <c r="D1638">
        <v>1</v>
      </c>
      <c r="E1638">
        <v>544370</v>
      </c>
      <c r="F1638">
        <f t="shared" si="100"/>
        <v>5.0698406994342804E-4</v>
      </c>
      <c r="G1638">
        <f t="shared" si="101"/>
        <v>0.51915168762207031</v>
      </c>
      <c r="H1638">
        <f>_xlfn.XLOOKUP(A1638,'Tele2 - data 6.23'!A:A,'Tele2 - data 6.23'!K:K,0,0)</f>
        <v>1.3512929896353961E-2</v>
      </c>
      <c r="I1638">
        <f t="shared" si="102"/>
        <v>7.0152603604108866E-3</v>
      </c>
      <c r="J1638">
        <f>_xlfn.XLOOKUP(A1638,'Tele2 - data 6.23'!R:R,'Tele2 - data 6.23'!U:U,0,0)</f>
        <v>0</v>
      </c>
      <c r="K1638">
        <f t="shared" si="103"/>
        <v>0</v>
      </c>
    </row>
    <row r="1639" spans="1:11" x14ac:dyDescent="0.25">
      <c r="A1639" t="str">
        <f>_xlfn.XLOOKUP(C1639,'Usage by partner TELE2 vs Ki'!B:B,'Usage by partner TELE2 vs Ki'!A:A,,0)</f>
        <v>ISRMS</v>
      </c>
      <c r="B1639" t="s">
        <v>1174</v>
      </c>
      <c r="C1639" t="s">
        <v>645</v>
      </c>
      <c r="D1639">
        <v>1</v>
      </c>
      <c r="E1639">
        <v>9869</v>
      </c>
      <c r="F1639">
        <f t="shared" si="100"/>
        <v>9.1912224888801575E-6</v>
      </c>
      <c r="G1639">
        <f t="shared" si="101"/>
        <v>9.4118118286132813E-3</v>
      </c>
      <c r="H1639">
        <f>_xlfn.XLOOKUP(A1639,'Tele2 - data 6.23'!A:A,'Tele2 - data 6.23'!K:K,0,0)</f>
        <v>1.3603237372528902E-2</v>
      </c>
      <c r="I1639">
        <f t="shared" si="102"/>
        <v>1.2803111041020178E-4</v>
      </c>
      <c r="J1639">
        <f>_xlfn.XLOOKUP(A1639,'Tele2 - data 6.23'!R:R,'Tele2 - data 6.23'!U:U,0,0)</f>
        <v>0</v>
      </c>
      <c r="K1639">
        <f t="shared" si="103"/>
        <v>0</v>
      </c>
    </row>
    <row r="1640" spans="1:11" x14ac:dyDescent="0.25">
      <c r="A1640" t="str">
        <f>_xlfn.XLOOKUP(C1640,'Usage by partner TELE2 vs Ki'!B:B,'Usage by partner TELE2 vs Ki'!A:A,,0)</f>
        <v>ISR01</v>
      </c>
      <c r="B1640" t="s">
        <v>1174</v>
      </c>
      <c r="C1640" t="s">
        <v>586</v>
      </c>
      <c r="D1640">
        <v>1</v>
      </c>
      <c r="E1640">
        <v>1</v>
      </c>
      <c r="F1640">
        <f t="shared" si="100"/>
        <v>9.3132257461547852E-10</v>
      </c>
      <c r="G1640">
        <f t="shared" si="101"/>
        <v>9.5367431640625E-7</v>
      </c>
      <c r="H1640">
        <f>_xlfn.XLOOKUP(A1640,'Tele2 - data 6.23'!A:A,'Tele2 - data 6.23'!K:K,0,0)</f>
        <v>1.3512929896353961E-2</v>
      </c>
      <c r="I1640">
        <f t="shared" si="102"/>
        <v>1.2886934181550943E-8</v>
      </c>
      <c r="J1640">
        <f>_xlfn.XLOOKUP(A1640,'Tele2 - data 6.23'!R:R,'Tele2 - data 6.23'!U:U,0,0)</f>
        <v>0</v>
      </c>
      <c r="K1640">
        <f t="shared" si="103"/>
        <v>0</v>
      </c>
    </row>
    <row r="1641" spans="1:11" x14ac:dyDescent="0.25">
      <c r="A1641" t="str">
        <f>_xlfn.XLOOKUP(C1641,'Usage by partner TELE2 vs Ki'!B:B,'Usage by partner TELE2 vs Ki'!A:A,,0)</f>
        <v>TZACT</v>
      </c>
      <c r="B1641" t="s">
        <v>724</v>
      </c>
      <c r="C1641" t="s">
        <v>723</v>
      </c>
      <c r="D1641">
        <v>1</v>
      </c>
      <c r="E1641">
        <v>434</v>
      </c>
      <c r="F1641">
        <f t="shared" si="100"/>
        <v>4.0419399738311768E-7</v>
      </c>
      <c r="G1641">
        <f t="shared" si="101"/>
        <v>4.138946533203125E-4</v>
      </c>
      <c r="H1641">
        <f>_xlfn.XLOOKUP(A1641,'Tele2 - data 6.23'!A:A,'Tele2 - data 6.23'!K:K,0,0)</f>
        <v>0.45026172430036754</v>
      </c>
      <c r="I1641">
        <f t="shared" si="102"/>
        <v>1.8636092028270675E-4</v>
      </c>
      <c r="J1641">
        <f>_xlfn.XLOOKUP(A1641,'Tele2 - data 6.23'!R:R,'Tele2 - data 6.23'!U:U,0,0)</f>
        <v>0</v>
      </c>
      <c r="K1641">
        <f t="shared" si="103"/>
        <v>0</v>
      </c>
    </row>
    <row r="1642" spans="1:11" x14ac:dyDescent="0.25">
      <c r="A1642" t="str">
        <f>_xlfn.XLOOKUP(C1642,'Usage by partner TELE2 vs Ki'!B:B,'Usage by partner TELE2 vs Ki'!A:A,,0)</f>
        <v>GBRCN</v>
      </c>
      <c r="B1642" t="s">
        <v>1443</v>
      </c>
      <c r="C1642" t="s">
        <v>679</v>
      </c>
      <c r="D1642">
        <v>1</v>
      </c>
      <c r="E1642">
        <v>16</v>
      </c>
      <c r="F1642">
        <f t="shared" si="100"/>
        <v>1.4901161193847656E-8</v>
      </c>
      <c r="G1642">
        <f t="shared" si="101"/>
        <v>1.52587890625E-5</v>
      </c>
      <c r="H1642">
        <f>_xlfn.XLOOKUP(A1642,'Tele2 - data 6.23'!A:A,'Tele2 - data 6.23'!K:K,0,0)</f>
        <v>1.0089910828816955E-2</v>
      </c>
      <c r="I1642">
        <f t="shared" si="102"/>
        <v>1.5395982099635246E-7</v>
      </c>
      <c r="J1642">
        <f>_xlfn.XLOOKUP(A1642,'Tele2 - data 6.23'!R:R,'Tele2 - data 6.23'!U:U,0,0)</f>
        <v>0</v>
      </c>
      <c r="K1642">
        <f t="shared" si="103"/>
        <v>0</v>
      </c>
    </row>
    <row r="1643" spans="1:11" x14ac:dyDescent="0.25">
      <c r="A1643" t="str">
        <f>_xlfn.XLOOKUP(C1643,'Usage by partner TELE2 vs Ki'!B:B,'Usage by partner TELE2 vs Ki'!A:A,,0)</f>
        <v>GBRVF</v>
      </c>
      <c r="B1643" t="s">
        <v>1443</v>
      </c>
      <c r="C1643" t="s">
        <v>670</v>
      </c>
      <c r="D1643">
        <v>1</v>
      </c>
      <c r="E1643">
        <v>63</v>
      </c>
      <c r="F1643">
        <f t="shared" si="100"/>
        <v>5.8673322200775146E-8</v>
      </c>
      <c r="G1643">
        <f t="shared" si="101"/>
        <v>6.008148193359375E-5</v>
      </c>
      <c r="H1643">
        <f>_xlfn.XLOOKUP(A1643,'Tele2 - data 6.23'!A:A,'Tele2 - data 6.23'!K:K,0,0)</f>
        <v>1.0101909042959573E-2</v>
      </c>
      <c r="I1643">
        <f t="shared" si="102"/>
        <v>6.0693766565938286E-7</v>
      </c>
      <c r="J1643">
        <f>_xlfn.XLOOKUP(A1643,'Tele2 - data 6.23'!R:R,'Tele2 - data 6.23'!U:U,0,0)</f>
        <v>0</v>
      </c>
      <c r="K1643">
        <f t="shared" si="103"/>
        <v>0</v>
      </c>
    </row>
    <row r="1644" spans="1:11" x14ac:dyDescent="0.25">
      <c r="A1644" t="str">
        <f>_xlfn.XLOOKUP(C1644,'Usage by partner TELE2 vs Ki'!B:B,'Usage by partner TELE2 vs Ki'!A:A,,0)</f>
        <v>USACG</v>
      </c>
      <c r="B1644" t="s">
        <v>1175</v>
      </c>
      <c r="C1644" t="s">
        <v>665</v>
      </c>
      <c r="D1644">
        <v>1</v>
      </c>
      <c r="E1644">
        <v>115710585</v>
      </c>
      <c r="F1644">
        <f t="shared" si="100"/>
        <v>0.10776387993246317</v>
      </c>
      <c r="G1644">
        <f t="shared" si="101"/>
        <v>110.35021305084229</v>
      </c>
      <c r="H1644">
        <f>_xlfn.XLOOKUP(A1644,'Tele2 - data 6.23'!A:A,'Tele2 - data 6.23'!K:K,0,0)</f>
        <v>1.3540748128522176E-2</v>
      </c>
      <c r="I1644">
        <f t="shared" si="102"/>
        <v>1.4942244408502161</v>
      </c>
      <c r="J1644">
        <f>_xlfn.XLOOKUP(A1644,'Tele2 - data 6.23'!R:R,'Tele2 - data 6.23'!U:U,0,0)</f>
        <v>0</v>
      </c>
      <c r="K1644">
        <f t="shared" si="103"/>
        <v>0</v>
      </c>
    </row>
    <row r="1645" spans="1:11" x14ac:dyDescent="0.25">
      <c r="A1645" t="str">
        <f>_xlfn.XLOOKUP(C1645,'Usage by partner TELE2 vs Ki'!B:B,'Usage by partner TELE2 vs Ki'!A:A,,0)</f>
        <v>CRICR</v>
      </c>
      <c r="B1645" t="s">
        <v>1293</v>
      </c>
      <c r="C1645" t="s">
        <v>711</v>
      </c>
      <c r="D1645">
        <v>1</v>
      </c>
      <c r="E1645">
        <v>18</v>
      </c>
      <c r="F1645">
        <f t="shared" si="100"/>
        <v>1.6763806343078613E-8</v>
      </c>
      <c r="G1645">
        <f t="shared" si="101"/>
        <v>1.71661376953125E-5</v>
      </c>
      <c r="H1645">
        <f>_xlfn.XLOOKUP(A1645,'Tele2 - data 6.23'!A:A,'Tele2 - data 6.23'!K:K,0,0)</f>
        <v>5.4136416620768978E-2</v>
      </c>
      <c r="I1645">
        <f t="shared" si="102"/>
        <v>9.2931318204292446E-7</v>
      </c>
      <c r="J1645">
        <f>_xlfn.XLOOKUP(A1645,'Tele2 - data 6.23'!R:R,'Tele2 - data 6.23'!U:U,0,0)</f>
        <v>0</v>
      </c>
      <c r="K1645">
        <f t="shared" si="103"/>
        <v>0</v>
      </c>
    </row>
    <row r="1646" spans="1:11" x14ac:dyDescent="0.25">
      <c r="A1646" t="str">
        <f>_xlfn.XLOOKUP(C1646,'Usage by partner TELE2 vs Ki'!B:B,'Usage by partner TELE2 vs Ki'!A:A,,0)</f>
        <v>ISRMS</v>
      </c>
      <c r="B1646" t="s">
        <v>1444</v>
      </c>
      <c r="C1646" t="s">
        <v>645</v>
      </c>
      <c r="D1646">
        <v>1</v>
      </c>
      <c r="E1646">
        <v>2</v>
      </c>
      <c r="F1646">
        <f t="shared" si="100"/>
        <v>1.862645149230957E-9</v>
      </c>
      <c r="G1646">
        <f t="shared" si="101"/>
        <v>1.9073486328125E-6</v>
      </c>
      <c r="H1646">
        <f>_xlfn.XLOOKUP(A1646,'Tele2 - data 6.23'!A:A,'Tele2 - data 6.23'!K:K,0,0)</f>
        <v>1.3603237372528902E-2</v>
      </c>
      <c r="I1646">
        <f t="shared" si="102"/>
        <v>2.5946116204316907E-8</v>
      </c>
      <c r="J1646">
        <f>_xlfn.XLOOKUP(A1646,'Tele2 - data 6.23'!R:R,'Tele2 - data 6.23'!U:U,0,0)</f>
        <v>0</v>
      </c>
      <c r="K1646">
        <f t="shared" si="103"/>
        <v>0</v>
      </c>
    </row>
    <row r="1647" spans="1:11" x14ac:dyDescent="0.25">
      <c r="A1647" t="str">
        <f>_xlfn.XLOOKUP(C1647,'Usage by partner TELE2 vs Ki'!B:B,'Usage by partner TELE2 vs Ki'!A:A,,0)</f>
        <v>KENKC</v>
      </c>
      <c r="B1647" t="s">
        <v>715</v>
      </c>
      <c r="C1647" t="s">
        <v>826</v>
      </c>
      <c r="D1647">
        <v>1</v>
      </c>
      <c r="E1647">
        <v>103</v>
      </c>
      <c r="F1647">
        <f t="shared" si="100"/>
        <v>9.5926225185394287E-8</v>
      </c>
      <c r="G1647">
        <f t="shared" si="101"/>
        <v>9.822845458984375E-5</v>
      </c>
      <c r="H1647">
        <f>_xlfn.XLOOKUP(A1647,'Tele2 - data 6.23'!A:A,'Tele2 - data 6.23'!K:K,0,0)</f>
        <v>0.50075396825396834</v>
      </c>
      <c r="I1647">
        <f t="shared" si="102"/>
        <v>4.9188288431318987E-5</v>
      </c>
      <c r="J1647">
        <f>_xlfn.XLOOKUP(A1647,'Tele2 - data 6.23'!R:R,'Tele2 - data 6.23'!U:U,0,0)</f>
        <v>0</v>
      </c>
      <c r="K1647">
        <f t="shared" si="103"/>
        <v>0</v>
      </c>
    </row>
    <row r="1648" spans="1:11" x14ac:dyDescent="0.25">
      <c r="A1648" t="str">
        <f>_xlfn.XLOOKUP(C1648,'Usage by partner TELE2 vs Ki'!B:B,'Usage by partner TELE2 vs Ki'!A:A,,0)</f>
        <v>UGACE</v>
      </c>
      <c r="B1648" t="s">
        <v>715</v>
      </c>
      <c r="C1648" t="s">
        <v>843</v>
      </c>
      <c r="D1648">
        <v>1</v>
      </c>
      <c r="E1648">
        <v>112</v>
      </c>
      <c r="F1648">
        <f t="shared" si="100"/>
        <v>1.0430812835693359E-7</v>
      </c>
      <c r="G1648">
        <f t="shared" si="101"/>
        <v>1.068115234375E-4</v>
      </c>
      <c r="H1648">
        <f>_xlfn.XLOOKUP(A1648,'Tele2 - data 6.23'!A:A,'Tele2 - data 6.23'!K:K,0,0)</f>
        <v>0.5000615661836354</v>
      </c>
      <c r="I1648">
        <f t="shared" si="102"/>
        <v>5.3412337696616326E-5</v>
      </c>
      <c r="J1648">
        <f>_xlfn.XLOOKUP(A1648,'Tele2 - data 6.23'!R:R,'Tele2 - data 6.23'!U:U,0,0)</f>
        <v>0</v>
      </c>
      <c r="K1648">
        <f t="shared" si="103"/>
        <v>0</v>
      </c>
    </row>
    <row r="1649" spans="1:11" x14ac:dyDescent="0.25">
      <c r="A1649" t="str">
        <f>_xlfn.XLOOKUP(C1649,'Usage by partner TELE2 vs Ki'!B:B,'Usage by partner TELE2 vs Ki'!A:A,,0)</f>
        <v>CODCT</v>
      </c>
      <c r="B1649" t="s">
        <v>715</v>
      </c>
      <c r="C1649" t="s">
        <v>716</v>
      </c>
      <c r="D1649">
        <v>1</v>
      </c>
      <c r="E1649">
        <v>41</v>
      </c>
      <c r="F1649">
        <f t="shared" si="100"/>
        <v>3.8184225559234619E-8</v>
      </c>
      <c r="G1649">
        <f t="shared" si="101"/>
        <v>3.910064697265625E-5</v>
      </c>
      <c r="H1649">
        <f>_xlfn.XLOOKUP(A1649,'Tele2 - data 6.23'!A:A,'Tele2 - data 6.23'!K:K,0,0)</f>
        <v>0.40039331086194663</v>
      </c>
      <c r="I1649">
        <f t="shared" si="102"/>
        <v>1.5655637498225987E-5</v>
      </c>
      <c r="J1649">
        <f>_xlfn.XLOOKUP(A1649,'Tele2 - data 6.23'!R:R,'Tele2 - data 6.23'!U:U,0,0)</f>
        <v>0</v>
      </c>
      <c r="K1649">
        <f t="shared" si="103"/>
        <v>0</v>
      </c>
    </row>
    <row r="1650" spans="1:11" x14ac:dyDescent="0.25">
      <c r="A1650" t="str">
        <f>_xlfn.XLOOKUP(C1650,'Usage by partner TELE2 vs Ki'!B:B,'Usage by partner TELE2 vs Ki'!A:A,,0)</f>
        <v>UGAMN</v>
      </c>
      <c r="B1650" t="s">
        <v>715</v>
      </c>
      <c r="C1650" t="s">
        <v>844</v>
      </c>
      <c r="D1650">
        <v>1</v>
      </c>
      <c r="E1650">
        <v>111</v>
      </c>
      <c r="F1650">
        <f t="shared" si="100"/>
        <v>1.0337680578231812E-7</v>
      </c>
      <c r="G1650">
        <f t="shared" si="101"/>
        <v>1.0585784912109375E-4</v>
      </c>
      <c r="H1650">
        <f>_xlfn.XLOOKUP(A1650,'Tele2 - data 6.23'!A:A,'Tele2 - data 6.23'!K:K,0,0)</f>
        <v>5.0060928433269342E-2</v>
      </c>
      <c r="I1650">
        <f t="shared" si="102"/>
        <v>5.2993422089508979E-6</v>
      </c>
      <c r="J1650">
        <f>_xlfn.XLOOKUP(A1650,'Tele2 - data 6.23'!R:R,'Tele2 - data 6.23'!U:U,0,0)</f>
        <v>0</v>
      </c>
      <c r="K1650">
        <f t="shared" si="103"/>
        <v>0</v>
      </c>
    </row>
    <row r="1651" spans="1:11" x14ac:dyDescent="0.25">
      <c r="A1651" t="str">
        <f>_xlfn.XLOOKUP(C1651,'Usage by partner TELE2 vs Ki'!B:B,'Usage by partner TELE2 vs Ki'!A:A,,0)</f>
        <v>CODOR</v>
      </c>
      <c r="B1651" t="s">
        <v>715</v>
      </c>
      <c r="C1651" t="s">
        <v>713</v>
      </c>
      <c r="D1651">
        <v>1</v>
      </c>
      <c r="E1651">
        <v>4</v>
      </c>
      <c r="F1651">
        <f t="shared" si="100"/>
        <v>3.7252902984619141E-9</v>
      </c>
      <c r="G1651">
        <f t="shared" si="101"/>
        <v>3.814697265625E-6</v>
      </c>
      <c r="H1651">
        <f>_xlfn.XLOOKUP(A1651,'Tele2 - data 6.23'!A:A,'Tele2 - data 6.23'!K:K,0,0)</f>
        <v>1.0004764562415673</v>
      </c>
      <c r="I1651">
        <f t="shared" si="102"/>
        <v>3.8165148019468969E-6</v>
      </c>
      <c r="J1651">
        <f>_xlfn.XLOOKUP(A1651,'Tele2 - data 6.23'!R:R,'Tele2 - data 6.23'!U:U,0,0)</f>
        <v>0</v>
      </c>
      <c r="K1651">
        <f t="shared" si="103"/>
        <v>0</v>
      </c>
    </row>
    <row r="1652" spans="1:11" x14ac:dyDescent="0.25">
      <c r="A1652" t="str">
        <f>_xlfn.XLOOKUP(C1652,'Usage by partner TELE2 vs Ki'!B:B,'Usage by partner TELE2 vs Ki'!A:A,,0)</f>
        <v>KENSA</v>
      </c>
      <c r="B1652" t="s">
        <v>715</v>
      </c>
      <c r="C1652" t="s">
        <v>793</v>
      </c>
      <c r="D1652">
        <v>1</v>
      </c>
      <c r="E1652">
        <v>729</v>
      </c>
      <c r="F1652">
        <f t="shared" si="100"/>
        <v>6.7893415689468384E-7</v>
      </c>
      <c r="G1652">
        <f t="shared" si="101"/>
        <v>6.9522857666015625E-4</v>
      </c>
      <c r="H1652">
        <f>_xlfn.XLOOKUP(A1652,'Tele2 - data 6.23'!A:A,'Tele2 - data 6.23'!K:K,0,0)</f>
        <v>0.10116455327211413</v>
      </c>
      <c r="I1652">
        <f t="shared" si="102"/>
        <v>7.0332488379832455E-5</v>
      </c>
      <c r="J1652">
        <f>_xlfn.XLOOKUP(A1652,'Tele2 - data 6.23'!R:R,'Tele2 - data 6.23'!U:U,0,0)</f>
        <v>0</v>
      </c>
      <c r="K1652">
        <f t="shared" si="103"/>
        <v>0</v>
      </c>
    </row>
    <row r="1653" spans="1:11" x14ac:dyDescent="0.25">
      <c r="A1653" t="str">
        <f>_xlfn.XLOOKUP(C1653,'Usage by partner TELE2 vs Ki'!B:B,'Usage by partner TELE2 vs Ki'!A:A,,0)</f>
        <v>KENTK</v>
      </c>
      <c r="B1653" t="s">
        <v>715</v>
      </c>
      <c r="C1653" t="s">
        <v>833</v>
      </c>
      <c r="D1653">
        <v>1</v>
      </c>
      <c r="E1653">
        <v>42</v>
      </c>
      <c r="F1653">
        <f t="shared" si="100"/>
        <v>3.9115548133850098E-8</v>
      </c>
      <c r="G1653">
        <f t="shared" si="101"/>
        <v>4.00543212890625E-5</v>
      </c>
      <c r="H1653">
        <f>_xlfn.XLOOKUP(A1653,'Tele2 - data 6.23'!A:A,'Tele2 - data 6.23'!K:K,0,0)</f>
        <v>0.20035971223021581</v>
      </c>
      <c r="I1653">
        <f t="shared" si="102"/>
        <v>8.02527228705317E-6</v>
      </c>
      <c r="J1653">
        <f>_xlfn.XLOOKUP(A1653,'Tele2 - data 6.23'!R:R,'Tele2 - data 6.23'!U:U,0,0)</f>
        <v>0</v>
      </c>
      <c r="K1653">
        <f t="shared" si="103"/>
        <v>0</v>
      </c>
    </row>
    <row r="1654" spans="1:11" x14ac:dyDescent="0.25">
      <c r="A1654" t="str">
        <f>_xlfn.XLOOKUP(C1654,'Usage by partner TELE2 vs Ki'!B:B,'Usage by partner TELE2 vs Ki'!A:A,,0)</f>
        <v>CODVC</v>
      </c>
      <c r="B1654" t="s">
        <v>715</v>
      </c>
      <c r="C1654" t="s">
        <v>732</v>
      </c>
      <c r="D1654">
        <v>1</v>
      </c>
      <c r="E1654">
        <v>64</v>
      </c>
      <c r="F1654">
        <f t="shared" si="100"/>
        <v>5.9604644775390625E-8</v>
      </c>
      <c r="G1654">
        <f t="shared" si="101"/>
        <v>6.103515625E-5</v>
      </c>
      <c r="H1654">
        <f>_xlfn.XLOOKUP(A1654,'Tele2 - data 6.23'!A:A,'Tele2 - data 6.23'!K:K,0,0)</f>
        <v>10.00018706404572</v>
      </c>
      <c r="I1654">
        <f t="shared" si="102"/>
        <v>6.1036297998325929E-4</v>
      </c>
      <c r="J1654">
        <f>_xlfn.XLOOKUP(A1654,'Tele2 - data 6.23'!R:R,'Tele2 - data 6.23'!U:U,0,0)</f>
        <v>0</v>
      </c>
      <c r="K1654">
        <f t="shared" si="103"/>
        <v>0</v>
      </c>
    </row>
    <row r="1655" spans="1:11" x14ac:dyDescent="0.25">
      <c r="A1655" t="str">
        <f>_xlfn.XLOOKUP(C1655,'Usage by partner TELE2 vs Ki'!B:B,'Usage by partner TELE2 vs Ki'!A:A,,0)</f>
        <v>ISRPL</v>
      </c>
      <c r="B1655" t="s">
        <v>1445</v>
      </c>
      <c r="C1655" t="s">
        <v>644</v>
      </c>
      <c r="D1655">
        <v>1</v>
      </c>
      <c r="E1655">
        <v>628475</v>
      </c>
      <c r="F1655">
        <f t="shared" si="100"/>
        <v>5.8531295508146286E-4</v>
      </c>
      <c r="G1655">
        <f t="shared" si="101"/>
        <v>0.59936046600341797</v>
      </c>
      <c r="H1655">
        <f>_xlfn.XLOOKUP(A1655,'Tele2 - data 6.23'!A:A,'Tele2 - data 6.23'!K:K,0,0)</f>
        <v>1.8158632160141627E-2</v>
      </c>
      <c r="I1655">
        <f t="shared" si="102"/>
        <v>1.0883566233487138E-2</v>
      </c>
      <c r="J1655">
        <f>_xlfn.XLOOKUP(A1655,'Tele2 - data 6.23'!R:R,'Tele2 - data 6.23'!U:U,0,0)</f>
        <v>0.1</v>
      </c>
      <c r="K1655">
        <f t="shared" si="103"/>
        <v>0.1</v>
      </c>
    </row>
    <row r="1656" spans="1:11" x14ac:dyDescent="0.25">
      <c r="A1656" t="str">
        <f>_xlfn.XLOOKUP(C1656,'Usage by partner TELE2 vs Ki'!B:B,'Usage by partner TELE2 vs Ki'!A:A,,0)</f>
        <v>CANBM</v>
      </c>
      <c r="B1656" t="s">
        <v>642</v>
      </c>
      <c r="C1656" t="s">
        <v>803</v>
      </c>
      <c r="D1656">
        <v>1</v>
      </c>
      <c r="E1656">
        <v>39469750</v>
      </c>
      <c r="F1656">
        <f t="shared" si="100"/>
        <v>3.6759069189429283E-2</v>
      </c>
      <c r="G1656">
        <f t="shared" si="101"/>
        <v>37.641286849975586</v>
      </c>
      <c r="H1656">
        <f>_xlfn.XLOOKUP(A1656,'Tele2 - data 6.23'!A:A,'Tele2 - data 6.23'!K:K,0,0)</f>
        <v>0.1000213823948129</v>
      </c>
      <c r="I1656">
        <f t="shared" si="102"/>
        <v>3.7649335458542503</v>
      </c>
      <c r="J1656">
        <f>_xlfn.XLOOKUP(A1656,'Tele2 - data 6.23'!R:R,'Tele2 - data 6.23'!U:U,0,0)</f>
        <v>0</v>
      </c>
      <c r="K1656">
        <f t="shared" si="103"/>
        <v>0</v>
      </c>
    </row>
    <row r="1657" spans="1:11" x14ac:dyDescent="0.25">
      <c r="A1657" t="str">
        <f>_xlfn.XLOOKUP(C1657,'Usage by partner TELE2 vs Ki'!B:B,'Usage by partner TELE2 vs Ki'!A:A,,0)</f>
        <v>CANRW</v>
      </c>
      <c r="B1657" t="s">
        <v>642</v>
      </c>
      <c r="C1657" t="s">
        <v>787</v>
      </c>
      <c r="D1657">
        <v>1</v>
      </c>
      <c r="E1657">
        <v>89646004</v>
      </c>
      <c r="F1657">
        <f t="shared" si="100"/>
        <v>8.3489347249269485E-2</v>
      </c>
      <c r="G1657">
        <f t="shared" si="101"/>
        <v>85.493091583251953</v>
      </c>
      <c r="H1657">
        <f>_xlfn.XLOOKUP(A1657,'Tele2 - data 6.23'!A:A,'Tele2 - data 6.23'!K:K,0,0)</f>
        <v>0.10004802082289022</v>
      </c>
      <c r="I1657">
        <f t="shared" si="102"/>
        <v>8.5534146069344512</v>
      </c>
      <c r="J1657">
        <f>_xlfn.XLOOKUP(A1657,'Tele2 - data 6.23'!R:R,'Tele2 - data 6.23'!U:U,0,0)</f>
        <v>0</v>
      </c>
      <c r="K1657">
        <f t="shared" si="103"/>
        <v>0</v>
      </c>
    </row>
    <row r="1658" spans="1:11" x14ac:dyDescent="0.25">
      <c r="A1658" t="str">
        <f>_xlfn.XLOOKUP(C1658,'Usage by partner TELE2 vs Ki'!B:B,'Usage by partner TELE2 vs Ki'!A:A,,0)</f>
        <v>CANTS</v>
      </c>
      <c r="B1658" t="s">
        <v>642</v>
      </c>
      <c r="C1658" t="s">
        <v>807</v>
      </c>
      <c r="D1658">
        <v>1</v>
      </c>
      <c r="E1658">
        <v>34121759</v>
      </c>
      <c r="F1658">
        <f t="shared" si="100"/>
        <v>3.1778364442288876E-2</v>
      </c>
      <c r="G1658">
        <f t="shared" si="101"/>
        <v>32.541045188903809</v>
      </c>
      <c r="H1658">
        <f>_xlfn.XLOOKUP(A1658,'Tele2 - data 6.23'!A:A,'Tele2 - data 6.23'!K:K,0,0)</f>
        <v>0.10001281626379642</v>
      </c>
      <c r="I1658">
        <f t="shared" si="102"/>
        <v>3.254521573509733</v>
      </c>
      <c r="J1658">
        <f>_xlfn.XLOOKUP(A1658,'Tele2 - data 6.23'!R:R,'Tele2 - data 6.23'!U:U,0,0)</f>
        <v>0</v>
      </c>
      <c r="K1658">
        <f t="shared" si="103"/>
        <v>0</v>
      </c>
    </row>
    <row r="1659" spans="1:11" x14ac:dyDescent="0.25">
      <c r="A1659" t="str">
        <f>_xlfn.XLOOKUP(C1659,'Usage by partner TELE2 vs Ki'!B:B,'Usage by partner TELE2 vs Ki'!A:A,,0)</f>
        <v>GBRCN</v>
      </c>
      <c r="B1659" t="s">
        <v>678</v>
      </c>
      <c r="C1659" t="s">
        <v>679</v>
      </c>
      <c r="D1659">
        <v>1</v>
      </c>
      <c r="E1659">
        <v>427</v>
      </c>
      <c r="F1659">
        <f t="shared" si="100"/>
        <v>3.9767473936080933E-7</v>
      </c>
      <c r="G1659">
        <f t="shared" si="101"/>
        <v>4.0721893310546875E-4</v>
      </c>
      <c r="H1659">
        <f>_xlfn.XLOOKUP(A1659,'Tele2 - data 6.23'!A:A,'Tele2 - data 6.23'!K:K,0,0)</f>
        <v>1.0089910828816955E-2</v>
      </c>
      <c r="I1659">
        <f t="shared" si="102"/>
        <v>4.1088027228401566E-6</v>
      </c>
      <c r="J1659">
        <f>_xlfn.XLOOKUP(A1659,'Tele2 - data 6.23'!R:R,'Tele2 - data 6.23'!U:U,0,0)</f>
        <v>0</v>
      </c>
      <c r="K1659">
        <f t="shared" si="103"/>
        <v>0</v>
      </c>
    </row>
    <row r="1660" spans="1:11" x14ac:dyDescent="0.25">
      <c r="A1660" t="str">
        <f>_xlfn.XLOOKUP(C1660,'Usage by partner TELE2 vs Ki'!B:B,'Usage by partner TELE2 vs Ki'!A:A,,0)</f>
        <v>GBRVF</v>
      </c>
      <c r="B1660" t="s">
        <v>678</v>
      </c>
      <c r="C1660" t="s">
        <v>670</v>
      </c>
      <c r="D1660">
        <v>1</v>
      </c>
      <c r="E1660">
        <v>3279831</v>
      </c>
      <c r="F1660">
        <f t="shared" si="100"/>
        <v>3.0545806512236595E-3</v>
      </c>
      <c r="G1660">
        <f t="shared" si="101"/>
        <v>3.1278905868530273</v>
      </c>
      <c r="H1660">
        <f>_xlfn.XLOOKUP(A1660,'Tele2 - data 6.23'!A:A,'Tele2 - data 6.23'!K:K,0,0)</f>
        <v>1.0101909042959573E-2</v>
      </c>
      <c r="I1660">
        <f t="shared" si="102"/>
        <v>3.1597666204718725E-2</v>
      </c>
      <c r="J1660">
        <f>_xlfn.XLOOKUP(A1660,'Tele2 - data 6.23'!R:R,'Tele2 - data 6.23'!U:U,0,0)</f>
        <v>0</v>
      </c>
      <c r="K1660">
        <f t="shared" si="103"/>
        <v>0</v>
      </c>
    </row>
    <row r="1661" spans="1:11" x14ac:dyDescent="0.25">
      <c r="A1661" t="str">
        <f>_xlfn.XLOOKUP(C1661,'Usage by partner TELE2 vs Ki'!B:B,'Usage by partner TELE2 vs Ki'!A:A,,0)</f>
        <v>USACG</v>
      </c>
      <c r="B1661" t="s">
        <v>1385</v>
      </c>
      <c r="C1661" t="s">
        <v>665</v>
      </c>
      <c r="D1661">
        <v>1</v>
      </c>
      <c r="E1661">
        <v>168861668</v>
      </c>
      <c r="F1661">
        <f t="shared" si="100"/>
        <v>0.15726468339562416</v>
      </c>
      <c r="G1661">
        <f t="shared" si="101"/>
        <v>161.03903579711914</v>
      </c>
      <c r="H1661">
        <f>_xlfn.XLOOKUP(A1661,'Tele2 - data 6.23'!A:A,'Tele2 - data 6.23'!K:K,0,0)</f>
        <v>1.3540748128522176E-2</v>
      </c>
      <c r="I1661">
        <f t="shared" si="102"/>
        <v>2.1805890225888565</v>
      </c>
      <c r="J1661">
        <f>_xlfn.XLOOKUP(A1661,'Tele2 - data 6.23'!R:R,'Tele2 - data 6.23'!U:U,0,0)</f>
        <v>0</v>
      </c>
      <c r="K1661">
        <f t="shared" si="103"/>
        <v>0</v>
      </c>
    </row>
    <row r="1662" spans="1:11" x14ac:dyDescent="0.25">
      <c r="A1662" t="str">
        <f>_xlfn.XLOOKUP(C1662,'Usage by partner TELE2 vs Ki'!B:B,'Usage by partner TELE2 vs Ki'!A:A,,0)</f>
        <v>USAW6</v>
      </c>
      <c r="B1662" t="s">
        <v>1385</v>
      </c>
      <c r="C1662" t="s">
        <v>646</v>
      </c>
      <c r="D1662">
        <v>1</v>
      </c>
      <c r="E1662">
        <v>947</v>
      </c>
      <c r="F1662">
        <f t="shared" si="100"/>
        <v>8.8196247816085815E-7</v>
      </c>
      <c r="G1662">
        <f t="shared" si="101"/>
        <v>9.0312957763671875E-4</v>
      </c>
      <c r="H1662">
        <f>_xlfn.XLOOKUP(A1662,'Tele2 - data 6.23'!A:A,'Tele2 - data 6.23'!K:K,0,0)</f>
        <v>5.0788502726430767E-3</v>
      </c>
      <c r="I1662">
        <f t="shared" si="102"/>
        <v>4.5868599016122754E-6</v>
      </c>
      <c r="J1662">
        <f>_xlfn.XLOOKUP(A1662,'Tele2 - data 6.23'!R:R,'Tele2 - data 6.23'!U:U,0,0)</f>
        <v>0.12</v>
      </c>
      <c r="K1662">
        <f t="shared" si="103"/>
        <v>0.12</v>
      </c>
    </row>
    <row r="1663" spans="1:11" x14ac:dyDescent="0.25">
      <c r="A1663" t="str">
        <f>_xlfn.XLOOKUP(C1663,'Usage by partner TELE2 vs Ki'!B:B,'Usage by partner TELE2 vs Ki'!A:A,,0)</f>
        <v>NLDPT</v>
      </c>
      <c r="B1663" t="s">
        <v>701</v>
      </c>
      <c r="C1663" t="s">
        <v>687</v>
      </c>
      <c r="D1663">
        <v>1</v>
      </c>
      <c r="E1663">
        <v>16759050</v>
      </c>
      <c r="F1663">
        <f t="shared" si="100"/>
        <v>1.5608081594109535E-2</v>
      </c>
      <c r="G1663">
        <f t="shared" si="101"/>
        <v>15.982675552368164</v>
      </c>
      <c r="H1663">
        <f>_xlfn.XLOOKUP(A1663,'Tele2 - data 6.23'!A:A,'Tele2 - data 6.23'!K:K,0,0)</f>
        <v>4.5416334993920587E-3</v>
      </c>
      <c r="I1663">
        <f t="shared" si="102"/>
        <v>7.2587454698549728E-2</v>
      </c>
      <c r="J1663">
        <f>_xlfn.XLOOKUP(A1663,'Tele2 - data 6.23'!R:R,'Tele2 - data 6.23'!U:U,0,0)</f>
        <v>0.11</v>
      </c>
      <c r="K1663">
        <f t="shared" si="103"/>
        <v>0.11</v>
      </c>
    </row>
    <row r="1664" spans="1:11" x14ac:dyDescent="0.25">
      <c r="A1664" t="str">
        <f>_xlfn.XLOOKUP(C1664,'Usage by partner TELE2 vs Ki'!B:B,'Usage by partner TELE2 vs Ki'!A:A,,0)</f>
        <v>ISRPL</v>
      </c>
      <c r="B1664" t="s">
        <v>1446</v>
      </c>
      <c r="C1664" t="s">
        <v>644</v>
      </c>
      <c r="D1664">
        <v>1</v>
      </c>
      <c r="E1664">
        <v>590101</v>
      </c>
      <c r="F1664">
        <f t="shared" si="100"/>
        <v>5.4957438260316849E-4</v>
      </c>
      <c r="G1664">
        <f t="shared" si="101"/>
        <v>0.56276416778564453</v>
      </c>
      <c r="H1664">
        <f>_xlfn.XLOOKUP(A1664,'Tele2 - data 6.23'!A:A,'Tele2 - data 6.23'!K:K,0,0)</f>
        <v>1.8158632160141627E-2</v>
      </c>
      <c r="I1664">
        <f t="shared" si="102"/>
        <v>1.0219027515727744E-2</v>
      </c>
      <c r="J1664">
        <f>_xlfn.XLOOKUP(A1664,'Tele2 - data 6.23'!R:R,'Tele2 - data 6.23'!U:U,0,0)</f>
        <v>0.1</v>
      </c>
      <c r="K1664">
        <f t="shared" si="103"/>
        <v>0.1</v>
      </c>
    </row>
    <row r="1665" spans="1:11" x14ac:dyDescent="0.25">
      <c r="A1665" t="str">
        <f>_xlfn.XLOOKUP(C1665,'Usage by partner TELE2 vs Ki'!B:B,'Usage by partner TELE2 vs Ki'!A:A,,0)</f>
        <v>CHNCT</v>
      </c>
      <c r="B1665" t="s">
        <v>1375</v>
      </c>
      <c r="C1665" t="s">
        <v>680</v>
      </c>
      <c r="D1665">
        <v>1</v>
      </c>
      <c r="E1665">
        <v>4</v>
      </c>
      <c r="F1665">
        <f t="shared" si="100"/>
        <v>3.7252902984619141E-9</v>
      </c>
      <c r="G1665">
        <f t="shared" si="101"/>
        <v>3.814697265625E-6</v>
      </c>
      <c r="H1665">
        <f>_xlfn.XLOOKUP(A1665,'Tele2 - data 6.23'!A:A,'Tele2 - data 6.23'!K:K,0,0)</f>
        <v>3.0099366936453362E-2</v>
      </c>
      <c r="I1665">
        <f t="shared" si="102"/>
        <v>1.1481997274953217E-7</v>
      </c>
      <c r="J1665">
        <f>_xlfn.XLOOKUP(A1665,'Tele2 - data 6.23'!R:R,'Tele2 - data 6.23'!U:U,0,0)</f>
        <v>0</v>
      </c>
      <c r="K1665">
        <f t="shared" si="103"/>
        <v>0</v>
      </c>
    </row>
    <row r="1666" spans="1:11" x14ac:dyDescent="0.25">
      <c r="A1666" t="str">
        <f>_xlfn.XLOOKUP(C1666,'Usage by partner TELE2 vs Ki'!B:B,'Usage by partner TELE2 vs Ki'!A:A,,0)</f>
        <v>CHNCU</v>
      </c>
      <c r="B1666" t="s">
        <v>1375</v>
      </c>
      <c r="C1666" t="s">
        <v>667</v>
      </c>
      <c r="D1666">
        <v>1</v>
      </c>
      <c r="E1666">
        <v>77409509</v>
      </c>
      <c r="F1666">
        <f t="shared" si="100"/>
        <v>7.2093223221600056E-2</v>
      </c>
      <c r="G1666">
        <f t="shared" si="101"/>
        <v>73.823460578918457</v>
      </c>
      <c r="H1666">
        <f>_xlfn.XLOOKUP(A1666,'Tele2 - data 6.23'!A:A,'Tele2 - data 6.23'!K:K,0,0)</f>
        <v>5.0005419266152054E-2</v>
      </c>
      <c r="I1666">
        <f t="shared" si="102"/>
        <v>3.6915730979270656</v>
      </c>
      <c r="J1666">
        <f>_xlfn.XLOOKUP(A1666,'Tele2 - data 6.23'!R:R,'Tele2 - data 6.23'!U:U,0,0)</f>
        <v>0</v>
      </c>
      <c r="K1666">
        <f t="shared" si="103"/>
        <v>0</v>
      </c>
    </row>
    <row r="1667" spans="1:11" x14ac:dyDescent="0.25">
      <c r="A1667" t="str">
        <f>_xlfn.XLOOKUP(C1667,'Usage by partner TELE2 vs Ki'!B:B,'Usage by partner TELE2 vs Ki'!A:A,,0)</f>
        <v>ISR01</v>
      </c>
      <c r="B1667" t="s">
        <v>1447</v>
      </c>
      <c r="C1667" t="s">
        <v>586</v>
      </c>
      <c r="D1667">
        <v>1</v>
      </c>
      <c r="E1667">
        <v>447670</v>
      </c>
      <c r="F1667">
        <f t="shared" ref="F1667:F1673" si="104">G1667/1024</f>
        <v>4.1692517697811127E-4</v>
      </c>
      <c r="G1667">
        <f t="shared" ref="G1667:G1673" si="105">E1667/1024/1024</f>
        <v>0.42693138122558594</v>
      </c>
      <c r="H1667">
        <f>_xlfn.XLOOKUP(A1667,'Tele2 - data 6.23'!A:A,'Tele2 - data 6.23'!K:K,0,0)</f>
        <v>1.3512929896353961E-2</v>
      </c>
      <c r="I1667">
        <f t="shared" ref="I1667:I1673" si="106">H1667*G1667</f>
        <v>5.769093825054911E-3</v>
      </c>
      <c r="J1667">
        <f>_xlfn.XLOOKUP(A1667,'Tele2 - data 6.23'!R:R,'Tele2 - data 6.23'!U:U,0,0)</f>
        <v>0</v>
      </c>
      <c r="K1667">
        <f t="shared" ref="K1667:K1673" si="107">J1667*D1667</f>
        <v>0</v>
      </c>
    </row>
    <row r="1668" spans="1:11" x14ac:dyDescent="0.25">
      <c r="A1668" t="str">
        <f>_xlfn.XLOOKUP(C1668,'Usage by partner TELE2 vs Ki'!B:B,'Usage by partner TELE2 vs Ki'!A:A,,0)</f>
        <v>USAW6</v>
      </c>
      <c r="B1668" t="s">
        <v>1447</v>
      </c>
      <c r="C1668" t="s">
        <v>646</v>
      </c>
      <c r="D1668">
        <v>1</v>
      </c>
      <c r="E1668">
        <v>17457773</v>
      </c>
      <c r="F1668">
        <f t="shared" si="104"/>
        <v>1.6258818097412586E-2</v>
      </c>
      <c r="G1668">
        <f t="shared" si="105"/>
        <v>16.649029731750488</v>
      </c>
      <c r="H1668">
        <f>_xlfn.XLOOKUP(A1668,'Tele2 - data 6.23'!A:A,'Tele2 - data 6.23'!K:K,0,0)</f>
        <v>5.0788502726430767E-3</v>
      </c>
      <c r="I1668">
        <f t="shared" si="106"/>
        <v>8.4557929192343659E-2</v>
      </c>
      <c r="J1668">
        <f>_xlfn.XLOOKUP(A1668,'Tele2 - data 6.23'!R:R,'Tele2 - data 6.23'!U:U,0,0)</f>
        <v>0.12</v>
      </c>
      <c r="K1668">
        <f t="shared" si="107"/>
        <v>0.12</v>
      </c>
    </row>
    <row r="1669" spans="1:11" x14ac:dyDescent="0.25">
      <c r="A1669" t="str">
        <f>_xlfn.XLOOKUP(C1669,'Usage by partner TELE2 vs Ki'!B:B,'Usage by partner TELE2 vs Ki'!A:A,,0)</f>
        <v>CANTS</v>
      </c>
      <c r="B1669" t="s">
        <v>1387</v>
      </c>
      <c r="C1669" t="s">
        <v>807</v>
      </c>
      <c r="D1669">
        <v>1</v>
      </c>
      <c r="E1669">
        <v>16982</v>
      </c>
      <c r="F1669">
        <f t="shared" si="104"/>
        <v>1.5815719962120056E-5</v>
      </c>
      <c r="G1669">
        <f t="shared" si="105"/>
        <v>1.6195297241210938E-2</v>
      </c>
      <c r="H1669">
        <f>_xlfn.XLOOKUP(A1669,'Tele2 - data 6.23'!A:A,'Tele2 - data 6.23'!K:K,0,0)</f>
        <v>0.10001281626379642</v>
      </c>
      <c r="I1669">
        <f t="shared" si="106"/>
        <v>1.6197372873227986E-3</v>
      </c>
      <c r="J1669">
        <f>_xlfn.XLOOKUP(A1669,'Tele2 - data 6.23'!R:R,'Tele2 - data 6.23'!U:U,0,0)</f>
        <v>0</v>
      </c>
      <c r="K1669">
        <f t="shared" si="107"/>
        <v>0</v>
      </c>
    </row>
    <row r="1670" spans="1:11" x14ac:dyDescent="0.25">
      <c r="A1670" t="str">
        <f>_xlfn.XLOOKUP(C1670,'Usage by partner TELE2 vs Ki'!B:B,'Usage by partner TELE2 vs Ki'!A:A,,0)</f>
        <v>MEXTL</v>
      </c>
      <c r="B1670" t="s">
        <v>739</v>
      </c>
      <c r="C1670" t="s">
        <v>735</v>
      </c>
      <c r="D1670">
        <v>1</v>
      </c>
      <c r="E1670">
        <v>1</v>
      </c>
      <c r="F1670">
        <f t="shared" si="104"/>
        <v>9.3132257461547852E-10</v>
      </c>
      <c r="G1670">
        <f t="shared" si="105"/>
        <v>9.5367431640625E-7</v>
      </c>
      <c r="H1670">
        <f>_xlfn.XLOOKUP(A1670,'Tele2 - data 6.23'!A:A,'Tele2 - data 6.23'!K:K,0,0)</f>
        <v>2.0154664612387234E-2</v>
      </c>
      <c r="I1670">
        <f t="shared" si="106"/>
        <v>1.9220985996615633E-8</v>
      </c>
      <c r="J1670">
        <f>_xlfn.XLOOKUP(A1670,'Tele2 - data 6.23'!R:R,'Tele2 - data 6.23'!U:U,0,0)</f>
        <v>0</v>
      </c>
      <c r="K1670">
        <f t="shared" si="107"/>
        <v>0</v>
      </c>
    </row>
    <row r="1671" spans="1:11" x14ac:dyDescent="0.25">
      <c r="A1671" t="str">
        <f>_xlfn.XLOOKUP(C1671,'Usage by partner TELE2 vs Ki'!B:B,'Usage by partner TELE2 vs Ki'!A:A,,0)</f>
        <v>USAW6</v>
      </c>
      <c r="B1671" t="s">
        <v>1303</v>
      </c>
      <c r="C1671" t="s">
        <v>646</v>
      </c>
      <c r="D1671">
        <v>1</v>
      </c>
      <c r="E1671">
        <v>45780</v>
      </c>
      <c r="F1671">
        <f t="shared" si="104"/>
        <v>4.2635947465896606E-5</v>
      </c>
      <c r="G1671">
        <f t="shared" si="105"/>
        <v>4.3659210205078125E-2</v>
      </c>
      <c r="H1671">
        <f>_xlfn.XLOOKUP(A1671,'Tele2 - data 6.23'!A:A,'Tele2 - data 6.23'!K:K,0,0)</f>
        <v>5.0788502726430767E-3</v>
      </c>
      <c r="I1671">
        <f t="shared" si="106"/>
        <v>2.2173859165344244E-4</v>
      </c>
      <c r="J1671">
        <f>_xlfn.XLOOKUP(A1671,'Tele2 - data 6.23'!R:R,'Tele2 - data 6.23'!U:U,0,0)</f>
        <v>0.12</v>
      </c>
      <c r="K1671">
        <f t="shared" si="107"/>
        <v>0.12</v>
      </c>
    </row>
    <row r="1672" spans="1:11" x14ac:dyDescent="0.25">
      <c r="A1672" t="str">
        <f>_xlfn.XLOOKUP(C1672,'Usage by partner TELE2 vs Ki'!B:B,'Usage by partner TELE2 vs Ki'!A:A,,0)</f>
        <v>ESPTE</v>
      </c>
      <c r="B1672" t="s">
        <v>1448</v>
      </c>
      <c r="C1672" t="s">
        <v>797</v>
      </c>
      <c r="D1672">
        <v>1</v>
      </c>
      <c r="E1672">
        <v>2</v>
      </c>
      <c r="F1672">
        <f t="shared" si="104"/>
        <v>1.862645149230957E-9</v>
      </c>
      <c r="G1672">
        <f t="shared" si="105"/>
        <v>1.9073486328125E-6</v>
      </c>
      <c r="H1672">
        <f>_xlfn.XLOOKUP(A1672,'Tele2 - data 6.23'!A:A,'Tele2 - data 6.23'!K:K,0,0)</f>
        <v>1.0091008890803341E-2</v>
      </c>
      <c r="I1672">
        <f t="shared" si="106"/>
        <v>1.9247072011572535E-8</v>
      </c>
      <c r="J1672">
        <f>_xlfn.XLOOKUP(A1672,'Tele2 - data 6.23'!R:R,'Tele2 - data 6.23'!U:U,0,0)</f>
        <v>0</v>
      </c>
      <c r="K1672">
        <f t="shared" si="107"/>
        <v>0</v>
      </c>
    </row>
    <row r="1673" spans="1:11" x14ac:dyDescent="0.25">
      <c r="A1673" t="str">
        <f>_xlfn.XLOOKUP(C1673,'Usage by partner TELE2 vs Ki'!B:B,'Usage by partner TELE2 vs Ki'!A:A,,0)</f>
        <v>ESPAT</v>
      </c>
      <c r="B1673" t="s">
        <v>1448</v>
      </c>
      <c r="C1673" t="s">
        <v>810</v>
      </c>
      <c r="D1673">
        <v>1</v>
      </c>
      <c r="E1673">
        <v>2</v>
      </c>
      <c r="F1673">
        <f t="shared" si="104"/>
        <v>1.862645149230957E-9</v>
      </c>
      <c r="G1673">
        <f t="shared" si="105"/>
        <v>1.9073486328125E-6</v>
      </c>
      <c r="H1673">
        <f>_xlfn.XLOOKUP(A1673,'Tele2 - data 6.23'!A:A,'Tele2 - data 6.23'!K:K,0,0)</f>
        <v>1.0022329100492002E-2</v>
      </c>
      <c r="I1673">
        <f t="shared" si="106"/>
        <v>1.9116075707420353E-8</v>
      </c>
      <c r="J1673">
        <f>_xlfn.XLOOKUP(A1673,'Tele2 - data 6.23'!R:R,'Tele2 - data 6.23'!U:U,0,0)</f>
        <v>0</v>
      </c>
      <c r="K1673">
        <f t="shared" si="107"/>
        <v>0</v>
      </c>
    </row>
  </sheetData>
  <autoFilter ref="A1:K1673" xr:uid="{C7154C26-BB3B-411A-B510-AAFB4B14416F}"/>
  <sortState xmlns:xlrd2="http://schemas.microsoft.com/office/spreadsheetml/2017/richdata2" ref="M2:O217">
    <sortCondition descending="1" ref="O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EBF7-29B1-4DD1-BE69-6E5AF1DF3EF5}">
  <dimension ref="A1:N407"/>
  <sheetViews>
    <sheetView workbookViewId="0">
      <pane ySplit="2" topLeftCell="A384" activePane="bottomLeft" state="frozen"/>
      <selection pane="bottomLeft" activeCell="B419" sqref="B419"/>
    </sheetView>
  </sheetViews>
  <sheetFormatPr defaultRowHeight="15" x14ac:dyDescent="0.25"/>
  <cols>
    <col min="2" max="2" width="45.42578125" customWidth="1"/>
    <col min="3" max="3" width="10.5703125" customWidth="1"/>
    <col min="4" max="4" width="20.5703125" style="10" bestFit="1" customWidth="1"/>
    <col min="5" max="5" width="7.5703125" customWidth="1"/>
    <col min="6" max="6" width="10.5703125" style="10" bestFit="1" customWidth="1"/>
    <col min="7" max="7" width="4.7109375" customWidth="1"/>
    <col min="8" max="9" width="13.28515625" style="10" bestFit="1" customWidth="1"/>
    <col min="10" max="10" width="5.85546875" customWidth="1"/>
    <col min="11" max="11" width="15.7109375" customWidth="1"/>
    <col min="12" max="12" width="4.7109375" customWidth="1"/>
    <col min="14" max="14" width="9.5703125" style="10" bestFit="1" customWidth="1"/>
  </cols>
  <sheetData>
    <row r="1" spans="1:14" x14ac:dyDescent="0.25">
      <c r="B1" s="35" t="s">
        <v>1019</v>
      </c>
      <c r="C1" s="35"/>
      <c r="D1" s="35"/>
      <c r="E1" s="35"/>
      <c r="F1" s="35"/>
      <c r="H1" s="36" t="s">
        <v>1021</v>
      </c>
      <c r="I1" s="36"/>
      <c r="K1" s="15" t="s">
        <v>1031</v>
      </c>
      <c r="M1" s="19" t="s">
        <v>1030</v>
      </c>
      <c r="N1" s="20"/>
    </row>
    <row r="2" spans="1:14" ht="25.5" x14ac:dyDescent="0.25">
      <c r="A2" s="28" t="s">
        <v>1020</v>
      </c>
      <c r="B2" s="13" t="s">
        <v>582</v>
      </c>
      <c r="C2" s="13" t="s">
        <v>584</v>
      </c>
      <c r="D2" s="14" t="s">
        <v>585</v>
      </c>
      <c r="E2" s="14" t="s">
        <v>1018</v>
      </c>
      <c r="F2" s="14" t="s">
        <v>1017</v>
      </c>
      <c r="H2" s="16" t="s">
        <v>6</v>
      </c>
      <c r="I2" s="16" t="s">
        <v>8</v>
      </c>
      <c r="K2" s="15" t="s">
        <v>1243</v>
      </c>
      <c r="M2" s="19" t="s">
        <v>1029</v>
      </c>
      <c r="N2" s="20" t="s">
        <v>1028</v>
      </c>
    </row>
    <row r="3" spans="1:14" x14ac:dyDescent="0.25">
      <c r="A3" t="s">
        <v>289</v>
      </c>
      <c r="B3" t="s">
        <v>586</v>
      </c>
      <c r="C3">
        <f>_xlfn.XLOOKUP(B3,'[3]Active SIM and data usage per n'!$A:$A,'[3]Active SIM and data usage per n'!$B:$B,0,0)</f>
        <v>66854</v>
      </c>
      <c r="D3" s="10">
        <f>_xlfn.XLOOKUP(B3,'[3]Active SIM and data usage per n'!$A:$A,'[3]Active SIM and data usage per n'!$C:$C,0,0)</f>
        <v>609224418826</v>
      </c>
      <c r="E3" s="10">
        <f t="shared" ref="E3" si="0">F3/1024</f>
        <v>567.38445425964892</v>
      </c>
      <c r="F3" s="10">
        <f>D3/1024/1024</f>
        <v>581001.68116188049</v>
      </c>
      <c r="H3" s="10">
        <f>SUMIF('Tele2 - data 6.23'!A:A,'Usage by partner TELE2 vs Ki'!A3,'Tele2 - data 6.23'!G:G)</f>
        <v>975844</v>
      </c>
      <c r="I3" s="10">
        <f>SUMIF('Tele2 - data 6.23'!A:A,'Usage by partner TELE2 vs Ki'!A3,'Tele2 - data 6.23'!I:I)</f>
        <v>320662.81800000003</v>
      </c>
      <c r="K3" s="29">
        <f t="shared" ref="K3:K68" si="1">F3-I3</f>
        <v>260338.86316188046</v>
      </c>
      <c r="M3">
        <f>_xlfn.XLOOKUP(A3,'Tele2 - data 5.23'!A:A,'Tele2 - data 5.23'!K:K,0,0)</f>
        <v>1.3512584080477239E-2</v>
      </c>
      <c r="N3" s="10">
        <f>M3*K3</f>
        <v>3517.8507778907683</v>
      </c>
    </row>
    <row r="4" spans="1:14" x14ac:dyDescent="0.25">
      <c r="A4" t="s">
        <v>294</v>
      </c>
      <c r="B4" t="s">
        <v>644</v>
      </c>
      <c r="C4">
        <f>_xlfn.XLOOKUP(B4,'[3]Active SIM and data usage per n'!$A:$A,'[3]Active SIM and data usage per n'!$B:$B,0,0)</f>
        <v>47649</v>
      </c>
      <c r="D4" s="10">
        <f>_xlfn.XLOOKUP(B4,'[3]Active SIM and data usage per n'!$A:$A,'[3]Active SIM and data usage per n'!$C:$C,0,0)</f>
        <v>61292991649</v>
      </c>
      <c r="E4" s="10">
        <f t="shared" ref="E4:E67" si="2">F4/1024</f>
        <v>57.083546788431704</v>
      </c>
      <c r="F4" s="10">
        <f t="shared" ref="F4:F67" si="3">D4/1024/1024</f>
        <v>58453.551911354065</v>
      </c>
      <c r="H4" s="10">
        <f>SUMIF('Tele2 - data 6.23'!A:A,'Usage by partner TELE2 vs Ki'!A4,'Tele2 - data 6.23'!G:G)</f>
        <v>4272406</v>
      </c>
      <c r="I4" s="10">
        <f>SUMIF('Tele2 - data 6.23'!A:A,'Usage by partner TELE2 vs Ki'!A4,'Tele2 - data 6.23'!I:I)</f>
        <v>61146.088000000003</v>
      </c>
      <c r="K4" s="29">
        <f t="shared" si="1"/>
        <v>-2692.5360886459384</v>
      </c>
      <c r="M4">
        <f>_xlfn.XLOOKUP(A4,'Tele2 - data 5.23'!A:A,'Tele2 - data 5.23'!K:K,0,0)</f>
        <v>1.816954172103467E-2</v>
      </c>
      <c r="N4" s="10">
        <f t="shared" ref="N4:N67" si="4">M4*K4</f>
        <v>-48.922146798043883</v>
      </c>
    </row>
    <row r="5" spans="1:14" x14ac:dyDescent="0.25">
      <c r="A5" t="s">
        <v>292</v>
      </c>
      <c r="B5" t="s">
        <v>645</v>
      </c>
      <c r="C5">
        <f>_xlfn.XLOOKUP(B5,'[3]Active SIM and data usage per n'!$A:$A,'[3]Active SIM and data usage per n'!$B:$B,0,0)</f>
        <v>45859</v>
      </c>
      <c r="D5" s="10">
        <f>_xlfn.XLOOKUP(B5,'[3]Active SIM and data usage per n'!$A:$A,'[3]Active SIM and data usage per n'!$C:$C,0,0)</f>
        <v>72980996927</v>
      </c>
      <c r="E5" s="10">
        <f t="shared" si="2"/>
        <v>67.968849956057966</v>
      </c>
      <c r="F5" s="10">
        <f t="shared" si="3"/>
        <v>69600.102355003357</v>
      </c>
      <c r="H5" s="10">
        <f>SUMIF('Tele2 - data 6.23'!A:A,'Usage by partner TELE2 vs Ki'!A5,'Tele2 - data 6.23'!G:G)</f>
        <v>8557176</v>
      </c>
      <c r="I5" s="10">
        <f>SUMIF('Tele2 - data 6.23'!A:A,'Usage by partner TELE2 vs Ki'!A5,'Tele2 - data 6.23'!I:I)</f>
        <v>292052.00799999997</v>
      </c>
      <c r="K5" s="29">
        <f t="shared" si="1"/>
        <v>-222451.90564499662</v>
      </c>
      <c r="M5">
        <f>_xlfn.XLOOKUP(A5,'Tele2 - data 5.23'!A:A,'Tele2 - data 5.23'!K:K,0,0)</f>
        <v>1.3592185947111221E-2</v>
      </c>
      <c r="N5" s="10">
        <f t="shared" si="4"/>
        <v>-3023.6076658160341</v>
      </c>
    </row>
    <row r="6" spans="1:14" x14ac:dyDescent="0.25">
      <c r="A6" t="s">
        <v>556</v>
      </c>
      <c r="B6" t="s">
        <v>646</v>
      </c>
      <c r="C6">
        <f>_xlfn.XLOOKUP(B6,'[3]Active SIM and data usage per n'!$A:$A,'[3]Active SIM and data usage per n'!$B:$B,0,0)</f>
        <v>18220</v>
      </c>
      <c r="D6" s="10">
        <f>_xlfn.XLOOKUP(B6,'[3]Active SIM and data usage per n'!$A:$A,'[3]Active SIM and data usage per n'!$C:$C,0,0)</f>
        <v>140899374806</v>
      </c>
      <c r="E6" s="10">
        <f t="shared" si="2"/>
        <v>131.22276850603521</v>
      </c>
      <c r="F6" s="10">
        <f t="shared" si="3"/>
        <v>134372.11495018005</v>
      </c>
      <c r="H6" s="10">
        <f>SUMIF('Tele2 - data 6.23'!A:A,'Usage by partner TELE2 vs Ki'!A6,'Tele2 - data 6.23'!G:G)</f>
        <v>2428670</v>
      </c>
      <c r="I6" s="10">
        <f>SUMIF('Tele2 - data 6.23'!A:A,'Usage by partner TELE2 vs Ki'!A6,'Tele2 - data 6.23'!I:I)</f>
        <v>123687.08</v>
      </c>
      <c r="K6" s="12">
        <f t="shared" si="1"/>
        <v>10685.034950180052</v>
      </c>
      <c r="M6">
        <f>_xlfn.XLOOKUP(A6,'Tele2 - data 5.23'!A:A,'Tele2 - data 5.23'!K:K,0,0)</f>
        <v>5.0629300008593761E-3</v>
      </c>
      <c r="N6" s="10">
        <f t="shared" si="4"/>
        <v>54.097584009497552</v>
      </c>
    </row>
    <row r="7" spans="1:14" x14ac:dyDescent="0.25">
      <c r="A7" t="s">
        <v>553</v>
      </c>
      <c r="B7" t="s">
        <v>665</v>
      </c>
      <c r="C7">
        <f>_xlfn.XLOOKUP(B7,'[3]Active SIM and data usage per n'!$A:$A,'[3]Active SIM and data usage per n'!$B:$B,0,0)</f>
        <v>15876</v>
      </c>
      <c r="D7" s="10">
        <f>_xlfn.XLOOKUP(B7,'[3]Active SIM and data usage per n'!$A:$A,'[3]Active SIM and data usage per n'!$C:$C,0,0)</f>
        <v>190332289850</v>
      </c>
      <c r="E7" s="10">
        <f t="shared" si="2"/>
        <v>177.26075821556151</v>
      </c>
      <c r="F7" s="10">
        <f t="shared" si="3"/>
        <v>181515.01641273499</v>
      </c>
      <c r="H7" s="10">
        <f>SUMIF('Tele2 - data 6.23'!A:A,'Usage by partner TELE2 vs Ki'!A7,'Tele2 - data 6.23'!G:G)</f>
        <v>1377278</v>
      </c>
      <c r="I7" s="10">
        <f>SUMIF('Tele2 - data 6.23'!A:A,'Usage by partner TELE2 vs Ki'!A7,'Tele2 - data 6.23'!I:I)</f>
        <v>185102.56200000001</v>
      </c>
      <c r="K7" s="12">
        <f t="shared" si="1"/>
        <v>-3587.54558726502</v>
      </c>
      <c r="M7">
        <f>_xlfn.XLOOKUP(A7,'Tele2 - data 5.23'!A:A,'Tele2 - data 5.23'!K:K,0,0)</f>
        <v>1.3532786579387914E-2</v>
      </c>
      <c r="N7" s="10">
        <f t="shared" si="4"/>
        <v>-48.549488776282395</v>
      </c>
    </row>
    <row r="8" spans="1:14" x14ac:dyDescent="0.25">
      <c r="A8" t="s">
        <v>116</v>
      </c>
      <c r="B8" t="s">
        <v>667</v>
      </c>
      <c r="C8">
        <f>_xlfn.XLOOKUP(B8,'[3]Active SIM and data usage per n'!$A:$A,'[3]Active SIM and data usage per n'!$B:$B,0,0)</f>
        <v>5238</v>
      </c>
      <c r="D8" s="10">
        <f>_xlfn.XLOOKUP(B8,'[3]Active SIM and data usage per n'!$A:$A,'[3]Active SIM and data usage per n'!$C:$C,0,0)</f>
        <v>79674321</v>
      </c>
      <c r="E8" s="10">
        <f t="shared" si="2"/>
        <v>7.4202493764460087E-2</v>
      </c>
      <c r="F8" s="10">
        <f t="shared" si="3"/>
        <v>75.983353614807129</v>
      </c>
      <c r="H8" s="10">
        <f>SUMIF('Tele2 - data 6.23'!A:A,'Usage by partner TELE2 vs Ki'!A8,'Tele2 - data 6.23'!G:G)</f>
        <v>99</v>
      </c>
      <c r="I8" s="10">
        <f>SUMIF('Tele2 - data 6.23'!A:A,'Usage by partner TELE2 vs Ki'!A8,'Tele2 - data 6.23'!I:I)</f>
        <v>75.656000000000006</v>
      </c>
      <c r="K8" s="12">
        <f t="shared" si="1"/>
        <v>0.32735361480712299</v>
      </c>
      <c r="M8">
        <f>_xlfn.XLOOKUP(A8,'Tele2 - data 5.23'!A:A,'Tele2 - data 5.23'!K:K,0,0)</f>
        <v>5.0001358307618364E-2</v>
      </c>
      <c r="N8" s="10">
        <f t="shared" si="4"/>
        <v>1.636812538726504E-2</v>
      </c>
    </row>
    <row r="9" spans="1:14" x14ac:dyDescent="0.25">
      <c r="A9" t="s">
        <v>465</v>
      </c>
      <c r="B9" t="s">
        <v>668</v>
      </c>
      <c r="C9">
        <f>_xlfn.XLOOKUP(B9,'[3]Active SIM and data usage per n'!$A:$A,'[3]Active SIM and data usage per n'!$B:$B,0,0)</f>
        <v>13774</v>
      </c>
      <c r="D9" s="10">
        <f>_xlfn.XLOOKUP(B9,'[3]Active SIM and data usage per n'!$A:$A,'[3]Active SIM and data usage per n'!$C:$C,0,0)</f>
        <v>4085082286</v>
      </c>
      <c r="E9" s="10">
        <f t="shared" si="2"/>
        <v>3.8045293521136045</v>
      </c>
      <c r="F9" s="10">
        <f t="shared" si="3"/>
        <v>3895.8380565643311</v>
      </c>
      <c r="H9" s="10">
        <f>SUMIF('Tele2 - data 6.23'!A:A,'Usage by partner TELE2 vs Ki'!A9,'Tele2 - data 6.23'!G:G)</f>
        <v>94872</v>
      </c>
      <c r="I9" s="10">
        <f>SUMIF('Tele2 - data 6.23'!A:A,'Usage by partner TELE2 vs Ki'!A9,'Tele2 - data 6.23'!I:I)</f>
        <v>4003.127</v>
      </c>
      <c r="K9" s="12">
        <f t="shared" si="1"/>
        <v>-107.2889434356689</v>
      </c>
      <c r="M9">
        <f>_xlfn.XLOOKUP(A9,'Tele2 - data 5.23'!A:A,'Tele2 - data 5.23'!K:K,0,0)</f>
        <v>9.0068917146278751E-2</v>
      </c>
      <c r="N9" s="10">
        <f t="shared" si="4"/>
        <v>-9.6633989570190497</v>
      </c>
    </row>
    <row r="10" spans="1:14" x14ac:dyDescent="0.25">
      <c r="A10" t="s">
        <v>462</v>
      </c>
      <c r="B10" t="s">
        <v>669</v>
      </c>
      <c r="C10">
        <f>_xlfn.XLOOKUP(B10,'[3]Active SIM and data usage per n'!$A:$A,'[3]Active SIM and data usage per n'!$B:$B,0,0)</f>
        <v>10541</v>
      </c>
      <c r="D10" s="10">
        <f>_xlfn.XLOOKUP(B10,'[3]Active SIM and data usage per n'!$A:$A,'[3]Active SIM and data usage per n'!$C:$C,0,0)</f>
        <v>4772074932</v>
      </c>
      <c r="E10" s="10">
        <f t="shared" si="2"/>
        <v>4.4443411119282246</v>
      </c>
      <c r="F10" s="10">
        <f t="shared" si="3"/>
        <v>4551.005298614502</v>
      </c>
      <c r="H10" s="10">
        <f>SUMIF('Tele2 - data 6.23'!A:A,'Usage by partner TELE2 vs Ki'!A10,'Tele2 - data 6.23'!G:G)</f>
        <v>219013</v>
      </c>
      <c r="I10" s="10">
        <f>SUMIF('Tele2 - data 6.23'!A:A,'Usage by partner TELE2 vs Ki'!A10,'Tele2 - data 6.23'!I:I)</f>
        <v>4710.7730000000001</v>
      </c>
      <c r="K10" s="12">
        <f t="shared" si="1"/>
        <v>-159.76770138549819</v>
      </c>
      <c r="M10">
        <f>_xlfn.XLOOKUP(A10,'Tele2 - data 5.23'!A:A,'Tele2 - data 5.23'!K:K,0,0)</f>
        <v>5.4169175364058714E-2</v>
      </c>
      <c r="N10" s="10">
        <f t="shared" si="4"/>
        <v>-8.6544846338636177</v>
      </c>
    </row>
    <row r="11" spans="1:14" x14ac:dyDescent="0.25">
      <c r="A11" t="s">
        <v>228</v>
      </c>
      <c r="B11" t="s">
        <v>670</v>
      </c>
      <c r="C11">
        <f>_xlfn.XLOOKUP(B11,'[3]Active SIM and data usage per n'!$A:$A,'[3]Active SIM and data usage per n'!$B:$B,0,0)</f>
        <v>5816</v>
      </c>
      <c r="D11" s="10">
        <f>_xlfn.XLOOKUP(B11,'[3]Active SIM and data usage per n'!$A:$A,'[3]Active SIM and data usage per n'!$C:$C,0,0)</f>
        <v>28039772983</v>
      </c>
      <c r="E11" s="10">
        <f t="shared" si="2"/>
        <v>26.114073566161096</v>
      </c>
      <c r="F11" s="10">
        <f t="shared" si="3"/>
        <v>26740.811331748962</v>
      </c>
      <c r="H11" s="10">
        <f>SUMIF('Tele2 - data 6.23'!A:A,'Usage by partner TELE2 vs Ki'!A11,'Tele2 - data 6.23'!G:G)</f>
        <v>1939510</v>
      </c>
      <c r="I11" s="10">
        <f>SUMIF('Tele2 - data 6.23'!A:A,'Usage by partner TELE2 vs Ki'!A11,'Tele2 - data 6.23'!I:I)</f>
        <v>28001.047999999999</v>
      </c>
      <c r="K11" s="12">
        <f t="shared" si="1"/>
        <v>-1260.2366682510365</v>
      </c>
      <c r="M11">
        <f>_xlfn.XLOOKUP(A11,'Tele2 - data 5.23'!A:A,'Tele2 - data 5.23'!K:K,0,0)</f>
        <v>1.0102039225356104E-2</v>
      </c>
      <c r="N11" s="10">
        <f t="shared" si="4"/>
        <v>-12.730960255904057</v>
      </c>
    </row>
    <row r="12" spans="1:14" x14ac:dyDescent="0.25">
      <c r="A12" t="s">
        <v>214</v>
      </c>
      <c r="B12" t="s">
        <v>679</v>
      </c>
      <c r="C12">
        <f>_xlfn.XLOOKUP(B12,'[3]Active SIM and data usage per n'!$A:$A,'[3]Active SIM and data usage per n'!$B:$B,0,0)</f>
        <v>5466</v>
      </c>
      <c r="D12" s="10">
        <f>_xlfn.XLOOKUP(B12,'[3]Active SIM and data usage per n'!$A:$A,'[3]Active SIM and data usage per n'!$C:$C,0,0)</f>
        <v>17877415443</v>
      </c>
      <c r="E12" s="10">
        <f t="shared" si="2"/>
        <v>16.649640577845275</v>
      </c>
      <c r="F12" s="10">
        <f t="shared" si="3"/>
        <v>17049.231951713562</v>
      </c>
      <c r="H12" s="10">
        <f>SUMIF('Tele2 - data 6.23'!A:A,'Usage by partner TELE2 vs Ki'!A12,'Tele2 - data 6.23'!G:G)</f>
        <v>1098000</v>
      </c>
      <c r="I12" s="10">
        <f>SUMIF('Tele2 - data 6.23'!A:A,'Usage by partner TELE2 vs Ki'!A12,'Tele2 - data 6.23'!I:I)</f>
        <v>17348.967000000001</v>
      </c>
      <c r="K12" s="12">
        <f t="shared" si="1"/>
        <v>-299.73504828643854</v>
      </c>
      <c r="M12">
        <f>_xlfn.XLOOKUP(A12,'Tele2 - data 5.23'!A:A,'Tele2 - data 5.23'!K:K,0,0)</f>
        <v>1.0090035986898163E-2</v>
      </c>
      <c r="N12" s="10">
        <f t="shared" si="4"/>
        <v>-3.0243374237448233</v>
      </c>
    </row>
    <row r="13" spans="1:14" x14ac:dyDescent="0.25">
      <c r="A13" t="s">
        <v>113</v>
      </c>
      <c r="B13" t="s">
        <v>680</v>
      </c>
      <c r="C13">
        <f>_xlfn.XLOOKUP(B13,'[3]Active SIM and data usage per n'!$A:$A,'[3]Active SIM and data usage per n'!$B:$B,0,0)</f>
        <v>5542</v>
      </c>
      <c r="D13" s="10">
        <f>_xlfn.XLOOKUP(B13,'[3]Active SIM and data usage per n'!$A:$A,'[3]Active SIM and data usage per n'!$C:$C,0,0)</f>
        <v>25267993</v>
      </c>
      <c r="E13" s="10">
        <f t="shared" si="2"/>
        <v>2.3532652296125889E-2</v>
      </c>
      <c r="F13" s="10">
        <f t="shared" si="3"/>
        <v>24.09743595123291</v>
      </c>
      <c r="H13" s="10">
        <f>SUMIF('Tele2 - data 6.23'!A:A,'Usage by partner TELE2 vs Ki'!A13,'Tele2 - data 6.23'!G:G)</f>
        <v>5871</v>
      </c>
      <c r="I13" s="10">
        <f>SUMIF('Tele2 - data 6.23'!A:A,'Usage by partner TELE2 vs Ki'!A13,'Tele2 - data 6.23'!I:I)</f>
        <v>24.957999999999998</v>
      </c>
      <c r="K13" s="12">
        <f t="shared" si="1"/>
        <v>-0.86056404876708825</v>
      </c>
      <c r="M13">
        <f>_xlfn.XLOOKUP(A13,'Tele2 - data 5.23'!A:A,'Tele2 - data 5.23'!K:K,0,0)</f>
        <v>3.0264799895423789E-2</v>
      </c>
      <c r="N13" s="10">
        <f t="shared" si="4"/>
        <v>-2.6044798733131647E-2</v>
      </c>
    </row>
    <row r="14" spans="1:14" x14ac:dyDescent="0.25">
      <c r="A14" t="s">
        <v>571</v>
      </c>
      <c r="B14" t="s">
        <v>682</v>
      </c>
      <c r="C14">
        <f>_xlfn.XLOOKUP(B14,'[3]Active SIM and data usage per n'!$A:$A,'[3]Active SIM and data usage per n'!$B:$B,0,0)</f>
        <v>4950</v>
      </c>
      <c r="D14" s="10">
        <f>_xlfn.XLOOKUP(B14,'[3]Active SIM and data usage per n'!$A:$A,'[3]Active SIM and data usage per n'!$C:$C,0,0)</f>
        <v>8768353643</v>
      </c>
      <c r="E14" s="10">
        <f t="shared" si="2"/>
        <v>8.1661656899377704</v>
      </c>
      <c r="F14" s="10">
        <f t="shared" si="3"/>
        <v>8362.1536664962769</v>
      </c>
      <c r="H14" s="10">
        <f>SUMIF('Tele2 - data 6.23'!A:A,'Usage by partner TELE2 vs Ki'!A14,'Tele2 - data 6.23'!G:G)</f>
        <v>1482038</v>
      </c>
      <c r="I14" s="10">
        <f>SUMIF('Tele2 - data 6.23'!A:A,'Usage by partner TELE2 vs Ki'!A14,'Tele2 - data 6.23'!I:I)</f>
        <v>8990.2880000000005</v>
      </c>
      <c r="K14" s="12">
        <f t="shared" si="1"/>
        <v>-628.13433350372361</v>
      </c>
      <c r="M14">
        <f>_xlfn.XLOOKUP(A14,'Tele2 - data 5.23'!A:A,'Tele2 - data 5.23'!K:K,0,0)</f>
        <v>2.0296221451302016E-2</v>
      </c>
      <c r="N14" s="10">
        <f t="shared" si="4"/>
        <v>-12.74875353395757</v>
      </c>
    </row>
    <row r="15" spans="1:14" x14ac:dyDescent="0.25">
      <c r="A15" t="s">
        <v>407</v>
      </c>
      <c r="B15" t="s">
        <v>687</v>
      </c>
      <c r="C15">
        <f>_xlfn.XLOOKUP(B15,'[3]Active SIM and data usage per n'!$A:$A,'[3]Active SIM and data usage per n'!$B:$B,0,0)</f>
        <v>7071</v>
      </c>
      <c r="D15" s="10">
        <f>_xlfn.XLOOKUP(B15,'[3]Active SIM and data usage per n'!$A:$A,'[3]Active SIM and data usage per n'!$C:$C,0,0)</f>
        <v>51263916342</v>
      </c>
      <c r="E15" s="10">
        <f t="shared" si="2"/>
        <v>47.743242552503943</v>
      </c>
      <c r="F15" s="10">
        <f t="shared" si="3"/>
        <v>48889.080373764038</v>
      </c>
      <c r="H15" s="10">
        <f>SUMIF('Tele2 - data 6.23'!A:A,'Usage by partner TELE2 vs Ki'!A15,'Tele2 - data 6.23'!G:G)</f>
        <v>447021</v>
      </c>
      <c r="I15" s="10">
        <f>SUMIF('Tele2 - data 6.23'!A:A,'Usage by partner TELE2 vs Ki'!A15,'Tele2 - data 6.23'!I:I)</f>
        <v>49839.517</v>
      </c>
      <c r="K15" s="12">
        <f t="shared" si="1"/>
        <v>-950.43662623596174</v>
      </c>
      <c r="M15">
        <f>_xlfn.XLOOKUP(A15,'Tele2 - data 5.23'!A:A,'Tele2 - data 5.23'!K:K,0,0)</f>
        <v>4.5276630487481708E-3</v>
      </c>
      <c r="N15" s="10">
        <f t="shared" si="4"/>
        <v>-4.3032567927854402</v>
      </c>
    </row>
    <row r="16" spans="1:14" x14ac:dyDescent="0.25">
      <c r="A16" t="s">
        <v>404</v>
      </c>
      <c r="B16" t="s">
        <v>699</v>
      </c>
      <c r="C16">
        <f>_xlfn.XLOOKUP(B16,'[3]Active SIM and data usage per n'!$A:$A,'[3]Active SIM and data usage per n'!$B:$B,0,0)</f>
        <v>3348</v>
      </c>
      <c r="D16" s="10">
        <f>_xlfn.XLOOKUP(B16,'[3]Active SIM and data usage per n'!$A:$A,'[3]Active SIM and data usage per n'!$C:$C,0,0)</f>
        <v>38564405294</v>
      </c>
      <c r="E16" s="10">
        <f t="shared" si="2"/>
        <v>35.91590122692287</v>
      </c>
      <c r="F16" s="10">
        <f t="shared" si="3"/>
        <v>36777.882856369019</v>
      </c>
      <c r="H16" s="10">
        <f>SUMIF('Tele2 - data 6.23'!A:A,'Usage by partner TELE2 vs Ki'!A16,'Tele2 - data 6.23'!G:G)</f>
        <v>293247</v>
      </c>
      <c r="I16" s="10">
        <f>SUMIF('Tele2 - data 6.23'!A:A,'Usage by partner TELE2 vs Ki'!A16,'Tele2 - data 6.23'!I:I)</f>
        <v>37798.362000000001</v>
      </c>
      <c r="K16" s="12">
        <f t="shared" si="1"/>
        <v>-1020.4791436309824</v>
      </c>
      <c r="M16">
        <f>_xlfn.XLOOKUP(A16,'Tele2 - data 5.23'!A:A,'Tele2 - data 5.23'!K:K,0,0)</f>
        <v>1.0009964162995219E-2</v>
      </c>
      <c r="N16" s="10">
        <f t="shared" si="4"/>
        <v>-10.214959656830185</v>
      </c>
    </row>
    <row r="17" spans="1:14" x14ac:dyDescent="0.25">
      <c r="A17" t="s">
        <v>111</v>
      </c>
      <c r="B17" t="s">
        <v>703</v>
      </c>
      <c r="C17">
        <f>_xlfn.XLOOKUP(B17,'[3]Active SIM and data usage per n'!$A:$A,'[3]Active SIM and data usage per n'!$B:$B,0,0)</f>
        <v>6897</v>
      </c>
      <c r="D17" s="10">
        <f>_xlfn.XLOOKUP(B17,'[3]Active SIM and data usage per n'!$A:$A,'[3]Active SIM and data usage per n'!$C:$C,0,0)</f>
        <v>36820865130</v>
      </c>
      <c r="E17" s="10">
        <f t="shared" si="2"/>
        <v>34.292102912440896</v>
      </c>
      <c r="F17" s="10">
        <f t="shared" si="3"/>
        <v>35115.113382339478</v>
      </c>
      <c r="H17" s="10">
        <f>SUMIF('Tele2 - data 6.23'!A:A,'Usage by partner TELE2 vs Ki'!A17,'Tele2 - data 6.23'!G:G)</f>
        <v>116822</v>
      </c>
      <c r="I17" s="10">
        <f>SUMIF('Tele2 - data 6.23'!A:A,'Usage by partner TELE2 vs Ki'!A17,'Tele2 - data 6.23'!I:I)</f>
        <v>35554.188999999998</v>
      </c>
      <c r="K17" s="12">
        <f t="shared" si="1"/>
        <v>-439.07561766052095</v>
      </c>
      <c r="M17">
        <f>_xlfn.XLOOKUP(A17,'Tele2 - data 5.23'!A:A,'Tele2 - data 5.23'!K:K,0,0)</f>
        <v>1.5010583998673046E-2</v>
      </c>
      <c r="N17" s="10">
        <f t="shared" si="4"/>
        <v>-6.5907814406625</v>
      </c>
    </row>
    <row r="18" spans="1:14" x14ac:dyDescent="0.25">
      <c r="A18" t="s">
        <v>109</v>
      </c>
      <c r="B18" t="s">
        <v>706</v>
      </c>
      <c r="C18">
        <f>_xlfn.XLOOKUP(B18,'[3]Active SIM and data usage per n'!$A:$A,'[3]Active SIM and data usage per n'!$B:$B,0,0)</f>
        <v>6216</v>
      </c>
      <c r="D18" s="10">
        <f>_xlfn.XLOOKUP(B18,'[3]Active SIM and data usage per n'!$A:$A,'[3]Active SIM and data usage per n'!$C:$C,0,0)</f>
        <v>22209165720</v>
      </c>
      <c r="E18" s="10">
        <f t="shared" si="2"/>
        <v>20.683897398412228</v>
      </c>
      <c r="F18" s="10">
        <f t="shared" si="3"/>
        <v>21180.310935974121</v>
      </c>
      <c r="H18" s="10">
        <f>SUMIF('Tele2 - data 6.23'!A:A,'Usage by partner TELE2 vs Ki'!A18,'Tele2 - data 6.23'!G:G)</f>
        <v>1398117</v>
      </c>
      <c r="I18" s="10">
        <f>SUMIF('Tele2 - data 6.23'!A:A,'Usage by partner TELE2 vs Ki'!A18,'Tele2 - data 6.23'!I:I)</f>
        <v>22972.806</v>
      </c>
      <c r="K18" s="12">
        <f t="shared" si="1"/>
        <v>-1792.4950640258794</v>
      </c>
      <c r="M18">
        <f>_xlfn.XLOOKUP(A18,'Tele2 - data 5.23'!A:A,'Tele2 - data 5.23'!K:K,0,0)</f>
        <v>2.014744377658596E-2</v>
      </c>
      <c r="N18" s="10">
        <f t="shared" si="4"/>
        <v>-36.114193522269254</v>
      </c>
    </row>
    <row r="19" spans="1:14" x14ac:dyDescent="0.25">
      <c r="A19" t="s">
        <v>106</v>
      </c>
      <c r="B19" t="s">
        <v>707</v>
      </c>
      <c r="C19">
        <f>_xlfn.XLOOKUP(B19,'[3]Active SIM and data usage per n'!$A:$A,'[3]Active SIM and data usage per n'!$B:$B,0,0)</f>
        <v>6090</v>
      </c>
      <c r="D19" s="10">
        <f>_xlfn.XLOOKUP(B19,'[3]Active SIM and data usage per n'!$A:$A,'[3]Active SIM and data usage per n'!$C:$C,0,0)</f>
        <v>46783177963</v>
      </c>
      <c r="E19" s="10">
        <f t="shared" si="2"/>
        <v>43.570229749195278</v>
      </c>
      <c r="F19" s="10">
        <f t="shared" si="3"/>
        <v>44615.915263175964</v>
      </c>
      <c r="H19" s="10">
        <f>SUMIF('Tele2 - data 6.23'!A:A,'Usage by partner TELE2 vs Ki'!A19,'Tele2 - data 6.23'!G:G)</f>
        <v>611546</v>
      </c>
      <c r="I19" s="10">
        <f>SUMIF('Tele2 - data 6.23'!A:A,'Usage by partner TELE2 vs Ki'!A19,'Tele2 - data 6.23'!I:I)</f>
        <v>45495.372000000003</v>
      </c>
      <c r="K19" s="12">
        <f t="shared" si="1"/>
        <v>-879.45673682403867</v>
      </c>
      <c r="M19">
        <f>_xlfn.XLOOKUP(A19,'Tele2 - data 5.23'!A:A,'Tele2 - data 5.23'!K:K,0,0)</f>
        <v>1.5058678560117252E-2</v>
      </c>
      <c r="N19" s="10">
        <f t="shared" si="4"/>
        <v>-13.243456307362832</v>
      </c>
    </row>
    <row r="20" spans="1:14" x14ac:dyDescent="0.25">
      <c r="A20" t="s">
        <v>244</v>
      </c>
      <c r="B20" t="s">
        <v>708</v>
      </c>
      <c r="C20">
        <f>_xlfn.XLOOKUP(B20,'[3]Active SIM and data usage per n'!$A:$A,'[3]Active SIM and data usage per n'!$B:$B,0,0)</f>
        <v>4540</v>
      </c>
      <c r="D20" s="10">
        <f>_xlfn.XLOOKUP(B20,'[3]Active SIM and data usage per n'!$A:$A,'[3]Active SIM and data usage per n'!$C:$C,0,0)</f>
        <v>21206978505</v>
      </c>
      <c r="E20" s="10">
        <f t="shared" si="2"/>
        <v>19.750537821091712</v>
      </c>
      <c r="F20" s="10">
        <f t="shared" si="3"/>
        <v>20224.550728797913</v>
      </c>
      <c r="H20" s="10">
        <f>SUMIF('Tele2 - data 6.23'!A:A,'Usage by partner TELE2 vs Ki'!A20,'Tele2 - data 6.23'!G:G)</f>
        <v>878563</v>
      </c>
      <c r="I20" s="10">
        <f>SUMIF('Tele2 - data 6.23'!A:A,'Usage by partner TELE2 vs Ki'!A20,'Tele2 - data 6.23'!I:I)</f>
        <v>20851.511999999999</v>
      </c>
      <c r="K20" s="12">
        <f t="shared" si="1"/>
        <v>-626.96127120208621</v>
      </c>
      <c r="M20">
        <f>_xlfn.XLOOKUP(A20,'Tele2 - data 5.23'!A:A,'Tele2 - data 5.23'!K:K,0,0)</f>
        <v>5.0988814779330035E-3</v>
      </c>
      <c r="N20" s="10">
        <f t="shared" si="4"/>
        <v>-3.1968012131136478</v>
      </c>
    </row>
    <row r="21" spans="1:14" x14ac:dyDescent="0.25">
      <c r="A21" t="s">
        <v>247</v>
      </c>
      <c r="B21" t="s">
        <v>710</v>
      </c>
      <c r="C21">
        <f>_xlfn.XLOOKUP(B21,'[3]Active SIM and data usage per n'!$A:$A,'[3]Active SIM and data usage per n'!$B:$B,0,0)</f>
        <v>3930</v>
      </c>
      <c r="D21" s="10">
        <f>_xlfn.XLOOKUP(B21,'[3]Active SIM and data usage per n'!$A:$A,'[3]Active SIM and data usage per n'!$C:$C,0,0)</f>
        <v>17349906153</v>
      </c>
      <c r="E21" s="10">
        <f t="shared" si="2"/>
        <v>16.158359267748892</v>
      </c>
      <c r="F21" s="10">
        <f t="shared" si="3"/>
        <v>16546.159890174866</v>
      </c>
      <c r="H21" s="10">
        <f>SUMIF('Tele2 - data 6.23'!A:A,'Usage by partner TELE2 vs Ki'!A21,'Tele2 - data 6.23'!G:G)</f>
        <v>353299</v>
      </c>
      <c r="I21" s="10">
        <f>SUMIF('Tele2 - data 6.23'!A:A,'Usage by partner TELE2 vs Ki'!A21,'Tele2 - data 6.23'!I:I)</f>
        <v>17026.312000000002</v>
      </c>
      <c r="K21" s="12">
        <f t="shared" si="1"/>
        <v>-480.15210982513599</v>
      </c>
      <c r="M21">
        <f>_xlfn.XLOOKUP(A21,'Tele2 - data 5.23'!A:A,'Tele2 - data 5.23'!K:K,0,0)</f>
        <v>5.0727232686735551E-3</v>
      </c>
      <c r="N21" s="10">
        <f t="shared" si="4"/>
        <v>-2.4356787800126676</v>
      </c>
    </row>
    <row r="22" spans="1:14" x14ac:dyDescent="0.25">
      <c r="A22" t="s">
        <v>144</v>
      </c>
      <c r="B22" t="s">
        <v>711</v>
      </c>
      <c r="C22">
        <f>_xlfn.XLOOKUP(B22,'[3]Active SIM and data usage per n'!$A:$A,'[3]Active SIM and data usage per n'!$B:$B,0,0)</f>
        <v>3095</v>
      </c>
      <c r="D22" s="10">
        <f>_xlfn.XLOOKUP(B22,'[3]Active SIM and data usage per n'!$A:$A,'[3]Active SIM and data usage per n'!$C:$C,0,0)</f>
        <v>6498405029</v>
      </c>
      <c r="E22" s="10">
        <f t="shared" si="2"/>
        <v>6.0521113025024533</v>
      </c>
      <c r="F22" s="10">
        <f t="shared" si="3"/>
        <v>6197.3619737625122</v>
      </c>
      <c r="H22" s="10">
        <f>SUMIF('Tele2 - data 6.23'!A:A,'Usage by partner TELE2 vs Ki'!A22,'Tele2 - data 6.23'!G:G)</f>
        <v>212552</v>
      </c>
      <c r="I22" s="10">
        <f>SUMIF('Tele2 - data 6.23'!A:A,'Usage by partner TELE2 vs Ki'!A22,'Tele2 - data 6.23'!I:I)</f>
        <v>6354.3429999999998</v>
      </c>
      <c r="K22" s="12">
        <f t="shared" si="1"/>
        <v>-156.98102623748764</v>
      </c>
      <c r="M22">
        <f>_xlfn.XLOOKUP(A22,'Tele2 - data 5.23'!A:A,'Tele2 - data 5.23'!K:K,0,0)</f>
        <v>5.4183169461049924E-2</v>
      </c>
      <c r="N22" s="10">
        <f t="shared" si="4"/>
        <v>-8.5057295467953171</v>
      </c>
    </row>
    <row r="23" spans="1:14" x14ac:dyDescent="0.25">
      <c r="A23" t="s">
        <v>129</v>
      </c>
      <c r="B23" t="s">
        <v>713</v>
      </c>
      <c r="C23">
        <f>_xlfn.XLOOKUP(B23,'[3]Active SIM and data usage per n'!$A:$A,'[3]Active SIM and data usage per n'!$B:$B,0,0)</f>
        <v>3035</v>
      </c>
      <c r="D23" s="10">
        <f>_xlfn.XLOOKUP(B23,'[3]Active SIM and data usage per n'!$A:$A,'[3]Active SIM and data usage per n'!$C:$C,0,0)</f>
        <v>1278318621</v>
      </c>
      <c r="E23" s="10">
        <f t="shared" si="2"/>
        <v>1.1905269892886281</v>
      </c>
      <c r="F23" s="10">
        <f t="shared" si="3"/>
        <v>1219.0996370315552</v>
      </c>
      <c r="H23" s="10">
        <f>SUMIF('Tele2 - data 6.23'!A:A,'Usage by partner TELE2 vs Ki'!A23,'Tele2 - data 6.23'!G:G)</f>
        <v>162484</v>
      </c>
      <c r="I23" s="10">
        <f>SUMIF('Tele2 - data 6.23'!A:A,'Usage by partner TELE2 vs Ki'!A23,'Tele2 - data 6.23'!I:I)</f>
        <v>1368.9190000000001</v>
      </c>
      <c r="K23" s="12">
        <f t="shared" si="1"/>
        <v>-149.81936296844492</v>
      </c>
      <c r="M23">
        <f>_xlfn.XLOOKUP(A23,'Tele2 - data 5.23'!A:A,'Tele2 - data 5.23'!K:K,0,0)</f>
        <v>1.0005856562547468</v>
      </c>
      <c r="N23" s="10">
        <f t="shared" si="4"/>
        <v>-149.90710561544958</v>
      </c>
    </row>
    <row r="24" spans="1:14" ht="14.25" customHeight="1" x14ac:dyDescent="0.25">
      <c r="A24" t="s">
        <v>129</v>
      </c>
      <c r="B24" t="s">
        <v>828</v>
      </c>
      <c r="C24">
        <f>_xlfn.XLOOKUP(B24,'[3]Active SIM and data usage per n'!$A:$A,'[3]Active SIM and data usage per n'!$B:$B,0,0)</f>
        <v>91</v>
      </c>
      <c r="D24" s="10">
        <f>_xlfn.XLOOKUP(B24,'[3]Active SIM and data usage per n'!$A:$A,'[3]Active SIM and data usage per n'!$C:$C,0,0)</f>
        <v>16413728</v>
      </c>
      <c r="E24" s="10">
        <f t="shared" si="2"/>
        <v>1.5286475419998169E-2</v>
      </c>
      <c r="F24" s="10">
        <f t="shared" si="3"/>
        <v>15.653350830078125</v>
      </c>
      <c r="K24" s="12">
        <f t="shared" si="1"/>
        <v>15.653350830078125</v>
      </c>
      <c r="M24">
        <f>_xlfn.XLOOKUP(A24,'Tele2 - data 5.23'!A:A,'Tele2 - data 5.23'!K:K,0,0)</f>
        <v>1.0005856562547468</v>
      </c>
      <c r="N24" s="10">
        <f t="shared" si="4"/>
        <v>15.662518312899506</v>
      </c>
    </row>
    <row r="25" spans="1:14" x14ac:dyDescent="0.25">
      <c r="A25" t="s">
        <v>126</v>
      </c>
      <c r="B25" t="s">
        <v>716</v>
      </c>
      <c r="C25">
        <f>_xlfn.XLOOKUP(B25,'[3]Active SIM and data usage per n'!$A:$A,'[3]Active SIM and data usage per n'!$B:$B,0,0)</f>
        <v>2995</v>
      </c>
      <c r="D25" s="10">
        <f>_xlfn.XLOOKUP(B25,'[3]Active SIM and data usage per n'!$A:$A,'[3]Active SIM and data usage per n'!$C:$C,0,0)</f>
        <v>3681239804</v>
      </c>
      <c r="E25" s="10">
        <f t="shared" si="2"/>
        <v>3.4284217320382595</v>
      </c>
      <c r="F25" s="10">
        <f t="shared" si="3"/>
        <v>3510.7038536071777</v>
      </c>
      <c r="H25" s="10">
        <f>SUMIF('Tele2 - data 6.23'!A:A,'Usage by partner TELE2 vs Ki'!A25,'Tele2 - data 6.23'!G:G)</f>
        <v>297071</v>
      </c>
      <c r="I25" s="10">
        <f>SUMIF('Tele2 - data 6.23'!A:A,'Usage by partner TELE2 vs Ki'!A25,'Tele2 - data 6.23'!I:I)</f>
        <v>3711.39</v>
      </c>
      <c r="K25" s="12">
        <f t="shared" si="1"/>
        <v>-200.68614639282214</v>
      </c>
      <c r="M25">
        <f>_xlfn.XLOOKUP(A25,'Tele2 - data 5.23'!A:A,'Tele2 - data 5.23'!K:K,0,0)</f>
        <v>0.40040523809753242</v>
      </c>
      <c r="N25" s="10">
        <f t="shared" si="4"/>
        <v>-80.355784229294201</v>
      </c>
    </row>
    <row r="26" spans="1:14" x14ac:dyDescent="0.25">
      <c r="A26" t="s">
        <v>139</v>
      </c>
      <c r="B26" t="s">
        <v>717</v>
      </c>
      <c r="C26">
        <f>_xlfn.XLOOKUP(B26,'[3]Active SIM and data usage per n'!$A:$A,'[3]Active SIM and data usage per n'!$B:$B,0,0)</f>
        <v>583</v>
      </c>
      <c r="D26" s="10">
        <f>_xlfn.XLOOKUP(B26,'[3]Active SIM and data usage per n'!$A:$A,'[3]Active SIM and data usage per n'!$C:$C,0,0)</f>
        <v>713902705</v>
      </c>
      <c r="E26" s="10">
        <f t="shared" si="2"/>
        <v>0.66487370524555445</v>
      </c>
      <c r="F26" s="10">
        <f t="shared" si="3"/>
        <v>680.83067417144775</v>
      </c>
      <c r="H26" s="10">
        <f>SUMIF('Tele2 - data 6.23'!A:A,'Usage by partner TELE2 vs Ki'!A26,'Tele2 - data 6.23'!G:G)</f>
        <v>33060</v>
      </c>
      <c r="I26" s="10">
        <f>SUMIF('Tele2 - data 6.23'!A:A,'Usage by partner TELE2 vs Ki'!A26,'Tele2 - data 6.23'!I:I)</f>
        <v>684.34100000000001</v>
      </c>
      <c r="K26" s="12">
        <f t="shared" si="1"/>
        <v>-3.5103258285522543</v>
      </c>
      <c r="M26">
        <f>_xlfn.XLOOKUP(A26,'Tele2 - data 5.23'!A:A,'Tele2 - data 5.23'!K:K,0,0)</f>
        <v>5.4146940360178475E-2</v>
      </c>
      <c r="N26" s="10">
        <f t="shared" si="4"/>
        <v>-0.19007340328341299</v>
      </c>
    </row>
    <row r="27" spans="1:14" x14ac:dyDescent="0.25">
      <c r="A27" t="s">
        <v>543</v>
      </c>
      <c r="B27" t="s">
        <v>723</v>
      </c>
      <c r="C27">
        <f>_xlfn.XLOOKUP(B27,'[3]Active SIM and data usage per n'!$A:$A,'[3]Active SIM and data usage per n'!$B:$B,0,0)</f>
        <v>2607</v>
      </c>
      <c r="D27" s="10">
        <f>_xlfn.XLOOKUP(B27,'[3]Active SIM and data usage per n'!$A:$A,'[3]Active SIM and data usage per n'!$C:$C,0,0)</f>
        <v>3050267274</v>
      </c>
      <c r="E27" s="10">
        <f t="shared" si="2"/>
        <v>2.8407827708870173</v>
      </c>
      <c r="F27" s="10">
        <f t="shared" si="3"/>
        <v>2908.9615573883057</v>
      </c>
      <c r="H27" s="10">
        <f>SUMIF('Tele2 - data 6.23'!A:A,'Usage by partner TELE2 vs Ki'!A27,'Tele2 - data 6.23'!G:G)</f>
        <v>391195</v>
      </c>
      <c r="I27" s="10">
        <f>SUMIF('Tele2 - data 6.23'!A:A,'Usage by partner TELE2 vs Ki'!A27,'Tele2 - data 6.23'!I:I)</f>
        <v>3181.3629999999998</v>
      </c>
      <c r="K27" s="12">
        <f t="shared" si="1"/>
        <v>-272.40144261169416</v>
      </c>
      <c r="M27">
        <f>_xlfn.XLOOKUP(A27,'Tele2 - data 5.23'!A:A,'Tele2 - data 5.23'!K:K,0,0)</f>
        <v>0.4502504667075618</v>
      </c>
      <c r="N27" s="10">
        <f t="shared" si="4"/>
        <v>-122.64887666772842</v>
      </c>
    </row>
    <row r="28" spans="1:14" x14ac:dyDescent="0.25">
      <c r="A28" t="s">
        <v>546</v>
      </c>
      <c r="B28" t="s">
        <v>547</v>
      </c>
      <c r="C28">
        <f>_xlfn.XLOOKUP(B28,'[3]Active SIM and data usage per n'!$A:$A,'[3]Active SIM and data usage per n'!$B:$B,0,0)</f>
        <v>2034</v>
      </c>
      <c r="D28" s="10">
        <f>_xlfn.XLOOKUP(B28,'[3]Active SIM and data usage per n'!$A:$A,'[3]Active SIM and data usage per n'!$C:$C,0,0)</f>
        <v>169328415</v>
      </c>
      <c r="E28" s="10">
        <f t="shared" si="2"/>
        <v>0.15769937541335821</v>
      </c>
      <c r="F28" s="10">
        <f t="shared" si="3"/>
        <v>161.48416042327881</v>
      </c>
      <c r="H28" s="10">
        <f>SUMIF('Tele2 - data 6.23'!A:A,'Usage by partner TELE2 vs Ki'!A28,'Tele2 - data 6.23'!G:G)</f>
        <v>39691</v>
      </c>
      <c r="I28" s="10">
        <f>SUMIF('Tele2 - data 6.23'!A:A,'Usage by partner TELE2 vs Ki'!A28,'Tele2 - data 6.23'!I:I)</f>
        <v>181.161</v>
      </c>
      <c r="K28" s="12">
        <f t="shared" si="1"/>
        <v>-19.676839576721193</v>
      </c>
      <c r="M28">
        <f>_xlfn.XLOOKUP(A28,'Tele2 - data 5.23'!A:A,'Tele2 - data 5.23'!K:K,0,0)</f>
        <v>9.0400921109000512E-2</v>
      </c>
      <c r="N28" s="10">
        <f t="shared" si="4"/>
        <v>-1.7788044222496315</v>
      </c>
    </row>
    <row r="29" spans="1:14" x14ac:dyDescent="0.25">
      <c r="A29" t="s">
        <v>134</v>
      </c>
      <c r="B29" t="s">
        <v>725</v>
      </c>
      <c r="C29">
        <f>_xlfn.XLOOKUP(B29,'[3]Active SIM and data usage per n'!$A:$A,'[3]Active SIM and data usage per n'!$B:$B,0,0)</f>
        <v>601</v>
      </c>
      <c r="D29" s="10">
        <f>_xlfn.XLOOKUP(B29,'[3]Active SIM and data usage per n'!$A:$A,'[3]Active SIM and data usage per n'!$C:$C,0,0)</f>
        <v>855333974</v>
      </c>
      <c r="E29" s="10">
        <f t="shared" si="2"/>
        <v>0.79659183882176876</v>
      </c>
      <c r="F29" s="10">
        <f t="shared" si="3"/>
        <v>815.71004295349121</v>
      </c>
      <c r="H29" s="10">
        <f>SUMIF('Tele2 - data 6.23'!A:A,'Usage by partner TELE2 vs Ki'!A29,'Tele2 - data 6.23'!G:G)</f>
        <v>296542</v>
      </c>
      <c r="I29" s="10">
        <f>SUMIF('Tele2 - data 6.23'!A:A,'Usage by partner TELE2 vs Ki'!A29,'Tele2 - data 6.23'!I:I)</f>
        <v>953.21900000000005</v>
      </c>
      <c r="K29" s="12">
        <f t="shared" si="1"/>
        <v>-137.50895704650884</v>
      </c>
      <c r="M29">
        <f>_xlfn.XLOOKUP(A29,'Tele2 - data 5.23'!A:A,'Tele2 - data 5.23'!K:K,0,0)</f>
        <v>6.0761290121046758E-2</v>
      </c>
      <c r="N29" s="10">
        <f t="shared" si="4"/>
        <v>-8.3552216333454812</v>
      </c>
    </row>
    <row r="30" spans="1:14" x14ac:dyDescent="0.25">
      <c r="A30" t="s">
        <v>146</v>
      </c>
      <c r="B30" t="s">
        <v>726</v>
      </c>
      <c r="C30">
        <f>_xlfn.XLOOKUP(B30,'[3]Active SIM and data usage per n'!$A:$A,'[3]Active SIM and data usage per n'!$B:$B,0,0)</f>
        <v>3940</v>
      </c>
      <c r="D30" s="10">
        <f>_xlfn.XLOOKUP(B30,'[3]Active SIM and data usage per n'!$A:$A,'[3]Active SIM and data usage per n'!$C:$C,0,0)</f>
        <v>7138168067</v>
      </c>
      <c r="E30" s="10">
        <f t="shared" si="2"/>
        <v>6.6479370621964335</v>
      </c>
      <c r="F30" s="10">
        <f t="shared" si="3"/>
        <v>6807.4875516891479</v>
      </c>
      <c r="H30" s="10">
        <f>SUMIF('Tele2 - data 6.23'!A:A,'Usage by partner TELE2 vs Ki'!A30,'Tele2 - data 6.23'!G:G)</f>
        <v>328969</v>
      </c>
      <c r="I30" s="10">
        <f>SUMIF('Tele2 - data 6.23'!A:A,'Usage by partner TELE2 vs Ki'!A30,'Tele2 - data 6.23'!I:I)</f>
        <v>7242.0450000000001</v>
      </c>
      <c r="K30" s="12">
        <f t="shared" si="1"/>
        <v>-434.55744831085212</v>
      </c>
      <c r="M30">
        <f>_xlfn.XLOOKUP(A30,'Tele2 - data 5.23'!A:A,'Tele2 - data 5.23'!K:K,0,0)</f>
        <v>5.4137150631077172E-2</v>
      </c>
      <c r="N30" s="10">
        <f t="shared" si="4"/>
        <v>-23.525702037061134</v>
      </c>
    </row>
    <row r="31" spans="1:14" x14ac:dyDescent="0.25">
      <c r="A31" t="s">
        <v>123</v>
      </c>
      <c r="B31" t="s">
        <v>953</v>
      </c>
      <c r="C31">
        <f>_xlfn.XLOOKUP(B31,'[3]Active SIM and data usage per n'!$A:$A,'[3]Active SIM and data usage per n'!$B:$B,0,0)</f>
        <v>0</v>
      </c>
      <c r="D31" s="10">
        <f>_xlfn.XLOOKUP(B31,'[3]Active SIM and data usage per n'!$A:$A,'[3]Active SIM and data usage per n'!$C:$C,0,0)</f>
        <v>0</v>
      </c>
      <c r="E31" s="10">
        <f t="shared" si="2"/>
        <v>0</v>
      </c>
      <c r="F31" s="10">
        <f t="shared" si="3"/>
        <v>0</v>
      </c>
      <c r="H31" s="10">
        <f>SUMIF('Tele2 - data 6.23'!A:A,'Usage by partner TELE2 vs Ki'!A31,'Tele2 - data 6.23'!G:G)</f>
        <v>3079214</v>
      </c>
      <c r="I31" s="10">
        <f>SUMIF('Tele2 - data 6.23'!A:A,'Usage by partner TELE2 vs Ki'!A31,'Tele2 - data 6.23'!I:I)</f>
        <v>25265.555</v>
      </c>
      <c r="K31" s="12">
        <f t="shared" si="1"/>
        <v>-25265.555</v>
      </c>
      <c r="M31">
        <f>_xlfn.XLOOKUP(A31,'Tele2 - data 5.23'!A:A,'Tele2 - data 5.23'!K:K,0,0)</f>
        <v>2.0316297180394904E-2</v>
      </c>
      <c r="N31" s="10">
        <f t="shared" si="4"/>
        <v>-513.30252380761237</v>
      </c>
    </row>
    <row r="32" spans="1:14" x14ac:dyDescent="0.25">
      <c r="A32" t="s">
        <v>123</v>
      </c>
      <c r="B32" t="s">
        <v>727</v>
      </c>
      <c r="C32">
        <f>_xlfn.XLOOKUP(B32,'[3]Active SIM and data usage per n'!$A:$A,'[3]Active SIM and data usage per n'!$B:$B,0,0)</f>
        <v>1967</v>
      </c>
      <c r="D32" s="10">
        <f>_xlfn.XLOOKUP(B32,'[3]Active SIM and data usage per n'!$A:$A,'[3]Active SIM and data usage per n'!$C:$C,0,0)</f>
        <v>25922582149</v>
      </c>
      <c r="E32" s="10">
        <f t="shared" si="2"/>
        <v>24.142285947687924</v>
      </c>
      <c r="F32" s="10">
        <f t="shared" si="3"/>
        <v>24721.700810432434</v>
      </c>
      <c r="K32" s="12">
        <f t="shared" si="1"/>
        <v>24721.700810432434</v>
      </c>
      <c r="M32">
        <f>_xlfn.XLOOKUP(A32,'Tele2 - data 5.23'!A:A,'Tele2 - data 5.23'!K:K,0,0)</f>
        <v>2.0316297180394904E-2</v>
      </c>
      <c r="N32" s="10">
        <f t="shared" si="4"/>
        <v>502.2534204695549</v>
      </c>
    </row>
    <row r="33" spans="1:14" x14ac:dyDescent="0.25">
      <c r="A33" t="s">
        <v>574</v>
      </c>
      <c r="B33" t="s">
        <v>730</v>
      </c>
      <c r="C33">
        <f>_xlfn.XLOOKUP(B33,'[3]Active SIM and data usage per n'!$A:$A,'[3]Active SIM and data usage per n'!$B:$B,0,0)</f>
        <v>2524</v>
      </c>
      <c r="D33" s="10">
        <f>_xlfn.XLOOKUP(B33,'[3]Active SIM and data usage per n'!$A:$A,'[3]Active SIM and data usage per n'!$C:$C,0,0)</f>
        <v>30351500</v>
      </c>
      <c r="E33" s="10">
        <f t="shared" si="2"/>
        <v>2.8267037123441696E-2</v>
      </c>
      <c r="F33" s="10">
        <f t="shared" si="3"/>
        <v>28.945446014404297</v>
      </c>
      <c r="H33" s="10">
        <f>SUMIF('Tele2 - data 6.23'!A:A,'Usage by partner TELE2 vs Ki'!A33,'Tele2 - data 6.23'!G:G)</f>
        <v>897</v>
      </c>
      <c r="I33" s="10">
        <f>SUMIF('Tele2 - data 6.23'!A:A,'Usage by partner TELE2 vs Ki'!A33,'Tele2 - data 6.23'!I:I)</f>
        <v>73.926000000000002</v>
      </c>
      <c r="K33" s="12">
        <f t="shared" si="1"/>
        <v>-44.980553985595705</v>
      </c>
      <c r="M33">
        <f>_xlfn.XLOOKUP(A33,'Tele2 - data 5.23'!A:A,'Tele2 - data 5.23'!K:K,0,0)</f>
        <v>0.99907928388746792</v>
      </c>
      <c r="N33" s="10">
        <f t="shared" si="4"/>
        <v>-44.939139664790545</v>
      </c>
    </row>
    <row r="34" spans="1:14" x14ac:dyDescent="0.25">
      <c r="A34" t="s">
        <v>141</v>
      </c>
      <c r="B34" t="s">
        <v>731</v>
      </c>
      <c r="C34">
        <f>_xlfn.XLOOKUP(B34,'[3]Active SIM and data usage per n'!$A:$A,'[3]Active SIM and data usage per n'!$B:$B,0,0)</f>
        <v>3407</v>
      </c>
      <c r="D34" s="10">
        <f>_xlfn.XLOOKUP(B34,'[3]Active SIM and data usage per n'!$A:$A,'[3]Active SIM and data usage per n'!$C:$C,0,0)</f>
        <v>5386485446</v>
      </c>
      <c r="E34" s="10">
        <f t="shared" si="2"/>
        <v>5.0165554936975241</v>
      </c>
      <c r="F34" s="10">
        <f t="shared" si="3"/>
        <v>5136.9528255462646</v>
      </c>
      <c r="H34" s="10">
        <f>SUMIF('Tele2 - data 6.23'!A:A,'Usage by partner TELE2 vs Ki'!A34,'Tele2 - data 6.23'!G:G)</f>
        <v>171785</v>
      </c>
      <c r="I34" s="10">
        <f>SUMIF('Tele2 - data 6.23'!A:A,'Usage by partner TELE2 vs Ki'!A34,'Tele2 - data 6.23'!I:I)</f>
        <v>5334.777</v>
      </c>
      <c r="K34" s="12">
        <f t="shared" si="1"/>
        <v>-197.8241744537354</v>
      </c>
      <c r="M34">
        <f>_xlfn.XLOOKUP(A34,'Tele2 - data 5.23'!A:A,'Tele2 - data 5.23'!K:K,0,0)</f>
        <v>5.4159569094867653E-2</v>
      </c>
      <c r="N34" s="10">
        <f t="shared" si="4"/>
        <v>-10.714072044962235</v>
      </c>
    </row>
    <row r="35" spans="1:14" x14ac:dyDescent="0.25">
      <c r="A35" t="s">
        <v>1047</v>
      </c>
      <c r="B35" t="s">
        <v>732</v>
      </c>
      <c r="C35">
        <f>_xlfn.XLOOKUP(B35,'[3]Active SIM and data usage per n'!$A:$A,'[3]Active SIM and data usage per n'!$B:$B,0,0)</f>
        <v>1860</v>
      </c>
      <c r="D35" s="10">
        <f>_xlfn.XLOOKUP(B35,'[3]Active SIM and data usage per n'!$A:$A,'[3]Active SIM and data usage per n'!$C:$C,0,0)</f>
        <v>6045639</v>
      </c>
      <c r="E35" s="10">
        <f t="shared" si="2"/>
        <v>5.6304400786757469E-3</v>
      </c>
      <c r="F35" s="10">
        <f t="shared" si="3"/>
        <v>5.7655706405639648</v>
      </c>
      <c r="H35" s="10">
        <f>SUMIF('Tele2 - data 6.23'!A:A,'Usage by partner TELE2 vs Ki'!A35,'Tele2 - data 6.23'!G:G)</f>
        <v>1328</v>
      </c>
      <c r="I35" s="10">
        <f>SUMIF('Tele2 - data 6.23'!A:A,'Usage by partner TELE2 vs Ki'!A35,'Tele2 - data 6.23'!I:I)</f>
        <v>6.3079999999999998</v>
      </c>
      <c r="K35" s="12">
        <f t="shared" si="1"/>
        <v>-0.54242935943603499</v>
      </c>
      <c r="M35">
        <f>_xlfn.XLOOKUP(A35,'Tele2 - data 5.23'!A:A,'Tele2 - data 5.23'!K:K,0,0)</f>
        <v>10.014905660377389</v>
      </c>
      <c r="N35" s="10">
        <f t="shared" si="4"/>
        <v>-5.432378862170828</v>
      </c>
    </row>
    <row r="36" spans="1:14" x14ac:dyDescent="0.25">
      <c r="A36" t="s">
        <v>51</v>
      </c>
      <c r="B36" t="s">
        <v>733</v>
      </c>
      <c r="C36">
        <f>_xlfn.XLOOKUP(B36,'[3]Active SIM and data usage per n'!$A:$A,'[3]Active SIM and data usage per n'!$B:$B,0,0)</f>
        <v>1631</v>
      </c>
      <c r="D36" s="10">
        <f>_xlfn.XLOOKUP(B36,'[3]Active SIM and data usage per n'!$A:$A,'[3]Active SIM and data usage per n'!$C:$C,0,0)</f>
        <v>3644119439</v>
      </c>
      <c r="E36" s="10">
        <f t="shared" si="2"/>
        <v>3.3938506981357932</v>
      </c>
      <c r="F36" s="10">
        <f t="shared" si="3"/>
        <v>3475.3031148910522</v>
      </c>
      <c r="H36" s="10">
        <f>SUMIF('Tele2 - data 6.23'!A:A,'Usage by partner TELE2 vs Ki'!A36,'Tele2 - data 6.23'!G:G)</f>
        <v>150256</v>
      </c>
      <c r="I36" s="10">
        <f>SUMIF('Tele2 - data 6.23'!A:A,'Usage by partner TELE2 vs Ki'!A36,'Tele2 - data 6.23'!I:I)</f>
        <v>3130.2739999999999</v>
      </c>
      <c r="K36" s="12">
        <f t="shared" si="1"/>
        <v>345.02911489105236</v>
      </c>
      <c r="M36">
        <f>_xlfn.XLOOKUP(A36,'Tele2 - data 5.23'!A:A,'Tele2 - data 5.23'!K:K,0,0)</f>
        <v>9.0164221242077999E-2</v>
      </c>
      <c r="N36" s="10">
        <f t="shared" si="4"/>
        <v>31.109281449995194</v>
      </c>
    </row>
    <row r="37" spans="1:14" x14ac:dyDescent="0.25">
      <c r="A37" t="s">
        <v>48</v>
      </c>
      <c r="B37" t="s">
        <v>734</v>
      </c>
      <c r="C37">
        <f>_xlfn.XLOOKUP(B37,'[3]Active SIM and data usage per n'!$A:$A,'[3]Active SIM and data usage per n'!$B:$B,0,0)</f>
        <v>1722</v>
      </c>
      <c r="D37" s="10">
        <f>_xlfn.XLOOKUP(B37,'[3]Active SIM and data usage per n'!$A:$A,'[3]Active SIM and data usage per n'!$C:$C,0,0)</f>
        <v>5735058056</v>
      </c>
      <c r="E37" s="10">
        <f t="shared" si="2"/>
        <v>5.3411890342831612</v>
      </c>
      <c r="F37" s="10">
        <f t="shared" si="3"/>
        <v>5469.377571105957</v>
      </c>
      <c r="H37" s="10">
        <f>SUMIF('Tele2 - data 6.23'!A:A,'Usage by partner TELE2 vs Ki'!A37,'Tele2 - data 6.23'!G:G)</f>
        <v>670932</v>
      </c>
      <c r="I37" s="10">
        <f>SUMIF('Tele2 - data 6.23'!A:A,'Usage by partner TELE2 vs Ki'!A37,'Tele2 - data 6.23'!I:I)</f>
        <v>5906.8180000000002</v>
      </c>
      <c r="K37" s="12">
        <f t="shared" si="1"/>
        <v>-437.44042889404318</v>
      </c>
      <c r="M37">
        <f>_xlfn.XLOOKUP(A37,'Tele2 - data 5.23'!A:A,'Tele2 - data 5.23'!K:K,0,0)</f>
        <v>2.0392016027376444E-2</v>
      </c>
      <c r="N37" s="10">
        <f t="shared" si="4"/>
        <v>-8.9202922370297539</v>
      </c>
    </row>
    <row r="38" spans="1:14" x14ac:dyDescent="0.25">
      <c r="A38" t="s">
        <v>365</v>
      </c>
      <c r="B38" t="s">
        <v>735</v>
      </c>
      <c r="C38">
        <f>_xlfn.XLOOKUP(B38,'[3]Active SIM and data usage per n'!$A:$A,'[3]Active SIM and data usage per n'!$B:$B,0,0)</f>
        <v>1980</v>
      </c>
      <c r="D38" s="10">
        <f>_xlfn.XLOOKUP(B38,'[3]Active SIM and data usage per n'!$A:$A,'[3]Active SIM and data usage per n'!$C:$C,0,0)</f>
        <v>12627141597</v>
      </c>
      <c r="E38" s="10">
        <f t="shared" si="2"/>
        <v>11.759942022152245</v>
      </c>
      <c r="F38" s="10">
        <f t="shared" si="3"/>
        <v>12042.180630683899</v>
      </c>
      <c r="H38" s="10">
        <f>SUMIF('Tele2 - data 6.23'!A:A,'Usage by partner TELE2 vs Ki'!A38,'Tele2 - data 6.23'!G:G)</f>
        <v>503426</v>
      </c>
      <c r="I38" s="10">
        <f>SUMIF('Tele2 - data 6.23'!A:A,'Usage by partner TELE2 vs Ki'!A38,'Tele2 - data 6.23'!I:I)</f>
        <v>12456.437</v>
      </c>
      <c r="K38" s="12">
        <f t="shared" si="1"/>
        <v>-414.25636931610097</v>
      </c>
      <c r="M38">
        <f>_xlfn.XLOOKUP(A38,'Tele2 - data 5.23'!A:A,'Tele2 - data 5.23'!K:K,0,0)</f>
        <v>2.0168343656316624E-2</v>
      </c>
      <c r="N38" s="10">
        <f t="shared" si="4"/>
        <v>-8.3548648181851419</v>
      </c>
    </row>
    <row r="39" spans="1:14" x14ac:dyDescent="0.25">
      <c r="A39" t="s">
        <v>156</v>
      </c>
      <c r="B39" t="s">
        <v>740</v>
      </c>
      <c r="C39">
        <f>_xlfn.XLOOKUP(B39,'[3]Active SIM and data usage per n'!$A:$A,'[3]Active SIM and data usage per n'!$B:$B,0,0)</f>
        <v>3261</v>
      </c>
      <c r="D39" s="10">
        <f>_xlfn.XLOOKUP(B39,'[3]Active SIM and data usage per n'!$A:$A,'[3]Active SIM and data usage per n'!$C:$C,0,0)</f>
        <v>25278451148</v>
      </c>
      <c r="E39" s="10">
        <f t="shared" si="2"/>
        <v>23.542392205446959</v>
      </c>
      <c r="F39" s="10">
        <f t="shared" si="3"/>
        <v>24107.409618377686</v>
      </c>
      <c r="H39" s="10">
        <f>SUMIF('Tele2 - data 6.23'!A:A,'Usage by partner TELE2 vs Ki'!A39,'Tele2 - data 6.23'!G:G)</f>
        <v>226657</v>
      </c>
      <c r="I39" s="10">
        <f>SUMIF('Tele2 - data 6.23'!A:A,'Usage by partner TELE2 vs Ki'!A39,'Tele2 - data 6.23'!I:I)</f>
        <v>25079.579000000002</v>
      </c>
      <c r="K39" s="12">
        <f t="shared" si="1"/>
        <v>-972.169381622316</v>
      </c>
      <c r="M39">
        <f>_xlfn.XLOOKUP(A39,'Tele2 - data 5.23'!A:A,'Tele2 - data 5.23'!K:K,0,0)</f>
        <v>1.0014939433716858E-2</v>
      </c>
      <c r="N39" s="10">
        <f t="shared" si="4"/>
        <v>-9.7362174762614657</v>
      </c>
    </row>
    <row r="40" spans="1:14" x14ac:dyDescent="0.25">
      <c r="A40" t="s">
        <v>303</v>
      </c>
      <c r="B40" t="s">
        <v>742</v>
      </c>
      <c r="C40">
        <f>_xlfn.XLOOKUP(B40,'[3]Active SIM and data usage per n'!$A:$A,'[3]Active SIM and data usage per n'!$B:$B,0,0)</f>
        <v>1556</v>
      </c>
      <c r="D40" s="10">
        <f>_xlfn.XLOOKUP(B40,'[3]Active SIM and data usage per n'!$A:$A,'[3]Active SIM and data usage per n'!$C:$C,0,0)</f>
        <v>5555523811</v>
      </c>
      <c r="E40" s="10">
        <f t="shared" si="2"/>
        <v>5.1739847389981151</v>
      </c>
      <c r="F40" s="10">
        <f t="shared" si="3"/>
        <v>5298.1603727340698</v>
      </c>
      <c r="H40" s="10">
        <f>SUMIF('Tele2 - data 6.23'!A:A,'Usage by partner TELE2 vs Ki'!A40,'Tele2 - data 6.23'!G:G)</f>
        <v>271953</v>
      </c>
      <c r="I40" s="10">
        <f>SUMIF('Tele2 - data 6.23'!A:A,'Usage by partner TELE2 vs Ki'!A40,'Tele2 - data 6.23'!I:I)</f>
        <v>5432.9979999999996</v>
      </c>
      <c r="K40" s="12">
        <f t="shared" si="1"/>
        <v>-134.83762726592977</v>
      </c>
      <c r="M40">
        <f>_xlfn.XLOOKUP(A40,'Tele2 - data 5.23'!A:A,'Tele2 - data 5.23'!K:K,0,0)</f>
        <v>6.2230190178519862E-3</v>
      </c>
      <c r="N40" s="10">
        <f t="shared" si="4"/>
        <v>-0.83909711879791848</v>
      </c>
    </row>
    <row r="41" spans="1:14" x14ac:dyDescent="0.25">
      <c r="A41" t="s">
        <v>224</v>
      </c>
      <c r="B41" t="s">
        <v>745</v>
      </c>
      <c r="C41">
        <f>_xlfn.XLOOKUP(B41,'[3]Active SIM and data usage per n'!$A:$A,'[3]Active SIM and data usage per n'!$B:$B,0,0)</f>
        <v>3</v>
      </c>
      <c r="D41" s="10">
        <f>_xlfn.XLOOKUP(B41,'[3]Active SIM and data usage per n'!$A:$A,'[3]Active SIM and data usage per n'!$C:$C,0,0)</f>
        <v>5492155</v>
      </c>
      <c r="E41" s="10">
        <f t="shared" si="2"/>
        <v>5.1149679347872734E-3</v>
      </c>
      <c r="F41" s="10">
        <f t="shared" si="3"/>
        <v>5.237727165222168</v>
      </c>
      <c r="H41" s="10">
        <f>SUMIF('Tele2 - data 6.23'!A:A,'Usage by partner TELE2 vs Ki'!A41,'Tele2 - data 6.23'!G:G)</f>
        <v>97</v>
      </c>
      <c r="I41" s="10">
        <f>SUMIF('Tele2 - data 6.23'!A:A,'Usage by partner TELE2 vs Ki'!A41,'Tele2 - data 6.23'!I:I)</f>
        <v>5.3129999999999997</v>
      </c>
      <c r="K41" s="12">
        <f t="shared" si="1"/>
        <v>-7.5272834777831754E-2</v>
      </c>
      <c r="M41">
        <f>_xlfn.XLOOKUP(A41,'Tele2 - data 5.23'!A:A,'Tele2 - data 5.23'!K:K,0,0)</f>
        <v>0</v>
      </c>
      <c r="N41" s="10">
        <f t="shared" si="4"/>
        <v>0</v>
      </c>
    </row>
    <row r="42" spans="1:14" x14ac:dyDescent="0.25">
      <c r="A42" t="s">
        <v>159</v>
      </c>
      <c r="B42" t="s">
        <v>746</v>
      </c>
      <c r="C42">
        <f>_xlfn.XLOOKUP(B42,'[3]Active SIM and data usage per n'!$A:$A,'[3]Active SIM and data usage per n'!$B:$B,0,0)</f>
        <v>2909</v>
      </c>
      <c r="D42" s="10">
        <f>_xlfn.XLOOKUP(B42,'[3]Active SIM and data usage per n'!$A:$A,'[3]Active SIM and data usage per n'!$C:$C,0,0)</f>
        <v>29106059147</v>
      </c>
      <c r="E42" s="10">
        <f t="shared" si="2"/>
        <v>27.107129941694438</v>
      </c>
      <c r="F42" s="10">
        <f t="shared" si="3"/>
        <v>27757.701060295105</v>
      </c>
      <c r="H42" s="10">
        <f>SUMIF('Tele2 - data 6.23'!A:A,'Usage by partner TELE2 vs Ki'!A42,'Tele2 - data 6.23'!G:G)</f>
        <v>661361</v>
      </c>
      <c r="I42" s="10">
        <f>SUMIF('Tele2 - data 6.23'!A:A,'Usage by partner TELE2 vs Ki'!A42,'Tele2 - data 6.23'!I:I)</f>
        <v>27876.912</v>
      </c>
      <c r="K42" s="12">
        <f t="shared" si="1"/>
        <v>-119.21093970489528</v>
      </c>
      <c r="M42">
        <f>_xlfn.XLOOKUP(A42,'Tele2 - data 5.23'!A:A,'Tele2 - data 5.23'!K:K,0,0)</f>
        <v>6.0653220008729247E-3</v>
      </c>
      <c r="N42" s="10">
        <f t="shared" si="4"/>
        <v>-0.723052735336837</v>
      </c>
    </row>
    <row r="43" spans="1:14" x14ac:dyDescent="0.25">
      <c r="A43" t="s">
        <v>211</v>
      </c>
      <c r="B43" t="s">
        <v>747</v>
      </c>
      <c r="C43">
        <f>_xlfn.XLOOKUP(B43,'[3]Active SIM and data usage per n'!$A:$A,'[3]Active SIM and data usage per n'!$B:$B,0,0)</f>
        <v>1064</v>
      </c>
      <c r="D43" s="10">
        <f>_xlfn.XLOOKUP(B43,'[3]Active SIM and data usage per n'!$A:$A,'[3]Active SIM and data usage per n'!$C:$C,0,0)</f>
        <v>8992749628</v>
      </c>
      <c r="E43" s="10">
        <f t="shared" si="2"/>
        <v>8.3751507364213467</v>
      </c>
      <c r="F43" s="10">
        <f t="shared" si="3"/>
        <v>8576.154354095459</v>
      </c>
      <c r="H43" s="10">
        <f>SUMIF('Tele2 - data 6.23'!A:A,'Usage by partner TELE2 vs Ki'!A43,'Tele2 - data 6.23'!G:G)</f>
        <v>178734</v>
      </c>
      <c r="I43" s="10">
        <f>SUMIF('Tele2 - data 6.23'!A:A,'Usage by partner TELE2 vs Ki'!A43,'Tele2 - data 6.23'!I:I)</f>
        <v>8716.7479999999996</v>
      </c>
      <c r="K43" s="12">
        <f t="shared" si="1"/>
        <v>-140.59364590454061</v>
      </c>
      <c r="M43">
        <f>_xlfn.XLOOKUP(A43,'Tele2 - data 5.23'!A:A,'Tele2 - data 5.23'!K:K,0,0)</f>
        <v>0.30007330231329277</v>
      </c>
      <c r="N43" s="10">
        <f t="shared" si="4"/>
        <v>-42.188399610841252</v>
      </c>
    </row>
    <row r="44" spans="1:14" x14ac:dyDescent="0.25">
      <c r="A44" t="s">
        <v>313</v>
      </c>
      <c r="B44" t="s">
        <v>749</v>
      </c>
      <c r="C44">
        <f>_xlfn.XLOOKUP(B44,'[3]Active SIM and data usage per n'!$A:$A,'[3]Active SIM and data usage per n'!$B:$B,0,0)</f>
        <v>622</v>
      </c>
      <c r="D44" s="10">
        <f>_xlfn.XLOOKUP(B44,'[3]Active SIM and data usage per n'!$A:$A,'[3]Active SIM and data usage per n'!$C:$C,0,0)</f>
        <v>184407299</v>
      </c>
      <c r="E44" s="10">
        <f t="shared" si="2"/>
        <v>0.17174268048256636</v>
      </c>
      <c r="F44" s="10">
        <f t="shared" si="3"/>
        <v>175.86450481414795</v>
      </c>
      <c r="H44" s="10">
        <f>SUMIF('Tele2 - data 6.23'!A:A,'Usage by partner TELE2 vs Ki'!A44,'Tele2 - data 6.23'!G:G)</f>
        <v>102211</v>
      </c>
      <c r="I44" s="10">
        <f>SUMIF('Tele2 - data 6.23'!A:A,'Usage by partner TELE2 vs Ki'!A44,'Tele2 - data 6.23'!I:I)</f>
        <v>215.80600000000001</v>
      </c>
      <c r="K44" s="12">
        <f t="shared" si="1"/>
        <v>-39.941495185852062</v>
      </c>
      <c r="M44">
        <f>_xlfn.XLOOKUP(A44,'Tele2 - data 5.23'!A:A,'Tele2 - data 5.23'!K:K,0,0)</f>
        <v>6.0086442181178507E-2</v>
      </c>
      <c r="N44" s="10">
        <f t="shared" si="4"/>
        <v>-2.3999423411145195</v>
      </c>
    </row>
    <row r="45" spans="1:14" x14ac:dyDescent="0.25">
      <c r="A45" t="s">
        <v>576</v>
      </c>
      <c r="B45" t="s">
        <v>750</v>
      </c>
      <c r="C45">
        <f>_xlfn.XLOOKUP(B45,'[3]Active SIM and data usage per n'!$A:$A,'[3]Active SIM and data usage per n'!$B:$B,0,0)</f>
        <v>706</v>
      </c>
      <c r="D45" s="10">
        <f>_xlfn.XLOOKUP(B45,'[3]Active SIM and data usage per n'!$A:$A,'[3]Active SIM and data usage per n'!$C:$C,0,0)</f>
        <v>253669423</v>
      </c>
      <c r="E45" s="10">
        <f t="shared" si="2"/>
        <v>0.23624806012958288</v>
      </c>
      <c r="F45" s="10">
        <f t="shared" si="3"/>
        <v>241.91801357269287</v>
      </c>
      <c r="H45" s="10">
        <f>SUMIF('Tele2 - data 6.23'!A:A,'Usage by partner TELE2 vs Ki'!A45,'Tele2 - data 6.23'!G:G)</f>
        <v>15403</v>
      </c>
      <c r="I45" s="10">
        <f>SUMIF('Tele2 - data 6.23'!A:A,'Usage by partner TELE2 vs Ki'!A45,'Tele2 - data 6.23'!I:I)</f>
        <v>252.59200000000001</v>
      </c>
      <c r="K45" s="12">
        <f t="shared" si="1"/>
        <v>-10.673986427307142</v>
      </c>
      <c r="M45">
        <f>_xlfn.XLOOKUP(A45,'Tele2 - data 5.23'!A:A,'Tele2 - data 5.23'!K:K,0,0)</f>
        <v>1.0002861583740095</v>
      </c>
      <c r="N45" s="10">
        <f t="shared" si="4"/>
        <v>-10.677040877907379</v>
      </c>
    </row>
    <row r="46" spans="1:14" x14ac:dyDescent="0.25">
      <c r="A46" t="s">
        <v>46</v>
      </c>
      <c r="B46" t="s">
        <v>751</v>
      </c>
      <c r="C46">
        <f>_xlfn.XLOOKUP(B46,'[3]Active SIM and data usage per n'!$A:$A,'[3]Active SIM and data usage per n'!$B:$B,0,0)</f>
        <v>477</v>
      </c>
      <c r="D46" s="10">
        <f>_xlfn.XLOOKUP(B46,'[3]Active SIM and data usage per n'!$A:$A,'[3]Active SIM and data usage per n'!$C:$C,0,0)</f>
        <v>653893130</v>
      </c>
      <c r="E46" s="10">
        <f t="shared" si="2"/>
        <v>0.60898543335497379</v>
      </c>
      <c r="F46" s="10">
        <f t="shared" si="3"/>
        <v>623.60108375549316</v>
      </c>
      <c r="H46" s="10">
        <f>SUMIF('Tele2 - data 6.23'!A:A,'Usage by partner TELE2 vs Ki'!A46,'Tele2 - data 6.23'!G:G)</f>
        <v>109912</v>
      </c>
      <c r="I46" s="10">
        <f>SUMIF('Tele2 - data 6.23'!A:A,'Usage by partner TELE2 vs Ki'!A46,'Tele2 - data 6.23'!I:I)</f>
        <v>704.91800000000001</v>
      </c>
      <c r="K46" s="12">
        <f t="shared" si="1"/>
        <v>-81.316916244506842</v>
      </c>
      <c r="M46">
        <f>_xlfn.XLOOKUP(A46,'Tele2 - data 5.23'!A:A,'Tele2 - data 5.23'!K:K,0,0)</f>
        <v>1.0065833946047162E-2</v>
      </c>
      <c r="N46" s="10">
        <f t="shared" si="4"/>
        <v>-0.81852257592183086</v>
      </c>
    </row>
    <row r="47" spans="1:14" x14ac:dyDescent="0.25">
      <c r="A47" t="s">
        <v>299</v>
      </c>
      <c r="B47" t="s">
        <v>752</v>
      </c>
      <c r="C47">
        <f>_xlfn.XLOOKUP(B47,'[3]Active SIM and data usage per n'!$A:$A,'[3]Active SIM and data usage per n'!$B:$B,0,0)</f>
        <v>1159</v>
      </c>
      <c r="D47" s="10">
        <f>_xlfn.XLOOKUP(B47,'[3]Active SIM and data usage per n'!$A:$A,'[3]Active SIM and data usage per n'!$C:$C,0,0)</f>
        <v>6718355015</v>
      </c>
      <c r="E47" s="10">
        <f t="shared" si="2"/>
        <v>6.2569556897506118</v>
      </c>
      <c r="F47" s="10">
        <f t="shared" si="3"/>
        <v>6407.1226263046265</v>
      </c>
      <c r="H47" s="10">
        <f>SUMIF('Tele2 - data 6.23'!A:A,'Usage by partner TELE2 vs Ki'!A47,'Tele2 - data 6.23'!G:G)</f>
        <v>109396</v>
      </c>
      <c r="I47" s="10">
        <f>SUMIF('Tele2 - data 6.23'!A:A,'Usage by partner TELE2 vs Ki'!A47,'Tele2 - data 6.23'!I:I)</f>
        <v>6552.2129999999997</v>
      </c>
      <c r="K47" s="12">
        <f t="shared" si="1"/>
        <v>-145.09037369537327</v>
      </c>
      <c r="M47">
        <f>_xlfn.XLOOKUP(A47,'Tele2 - data 5.23'!A:A,'Tele2 - data 5.23'!K:K,0,0)</f>
        <v>1.0038290282348922E-2</v>
      </c>
      <c r="N47" s="10">
        <f t="shared" si="4"/>
        <v>-1.4564592883286391</v>
      </c>
    </row>
    <row r="48" spans="1:14" x14ac:dyDescent="0.25">
      <c r="A48" t="s">
        <v>230</v>
      </c>
      <c r="B48" t="s">
        <v>754</v>
      </c>
      <c r="C48">
        <f>_xlfn.XLOOKUP(B48,'[3]Active SIM and data usage per n'!$A:$A,'[3]Active SIM and data usage per n'!$B:$B,0,0)</f>
        <v>608</v>
      </c>
      <c r="D48" s="10">
        <f>_xlfn.XLOOKUP(B48,'[3]Active SIM and data usage per n'!$A:$A,'[3]Active SIM and data usage per n'!$C:$C,0,0)</f>
        <v>5695184093</v>
      </c>
      <c r="E48" s="10">
        <f t="shared" si="2"/>
        <v>5.3040535124018788</v>
      </c>
      <c r="F48" s="10">
        <f t="shared" si="3"/>
        <v>5431.3507966995239</v>
      </c>
      <c r="H48" s="10">
        <f>SUMIF('Tele2 - data 6.23'!A:A,'Usage by partner TELE2 vs Ki'!A48,'Tele2 - data 6.23'!G:G)</f>
        <v>1952927</v>
      </c>
      <c r="I48" s="10">
        <f>SUMIF('Tele2 - data 6.23'!A:A,'Usage by partner TELE2 vs Ki'!A48,'Tele2 - data 6.23'!I:I)</f>
        <v>3738.1419999999998</v>
      </c>
      <c r="K48" s="12">
        <f t="shared" si="1"/>
        <v>1693.2087966995241</v>
      </c>
      <c r="M48">
        <f>_xlfn.XLOOKUP(A48,'Tele2 - data 5.23'!A:A,'Tele2 - data 5.23'!K:K,0,0)</f>
        <v>2.0371970003444588E-2</v>
      </c>
      <c r="N48" s="10">
        <f t="shared" si="4"/>
        <v>34.493998815931214</v>
      </c>
    </row>
    <row r="49" spans="1:14" x14ac:dyDescent="0.25">
      <c r="A49" t="s">
        <v>44</v>
      </c>
      <c r="B49" t="s">
        <v>755</v>
      </c>
      <c r="C49">
        <f>_xlfn.XLOOKUP(B49,'[3]Active SIM and data usage per n'!$A:$A,'[3]Active SIM and data usage per n'!$B:$B,0,0)</f>
        <v>443</v>
      </c>
      <c r="D49" s="10">
        <f>_xlfn.XLOOKUP(B49,'[3]Active SIM and data usage per n'!$A:$A,'[3]Active SIM and data usage per n'!$C:$C,0,0)</f>
        <v>360835853</v>
      </c>
      <c r="E49" s="10">
        <f t="shared" si="2"/>
        <v>0.33605457562953234</v>
      </c>
      <c r="F49" s="10">
        <f t="shared" si="3"/>
        <v>344.11988544464111</v>
      </c>
      <c r="H49" s="10">
        <f>SUMIF('Tele2 - data 6.23'!A:A,'Usage by partner TELE2 vs Ki'!A49,'Tele2 - data 6.23'!G:G)</f>
        <v>66952</v>
      </c>
      <c r="I49" s="10">
        <f>SUMIF('Tele2 - data 6.23'!A:A,'Usage by partner TELE2 vs Ki'!A49,'Tele2 - data 6.23'!I:I)</f>
        <v>384.53300000000002</v>
      </c>
      <c r="K49" s="12">
        <f t="shared" si="1"/>
        <v>-40.413114555358902</v>
      </c>
      <c r="M49">
        <f>_xlfn.XLOOKUP(A49,'Tele2 - data 5.23'!A:A,'Tele2 - data 5.23'!K:K,0,0)</f>
        <v>6.6387671580984305E-3</v>
      </c>
      <c r="N49" s="10">
        <f t="shared" si="4"/>
        <v>-0.26829325766658635</v>
      </c>
    </row>
    <row r="50" spans="1:14" x14ac:dyDescent="0.25">
      <c r="A50" t="s">
        <v>358</v>
      </c>
      <c r="B50" t="s">
        <v>756</v>
      </c>
      <c r="C50">
        <f>_xlfn.XLOOKUP(B50,'[3]Active SIM and data usage per n'!$A:$A,'[3]Active SIM and data usage per n'!$B:$B,0,0)</f>
        <v>1220</v>
      </c>
      <c r="D50" s="10">
        <f>_xlfn.XLOOKUP(B50,'[3]Active SIM and data usage per n'!$A:$A,'[3]Active SIM and data usage per n'!$C:$C,0,0)</f>
        <v>2079696861</v>
      </c>
      <c r="E50" s="10">
        <f t="shared" si="2"/>
        <v>1.936868635006249</v>
      </c>
      <c r="F50" s="10">
        <f t="shared" si="3"/>
        <v>1983.3534822463989</v>
      </c>
      <c r="H50" s="10">
        <f>SUMIF('Tele2 - data 6.23'!A:A,'Usage by partner TELE2 vs Ki'!A50,'Tele2 - data 6.23'!G:G)</f>
        <v>75331</v>
      </c>
      <c r="I50" s="10">
        <f>SUMIF('Tele2 - data 6.23'!A:A,'Usage by partner TELE2 vs Ki'!A50,'Tele2 - data 6.23'!I:I)</f>
        <v>2096.4879999999998</v>
      </c>
      <c r="K50" s="12">
        <f t="shared" si="1"/>
        <v>-113.1345177536009</v>
      </c>
      <c r="M50">
        <f>_xlfn.XLOOKUP(A50,'Tele2 - data 5.23'!A:A,'Tele2 - data 5.23'!K:K,0,0)</f>
        <v>5.0124753199338325E-2</v>
      </c>
      <c r="N50" s="10">
        <f t="shared" si="4"/>
        <v>-5.6708397807254052</v>
      </c>
    </row>
    <row r="51" spans="1:14" x14ac:dyDescent="0.25">
      <c r="A51" t="s">
        <v>355</v>
      </c>
      <c r="B51" t="s">
        <v>758</v>
      </c>
      <c r="C51">
        <f>_xlfn.XLOOKUP(B51,'[3]Active SIM and data usage per n'!$A:$A,'[3]Active SIM and data usage per n'!$B:$B,0,0)</f>
        <v>1117</v>
      </c>
      <c r="D51" s="10">
        <f>_xlfn.XLOOKUP(B51,'[3]Active SIM and data usage per n'!$A:$A,'[3]Active SIM and data usage per n'!$C:$C,0,0)</f>
        <v>1554679028</v>
      </c>
      <c r="E51" s="10">
        <f t="shared" si="2"/>
        <v>1.4479076750576496</v>
      </c>
      <c r="F51" s="10">
        <f t="shared" si="3"/>
        <v>1482.6574592590332</v>
      </c>
      <c r="H51" s="10">
        <f>SUMIF('Tele2 - data 6.23'!A:A,'Usage by partner TELE2 vs Ki'!A51,'Tele2 - data 6.23'!G:G)</f>
        <v>55178</v>
      </c>
      <c r="I51" s="10">
        <f>SUMIF('Tele2 - data 6.23'!A:A,'Usage by partner TELE2 vs Ki'!A51,'Tele2 - data 6.23'!I:I)</f>
        <v>1588.704</v>
      </c>
      <c r="K51" s="12">
        <f t="shared" si="1"/>
        <v>-106.04654074096675</v>
      </c>
      <c r="M51">
        <f>_xlfn.XLOOKUP(A51,'Tele2 - data 5.23'!A:A,'Tele2 - data 5.23'!K:K,0,0)</f>
        <v>5.0110624173376625E-2</v>
      </c>
      <c r="N51" s="10">
        <f t="shared" si="4"/>
        <v>-5.3140583479572578</v>
      </c>
    </row>
    <row r="52" spans="1:14" x14ac:dyDescent="0.25">
      <c r="A52" t="s">
        <v>488</v>
      </c>
      <c r="B52" t="s">
        <v>759</v>
      </c>
      <c r="C52">
        <f>_xlfn.XLOOKUP(B52,'[3]Active SIM and data usage per n'!$A:$A,'[3]Active SIM and data usage per n'!$B:$B,0,0)</f>
        <v>509</v>
      </c>
      <c r="D52" s="10">
        <f>_xlfn.XLOOKUP(B52,'[3]Active SIM and data usage per n'!$A:$A,'[3]Active SIM and data usage per n'!$C:$C,0,0)</f>
        <v>3655161747</v>
      </c>
      <c r="E52" s="10">
        <f t="shared" si="2"/>
        <v>3.4041346488520503</v>
      </c>
      <c r="F52" s="10">
        <f t="shared" si="3"/>
        <v>3485.8338804244995</v>
      </c>
      <c r="H52" s="10">
        <f>SUMIF('Tele2 - data 6.23'!A:A,'Usage by partner TELE2 vs Ki'!A52,'Tele2 - data 6.23'!G:G)</f>
        <v>929087</v>
      </c>
      <c r="I52" s="10">
        <f>SUMIF('Tele2 - data 6.23'!A:A,'Usage by partner TELE2 vs Ki'!A52,'Tele2 - data 6.23'!I:I)</f>
        <v>3790.1190000000001</v>
      </c>
      <c r="K52" s="12">
        <f t="shared" si="1"/>
        <v>-304.28511957550063</v>
      </c>
      <c r="M52">
        <f>_xlfn.XLOOKUP(A52,'Tele2 - data 5.23'!A:A,'Tele2 - data 5.23'!K:K,0,0)</f>
        <v>0.10068431378178784</v>
      </c>
      <c r="N52" s="10">
        <f t="shared" si="4"/>
        <v>-30.636738458468539</v>
      </c>
    </row>
    <row r="53" spans="1:14" x14ac:dyDescent="0.25">
      <c r="A53" t="s">
        <v>199</v>
      </c>
      <c r="B53" t="s">
        <v>760</v>
      </c>
      <c r="C53">
        <f>_xlfn.XLOOKUP(B53,'[3]Active SIM and data usage per n'!$A:$A,'[3]Active SIM and data usage per n'!$B:$B,0,0)</f>
        <v>477</v>
      </c>
      <c r="D53" s="10">
        <f>_xlfn.XLOOKUP(B53,'[3]Active SIM and data usage per n'!$A:$A,'[3]Active SIM and data usage per n'!$C:$C,0,0)</f>
        <v>2021775669</v>
      </c>
      <c r="E53" s="10">
        <f t="shared" si="2"/>
        <v>1.8829253213480115</v>
      </c>
      <c r="F53" s="10">
        <f t="shared" si="3"/>
        <v>1928.1155290603638</v>
      </c>
      <c r="H53" s="10">
        <f>SUMIF('Tele2 - data 6.23'!A:A,'Usage by partner TELE2 vs Ki'!A53,'Tele2 - data 6.23'!G:G)</f>
        <v>13838</v>
      </c>
      <c r="I53" s="10">
        <f>SUMIF('Tele2 - data 6.23'!A:A,'Usage by partner TELE2 vs Ki'!A53,'Tele2 - data 6.23'!I:I)</f>
        <v>1970.798</v>
      </c>
      <c r="K53" s="12">
        <f t="shared" si="1"/>
        <v>-42.682470939636232</v>
      </c>
      <c r="M53">
        <f>_xlfn.XLOOKUP(A53,'Tele2 - data 5.23'!A:A,'Tele2 - data 5.23'!K:K,0,0)</f>
        <v>6.0294546455685934E-3</v>
      </c>
      <c r="N53" s="10">
        <f t="shared" si="4"/>
        <v>-0.25735202269133617</v>
      </c>
    </row>
    <row r="54" spans="1:14" x14ac:dyDescent="0.25">
      <c r="A54" t="s">
        <v>328</v>
      </c>
      <c r="B54" t="s">
        <v>762</v>
      </c>
      <c r="C54">
        <f>_xlfn.XLOOKUP(B54,'[3]Active SIM and data usage per n'!$A:$A,'[3]Active SIM and data usage per n'!$B:$B,0,0)</f>
        <v>284</v>
      </c>
      <c r="D54" s="10">
        <f>_xlfn.XLOOKUP(B54,'[3]Active SIM and data usage per n'!$A:$A,'[3]Active SIM and data usage per n'!$C:$C,0,0)</f>
        <v>118216373</v>
      </c>
      <c r="E54" s="10">
        <f t="shared" si="2"/>
        <v>0.11009757686406374</v>
      </c>
      <c r="F54" s="10">
        <f t="shared" si="3"/>
        <v>112.73991870880127</v>
      </c>
      <c r="H54" s="10">
        <f>SUMIF('Tele2 - data 6.23'!A:A,'Usage by partner TELE2 vs Ki'!A54,'Tele2 - data 6.23'!G:G)</f>
        <v>2683</v>
      </c>
      <c r="I54" s="10">
        <f>SUMIF('Tele2 - data 6.23'!A:A,'Usage by partner TELE2 vs Ki'!A54,'Tele2 - data 6.23'!I:I)</f>
        <v>124.414</v>
      </c>
      <c r="K54" s="12">
        <f t="shared" si="1"/>
        <v>-11.674081291198732</v>
      </c>
      <c r="M54">
        <f>_xlfn.XLOOKUP(A54,'Tele2 - data 5.23'!A:A,'Tele2 - data 5.23'!K:K,0,0)</f>
        <v>1.000057595979706</v>
      </c>
      <c r="N54" s="10">
        <f t="shared" si="4"/>
        <v>-11.674753671347865</v>
      </c>
    </row>
    <row r="55" spans="1:14" x14ac:dyDescent="0.25">
      <c r="A55" t="s">
        <v>1083</v>
      </c>
      <c r="B55" t="s">
        <v>763</v>
      </c>
      <c r="C55">
        <f>_xlfn.XLOOKUP(B55,'[3]Active SIM and data usage per n'!$A:$A,'[3]Active SIM and data usage per n'!$B:$B,0,0)</f>
        <v>476</v>
      </c>
      <c r="D55" s="10">
        <f>_xlfn.XLOOKUP(B55,'[3]Active SIM and data usage per n'!$A:$A,'[3]Active SIM and data usage per n'!$C:$C,0,0)</f>
        <v>4884</v>
      </c>
      <c r="E55" s="10">
        <f t="shared" si="2"/>
        <v>4.5485794544219971E-6</v>
      </c>
      <c r="F55" s="10">
        <f t="shared" si="3"/>
        <v>4.657745361328125E-3</v>
      </c>
      <c r="H55" s="10">
        <f>SUMIF('Tele2 - data 6.23'!A:A,'Usage by partner TELE2 vs Ki'!A55,'Tele2 - data 6.23'!G:G)</f>
        <v>0</v>
      </c>
      <c r="I55" s="10">
        <f>SUMIF('Tele2 - data 6.23'!A:A,'Usage by partner TELE2 vs Ki'!A55,'Tele2 - data 6.23'!I:I)</f>
        <v>0</v>
      </c>
      <c r="K55" s="12">
        <f t="shared" si="1"/>
        <v>4.657745361328125E-3</v>
      </c>
      <c r="M55">
        <f>_xlfn.XLOOKUP(A55,'Tele2 - data 5.23'!A:A,'Tele2 - data 5.23'!K:K,0,0)</f>
        <v>0</v>
      </c>
      <c r="N55" s="10">
        <f t="shared" si="4"/>
        <v>0</v>
      </c>
    </row>
    <row r="56" spans="1:14" x14ac:dyDescent="0.25">
      <c r="A56" t="s">
        <v>89</v>
      </c>
      <c r="B56" t="s">
        <v>764</v>
      </c>
      <c r="C56">
        <f>_xlfn.XLOOKUP(B56,'[3]Active SIM and data usage per n'!$A:$A,'[3]Active SIM and data usage per n'!$B:$B,0,0)</f>
        <v>492</v>
      </c>
      <c r="D56" s="10">
        <f>_xlfn.XLOOKUP(B56,'[3]Active SIM and data usage per n'!$A:$A,'[3]Active SIM and data usage per n'!$C:$C,0,0)</f>
        <v>402575266</v>
      </c>
      <c r="E56" s="10">
        <f t="shared" si="2"/>
        <v>0.37492743320763111</v>
      </c>
      <c r="F56" s="10">
        <f t="shared" si="3"/>
        <v>383.92569160461426</v>
      </c>
      <c r="H56" s="10">
        <f>SUMIF('Tele2 - data 6.23'!A:A,'Usage by partner TELE2 vs Ki'!A56,'Tele2 - data 6.23'!G:G)</f>
        <v>66566</v>
      </c>
      <c r="I56" s="10">
        <f>SUMIF('Tele2 - data 6.23'!A:A,'Usage by partner TELE2 vs Ki'!A56,'Tele2 - data 6.23'!I:I)</f>
        <v>413.334</v>
      </c>
      <c r="K56" s="12">
        <f t="shared" si="1"/>
        <v>-29.408308395385745</v>
      </c>
      <c r="M56">
        <f>_xlfn.XLOOKUP(A56,'Tele2 - data 5.23'!A:A,'Tele2 - data 5.23'!K:K,0,0)</f>
        <v>0.45040800504916118</v>
      </c>
      <c r="N56" s="10">
        <f t="shared" si="4"/>
        <v>-13.245737516236192</v>
      </c>
    </row>
    <row r="57" spans="1:14" x14ac:dyDescent="0.25">
      <c r="A57" t="s">
        <v>569</v>
      </c>
      <c r="B57" t="s">
        <v>765</v>
      </c>
      <c r="C57">
        <f>_xlfn.XLOOKUP(B57,'[3]Active SIM and data usage per n'!$A:$A,'[3]Active SIM and data usage per n'!$B:$B,0,0)</f>
        <v>494</v>
      </c>
      <c r="D57" s="10">
        <f>_xlfn.XLOOKUP(B57,'[3]Active SIM and data usage per n'!$A:$A,'[3]Active SIM and data usage per n'!$C:$C,0,0)</f>
        <v>413462292</v>
      </c>
      <c r="E57" s="10">
        <f t="shared" si="2"/>
        <v>0.38506676629185677</v>
      </c>
      <c r="F57" s="10">
        <f t="shared" si="3"/>
        <v>394.30836868286133</v>
      </c>
      <c r="H57" s="10">
        <f>SUMIF('Tele2 - data 6.23'!A:A,'Usage by partner TELE2 vs Ki'!A57,'Tele2 - data 6.23'!G:G)</f>
        <v>19099</v>
      </c>
      <c r="I57" s="10">
        <f>SUMIF('Tele2 - data 6.23'!A:A,'Usage by partner TELE2 vs Ki'!A57,'Tele2 - data 6.23'!I:I)</f>
        <v>408.31599999999997</v>
      </c>
      <c r="K57" s="12">
        <f t="shared" si="1"/>
        <v>-14.007631317138646</v>
      </c>
      <c r="M57">
        <f>_xlfn.XLOOKUP(A57,'Tele2 - data 5.23'!A:A,'Tele2 - data 5.23'!K:K,0,0)</f>
        <v>3.013109441112545E-2</v>
      </c>
      <c r="N57" s="10">
        <f t="shared" si="4"/>
        <v>-0.42206526169294206</v>
      </c>
    </row>
    <row r="58" spans="1:14" x14ac:dyDescent="0.25">
      <c r="A58" t="s">
        <v>1084</v>
      </c>
      <c r="B58" t="s">
        <v>766</v>
      </c>
      <c r="C58">
        <f>_xlfn.XLOOKUP(B58,'[3]Active SIM and data usage per n'!$A:$A,'[3]Active SIM and data usage per n'!$B:$B,0,0)</f>
        <v>475</v>
      </c>
      <c r="D58" s="10">
        <f>_xlfn.XLOOKUP(B58,'[3]Active SIM and data usage per n'!$A:$A,'[3]Active SIM and data usage per n'!$C:$C,0,0)</f>
        <v>480746103</v>
      </c>
      <c r="E58" s="10">
        <f t="shared" si="2"/>
        <v>0.44772969838231802</v>
      </c>
      <c r="F58" s="10">
        <f t="shared" si="3"/>
        <v>458.47521114349365</v>
      </c>
      <c r="H58" s="10">
        <f>SUMIF('Tele2 - data 6.23'!A:A,'Usage by partner TELE2 vs Ki'!A58,'Tele2 - data 6.23'!G:G)</f>
        <v>0</v>
      </c>
      <c r="I58" s="10">
        <f>SUMIF('Tele2 - data 6.23'!A:A,'Usage by partner TELE2 vs Ki'!A58,'Tele2 - data 6.23'!I:I)</f>
        <v>0</v>
      </c>
      <c r="K58" s="12">
        <f t="shared" si="1"/>
        <v>458.47521114349365</v>
      </c>
      <c r="M58">
        <f>_xlfn.XLOOKUP(A58,'Tele2 - data 5.23'!A:A,'Tele2 - data 5.23'!K:K,0,0)</f>
        <v>0</v>
      </c>
      <c r="N58" s="10">
        <f t="shared" si="4"/>
        <v>0</v>
      </c>
    </row>
    <row r="59" spans="1:14" x14ac:dyDescent="0.25">
      <c r="A59" t="s">
        <v>254</v>
      </c>
      <c r="B59" t="s">
        <v>767</v>
      </c>
      <c r="C59">
        <f>_xlfn.XLOOKUP(B59,'[3]Active SIM and data usage per n'!$A:$A,'[3]Active SIM and data usage per n'!$B:$B,0,0)</f>
        <v>372</v>
      </c>
      <c r="D59" s="10">
        <f>_xlfn.XLOOKUP(B59,'[3]Active SIM and data usage per n'!$A:$A,'[3]Active SIM and data usage per n'!$C:$C,0,0)</f>
        <v>4290624824</v>
      </c>
      <c r="E59" s="10">
        <f t="shared" si="2"/>
        <v>3.9959557577967644</v>
      </c>
      <c r="F59" s="10">
        <f t="shared" si="3"/>
        <v>4091.8586959838867</v>
      </c>
      <c r="H59" s="10">
        <f>SUMIF('Tele2 - data 6.23'!A:A,'Usage by partner TELE2 vs Ki'!A59,'Tele2 - data 6.23'!G:G)</f>
        <v>76137</v>
      </c>
      <c r="I59" s="10">
        <f>SUMIF('Tele2 - data 6.23'!A:A,'Usage by partner TELE2 vs Ki'!A59,'Tele2 - data 6.23'!I:I)</f>
        <v>4536.866</v>
      </c>
      <c r="K59" s="12">
        <f t="shared" si="1"/>
        <v>-445.00730401611327</v>
      </c>
      <c r="M59">
        <f>_xlfn.XLOOKUP(A59,'Tele2 - data 5.23'!A:A,'Tele2 - data 5.23'!K:K,0,0)</f>
        <v>0.10004189666363429</v>
      </c>
      <c r="N59" s="10">
        <f t="shared" si="4"/>
        <v>-44.519374722942494</v>
      </c>
    </row>
    <row r="60" spans="1:14" x14ac:dyDescent="0.25">
      <c r="A60" t="s">
        <v>301</v>
      </c>
      <c r="B60" t="s">
        <v>769</v>
      </c>
      <c r="C60">
        <f>_xlfn.XLOOKUP(B60,'[3]Active SIM and data usage per n'!$A:$A,'[3]Active SIM and data usage per n'!$B:$B,0,0)</f>
        <v>906</v>
      </c>
      <c r="D60" s="10">
        <f>_xlfn.XLOOKUP(B60,'[3]Active SIM and data usage per n'!$A:$A,'[3]Active SIM and data usage per n'!$C:$C,0,0)</f>
        <v>4542976467</v>
      </c>
      <c r="E60" s="10">
        <f t="shared" si="2"/>
        <v>4.2309765396639705</v>
      </c>
      <c r="F60" s="10">
        <f t="shared" si="3"/>
        <v>4332.5199766159058</v>
      </c>
      <c r="H60" s="10">
        <f>SUMIF('Tele2 - data 6.23'!A:A,'Usage by partner TELE2 vs Ki'!A60,'Tele2 - data 6.23'!G:G)</f>
        <v>99155</v>
      </c>
      <c r="I60" s="10">
        <f>SUMIF('Tele2 - data 6.23'!A:A,'Usage by partner TELE2 vs Ki'!A60,'Tele2 - data 6.23'!I:I)</f>
        <v>4421.402</v>
      </c>
      <c r="K60" s="12">
        <f t="shared" si="1"/>
        <v>-88.882023384094282</v>
      </c>
      <c r="M60">
        <f>_xlfn.XLOOKUP(A60,'Tele2 - data 5.23'!A:A,'Tele2 - data 5.23'!K:K,0,0)</f>
        <v>1.0017525191160406E-2</v>
      </c>
      <c r="N60" s="10">
        <f t="shared" si="4"/>
        <v>-0.89037790829147279</v>
      </c>
    </row>
    <row r="61" spans="1:14" x14ac:dyDescent="0.25">
      <c r="A61" t="s">
        <v>351</v>
      </c>
      <c r="B61" t="s">
        <v>770</v>
      </c>
      <c r="C61">
        <f>_xlfn.XLOOKUP(B61,'[3]Active SIM and data usage per n'!$A:$A,'[3]Active SIM and data usage per n'!$B:$B,0,0)</f>
        <v>569</v>
      </c>
      <c r="D61" s="10">
        <f>_xlfn.XLOOKUP(B61,'[3]Active SIM and data usage per n'!$A:$A,'[3]Active SIM and data usage per n'!$C:$C,0,0)</f>
        <v>1345478380</v>
      </c>
      <c r="E61" s="10">
        <f t="shared" si="2"/>
        <v>1.2530743889510632</v>
      </c>
      <c r="F61" s="10">
        <f t="shared" si="3"/>
        <v>1283.1481742858887</v>
      </c>
      <c r="H61" s="10">
        <f>SUMIF('Tele2 - data 6.23'!A:A,'Usage by partner TELE2 vs Ki'!A61,'Tele2 - data 6.23'!G:G)</f>
        <v>56507</v>
      </c>
      <c r="I61" s="10">
        <f>SUMIF('Tele2 - data 6.23'!A:A,'Usage by partner TELE2 vs Ki'!A61,'Tele2 - data 6.23'!I:I)</f>
        <v>1346.9</v>
      </c>
      <c r="K61" s="12">
        <f t="shared" si="1"/>
        <v>-63.751825714111419</v>
      </c>
      <c r="M61">
        <f>_xlfn.XLOOKUP(A61,'Tele2 - data 5.23'!A:A,'Tele2 - data 5.23'!K:K,0,0)</f>
        <v>1.0145610724777649E-2</v>
      </c>
      <c r="N61" s="10">
        <f t="shared" si="4"/>
        <v>-0.64680120668924435</v>
      </c>
    </row>
    <row r="62" spans="1:14" x14ac:dyDescent="0.25">
      <c r="A62" t="s">
        <v>202</v>
      </c>
      <c r="B62" t="s">
        <v>771</v>
      </c>
      <c r="C62">
        <f>_xlfn.XLOOKUP(B62,'[3]Active SIM and data usage per n'!$A:$A,'[3]Active SIM and data usage per n'!$B:$B,0,0)</f>
        <v>397</v>
      </c>
      <c r="D62" s="10">
        <f>_xlfn.XLOOKUP(B62,'[3]Active SIM and data usage per n'!$A:$A,'[3]Active SIM and data usage per n'!$C:$C,0,0)</f>
        <v>50468654</v>
      </c>
      <c r="E62" s="10">
        <f t="shared" si="2"/>
        <v>4.7002596780657768E-2</v>
      </c>
      <c r="F62" s="10">
        <f t="shared" si="3"/>
        <v>48.130659103393555</v>
      </c>
      <c r="H62" s="10">
        <f>SUMIF('Tele2 - data 6.23'!A:A,'Usage by partner TELE2 vs Ki'!A62,'Tele2 - data 6.23'!G:G)</f>
        <v>2940</v>
      </c>
      <c r="I62" s="10">
        <f>SUMIF('Tele2 - data 6.23'!A:A,'Usage by partner TELE2 vs Ki'!A62,'Tele2 - data 6.23'!I:I)</f>
        <v>49.234000000000002</v>
      </c>
      <c r="K62" s="12">
        <f t="shared" si="1"/>
        <v>-1.1033408966064471</v>
      </c>
      <c r="M62">
        <f>_xlfn.XLOOKUP(A62,'Tele2 - data 5.23'!A:A,'Tele2 - data 5.23'!K:K,0,0)</f>
        <v>1.0028697593073446E-2</v>
      </c>
      <c r="N62" s="10">
        <f t="shared" si="4"/>
        <v>-1.1065072194136574E-2</v>
      </c>
    </row>
    <row r="63" spans="1:14" x14ac:dyDescent="0.25">
      <c r="A63" t="s">
        <v>204</v>
      </c>
      <c r="B63" t="s">
        <v>772</v>
      </c>
      <c r="C63">
        <f>_xlfn.XLOOKUP(B63,'[3]Active SIM and data usage per n'!$A:$A,'[3]Active SIM and data usage per n'!$B:$B,0,0)</f>
        <v>337</v>
      </c>
      <c r="D63" s="10">
        <f>_xlfn.XLOOKUP(B63,'[3]Active SIM and data usage per n'!$A:$A,'[3]Active SIM and data usage per n'!$C:$C,0,0)</f>
        <v>127728301</v>
      </c>
      <c r="E63" s="10">
        <f t="shared" si="2"/>
        <v>0.1189562501385808</v>
      </c>
      <c r="F63" s="10">
        <f t="shared" si="3"/>
        <v>121.81120014190674</v>
      </c>
      <c r="H63" s="10">
        <f>SUMIF('Tele2 - data 6.23'!A:A,'Usage by partner TELE2 vs Ki'!A63,'Tele2 - data 6.23'!G:G)</f>
        <v>1672</v>
      </c>
      <c r="I63" s="10">
        <f>SUMIF('Tele2 - data 6.23'!A:A,'Usage by partner TELE2 vs Ki'!A63,'Tele2 - data 6.23'!I:I)</f>
        <v>127.745</v>
      </c>
      <c r="K63" s="12">
        <f t="shared" si="1"/>
        <v>-5.9337998580932663</v>
      </c>
      <c r="M63">
        <f>_xlfn.XLOOKUP(A63,'Tele2 - data 5.23'!A:A,'Tele2 - data 5.23'!K:K,0,0)</f>
        <v>1.0033102143757723E-2</v>
      </c>
      <c r="N63" s="10">
        <f t="shared" si="4"/>
        <v>-5.9534420076864825E-2</v>
      </c>
    </row>
    <row r="64" spans="1:14" x14ac:dyDescent="0.25">
      <c r="A64" t="s">
        <v>353</v>
      </c>
      <c r="B64" t="s">
        <v>773</v>
      </c>
      <c r="C64">
        <f>_xlfn.XLOOKUP(B64,'[3]Active SIM and data usage per n'!$A:$A,'[3]Active SIM and data usage per n'!$B:$B,0,0)</f>
        <v>707</v>
      </c>
      <c r="D64" s="10">
        <f>_xlfn.XLOOKUP(B64,'[3]Active SIM and data usage per n'!$A:$A,'[3]Active SIM and data usage per n'!$C:$C,0,0)</f>
        <v>974353007</v>
      </c>
      <c r="E64" s="10">
        <f t="shared" si="2"/>
        <v>0.90743695106357336</v>
      </c>
      <c r="F64" s="10">
        <f t="shared" si="3"/>
        <v>929.21543788909912</v>
      </c>
      <c r="H64" s="10">
        <f>SUMIF('Tele2 - data 6.23'!A:A,'Usage by partner TELE2 vs Ki'!A64,'Tele2 - data 6.23'!G:G)</f>
        <v>81131</v>
      </c>
      <c r="I64" s="10">
        <f>SUMIF('Tele2 - data 6.23'!A:A,'Usage by partner TELE2 vs Ki'!A64,'Tele2 - data 6.23'!I:I)</f>
        <v>1012.776</v>
      </c>
      <c r="K64" s="12">
        <f t="shared" si="1"/>
        <v>-83.560562110900833</v>
      </c>
      <c r="M64">
        <f>_xlfn.XLOOKUP(A64,'Tele2 - data 5.23'!A:A,'Tele2 - data 5.23'!K:K,0,0)</f>
        <v>6.4529508061016887E-3</v>
      </c>
      <c r="N64" s="10">
        <f t="shared" si="4"/>
        <v>-0.53921219663184772</v>
      </c>
    </row>
    <row r="65" spans="1:14" x14ac:dyDescent="0.25">
      <c r="A65" t="s">
        <v>378</v>
      </c>
      <c r="B65" t="s">
        <v>774</v>
      </c>
      <c r="C65">
        <f>_xlfn.XLOOKUP(B65,'[3]Active SIM and data usage per n'!$A:$A,'[3]Active SIM and data usage per n'!$B:$B,0,0)</f>
        <v>243</v>
      </c>
      <c r="D65" s="10">
        <f>_xlfn.XLOOKUP(B65,'[3]Active SIM and data usage per n'!$A:$A,'[3]Active SIM and data usage per n'!$C:$C,0,0)</f>
        <v>356397206</v>
      </c>
      <c r="E65" s="10">
        <f t="shared" si="2"/>
        <v>0.33192076347768307</v>
      </c>
      <c r="F65" s="10">
        <f t="shared" si="3"/>
        <v>339.88686180114746</v>
      </c>
      <c r="H65" s="10">
        <f>SUMIF('Tele2 - data 6.23'!A:A,'Usage by partner TELE2 vs Ki'!A65,'Tele2 - data 6.23'!G:G)</f>
        <v>15231</v>
      </c>
      <c r="I65" s="10">
        <f>SUMIF('Tele2 - data 6.23'!A:A,'Usage by partner TELE2 vs Ki'!A65,'Tele2 - data 6.23'!I:I)</f>
        <v>352.60500000000002</v>
      </c>
      <c r="K65" s="12">
        <f t="shared" si="1"/>
        <v>-12.718138198852557</v>
      </c>
      <c r="M65">
        <f>_xlfn.XLOOKUP(A65,'Tele2 - data 5.23'!A:A,'Tele2 - data 5.23'!K:K,0,0)</f>
        <v>0.20024196080660331</v>
      </c>
      <c r="N65" s="10">
        <f t="shared" si="4"/>
        <v>-2.5467049307475982</v>
      </c>
    </row>
    <row r="66" spans="1:14" x14ac:dyDescent="0.25">
      <c r="A66" t="s">
        <v>220</v>
      </c>
      <c r="B66" t="s">
        <v>775</v>
      </c>
      <c r="C66">
        <f>_xlfn.XLOOKUP(B66,'[3]Active SIM and data usage per n'!$A:$A,'[3]Active SIM and data usage per n'!$B:$B,0,0)</f>
        <v>293</v>
      </c>
      <c r="D66" s="10">
        <f>_xlfn.XLOOKUP(B66,'[3]Active SIM and data usage per n'!$A:$A,'[3]Active SIM and data usage per n'!$C:$C,0,0)</f>
        <v>6160689743</v>
      </c>
      <c r="E66" s="10">
        <f t="shared" si="2"/>
        <v>5.7375894328579307</v>
      </c>
      <c r="F66" s="10">
        <f t="shared" si="3"/>
        <v>5875.291579246521</v>
      </c>
      <c r="H66" s="10">
        <f>SUMIF('Tele2 - data 6.23'!A:A,'Usage by partner TELE2 vs Ki'!A66,'Tele2 - data 6.23'!G:G)</f>
        <v>38463</v>
      </c>
      <c r="I66" s="10">
        <f>SUMIF('Tele2 - data 6.23'!A:A,'Usage by partner TELE2 vs Ki'!A66,'Tele2 - data 6.23'!I:I)</f>
        <v>5503.8429999999998</v>
      </c>
      <c r="K66" s="12">
        <f t="shared" si="1"/>
        <v>371.44857924652115</v>
      </c>
      <c r="M66">
        <f>_xlfn.XLOOKUP(A66,'Tele2 - data 5.23'!A:A,'Tele2 - data 5.23'!K:K,0,0)</f>
        <v>6.022840501891078E-3</v>
      </c>
      <c r="N66" s="10">
        <f t="shared" si="4"/>
        <v>2.2371755474558452</v>
      </c>
    </row>
    <row r="67" spans="1:14" x14ac:dyDescent="0.25">
      <c r="A67" t="s">
        <v>1085</v>
      </c>
      <c r="B67" t="s">
        <v>776</v>
      </c>
      <c r="C67">
        <f>_xlfn.XLOOKUP(B67,'[3]Active SIM and data usage per n'!$A:$A,'[3]Active SIM and data usage per n'!$B:$B,0,0)</f>
        <v>251</v>
      </c>
      <c r="D67" s="10">
        <f>_xlfn.XLOOKUP(B67,'[3]Active SIM and data usage per n'!$A:$A,'[3]Active SIM and data usage per n'!$C:$C,0,0)</f>
        <v>6647</v>
      </c>
      <c r="E67" s="10">
        <f t="shared" si="2"/>
        <v>6.1905011534690857E-6</v>
      </c>
      <c r="F67" s="10">
        <f t="shared" si="3"/>
        <v>6.3390731811523438E-3</v>
      </c>
      <c r="H67" s="10">
        <f>SUMIF('Tele2 - data 6.23'!A:A,'Usage by partner TELE2 vs Ki'!A67,'Tele2 - data 6.23'!G:G)</f>
        <v>0</v>
      </c>
      <c r="I67" s="10">
        <f>SUMIF('Tele2 - data 6.23'!A:A,'Usage by partner TELE2 vs Ki'!A67,'Tele2 - data 6.23'!I:I)</f>
        <v>0</v>
      </c>
      <c r="K67" s="12">
        <f t="shared" si="1"/>
        <v>6.3390731811523438E-3</v>
      </c>
      <c r="M67">
        <f>_xlfn.XLOOKUP(A67,'Tele2 - data 5.23'!A:A,'Tele2 - data 5.23'!K:K,0,0)</f>
        <v>0</v>
      </c>
      <c r="N67" s="10">
        <f t="shared" si="4"/>
        <v>0</v>
      </c>
    </row>
    <row r="68" spans="1:14" x14ac:dyDescent="0.25">
      <c r="A68" t="s">
        <v>1086</v>
      </c>
      <c r="B68" t="s">
        <v>777</v>
      </c>
      <c r="C68">
        <f>_xlfn.XLOOKUP(B68,'[3]Active SIM and data usage per n'!$A:$A,'[3]Active SIM and data usage per n'!$B:$B,0,0)</f>
        <v>0</v>
      </c>
      <c r="D68" s="10">
        <f>_xlfn.XLOOKUP(B68,'[3]Active SIM and data usage per n'!$A:$A,'[3]Active SIM and data usage per n'!$C:$C,0,0)</f>
        <v>0</v>
      </c>
      <c r="E68" s="10">
        <f t="shared" ref="E68:E131" si="5">F68/1024</f>
        <v>0</v>
      </c>
      <c r="F68" s="10">
        <f t="shared" ref="F68:F131" si="6">D68/1024/1024</f>
        <v>0</v>
      </c>
      <c r="H68" s="10">
        <f>SUMIF('Tele2 - data 6.23'!A:A,'Usage by partner TELE2 vs Ki'!A68,'Tele2 - data 6.23'!G:G)</f>
        <v>0</v>
      </c>
      <c r="I68" s="10">
        <f>SUMIF('Tele2 - data 6.23'!A:A,'Usage by partner TELE2 vs Ki'!A68,'Tele2 - data 6.23'!I:I)</f>
        <v>0</v>
      </c>
      <c r="K68" s="12">
        <f t="shared" si="1"/>
        <v>0</v>
      </c>
      <c r="M68">
        <f>_xlfn.XLOOKUP(A68,'Tele2 - data 5.23'!A:A,'Tele2 - data 5.23'!K:K,0,0)</f>
        <v>0</v>
      </c>
      <c r="N68" s="10">
        <f t="shared" ref="N68:N131" si="7">M68*K68</f>
        <v>0</v>
      </c>
    </row>
    <row r="69" spans="1:14" x14ac:dyDescent="0.25">
      <c r="A69" t="s">
        <v>41</v>
      </c>
      <c r="B69" t="s">
        <v>778</v>
      </c>
      <c r="C69">
        <f>_xlfn.XLOOKUP(B69,'[3]Active SIM and data usage per n'!$A:$A,'[3]Active SIM and data usage per n'!$B:$B,0,0)</f>
        <v>246</v>
      </c>
      <c r="D69" s="10">
        <f>_xlfn.XLOOKUP(B69,'[3]Active SIM and data usage per n'!$A:$A,'[3]Active SIM and data usage per n'!$C:$C,0,0)</f>
        <v>681477747</v>
      </c>
      <c r="E69" s="10">
        <f t="shared" si="5"/>
        <v>0.63467560987919569</v>
      </c>
      <c r="F69" s="10">
        <f t="shared" si="6"/>
        <v>649.90782451629639</v>
      </c>
      <c r="H69" s="10">
        <f>SUMIF('Tele2 - data 6.23'!A:A,'Usage by partner TELE2 vs Ki'!A69,'Tele2 - data 6.23'!G:G)</f>
        <v>5866</v>
      </c>
      <c r="I69" s="10">
        <f>SUMIF('Tele2 - data 6.23'!A:A,'Usage by partner TELE2 vs Ki'!A69,'Tele2 - data 6.23'!I:I)</f>
        <v>649.452</v>
      </c>
      <c r="K69" s="12">
        <f t="shared" ref="K69:K132" si="8">F69-I69</f>
        <v>0.45582451629638854</v>
      </c>
      <c r="M69">
        <f>_xlfn.XLOOKUP(A69,'Tele2 - data 5.23'!A:A,'Tele2 - data 5.23'!K:K,0,0)</f>
        <v>1.0037812789620267E-2</v>
      </c>
      <c r="N69" s="10">
        <f t="shared" si="7"/>
        <v>4.5754811595023603E-3</v>
      </c>
    </row>
    <row r="70" spans="1:14" x14ac:dyDescent="0.25">
      <c r="A70" t="s">
        <v>38</v>
      </c>
      <c r="B70" t="s">
        <v>779</v>
      </c>
      <c r="C70">
        <f>_xlfn.XLOOKUP(B70,'[3]Active SIM and data usage per n'!$A:$A,'[3]Active SIM and data usage per n'!$B:$B,0,0)</f>
        <v>129</v>
      </c>
      <c r="D70" s="10">
        <f>_xlfn.XLOOKUP(B70,'[3]Active SIM and data usage per n'!$A:$A,'[3]Active SIM and data usage per n'!$C:$C,0,0)</f>
        <v>18525780</v>
      </c>
      <c r="E70" s="10">
        <f t="shared" si="5"/>
        <v>1.725347712635994E-2</v>
      </c>
      <c r="F70" s="10">
        <f t="shared" si="6"/>
        <v>17.667560577392578</v>
      </c>
      <c r="H70" s="10">
        <f>SUMIF('Tele2 - data 6.23'!A:A,'Usage by partner TELE2 vs Ki'!A70,'Tele2 - data 6.23'!G:G)</f>
        <v>5318</v>
      </c>
      <c r="I70" s="10">
        <f>SUMIF('Tele2 - data 6.23'!A:A,'Usage by partner TELE2 vs Ki'!A70,'Tele2 - data 6.23'!I:I)</f>
        <v>20.318000000000001</v>
      </c>
      <c r="K70" s="12">
        <f t="shared" si="8"/>
        <v>-2.6504394226074233</v>
      </c>
      <c r="M70">
        <f>_xlfn.XLOOKUP(A70,'Tele2 - data 5.23'!A:A,'Tele2 - data 5.23'!K:K,0,0)</f>
        <v>0.10092725629193422</v>
      </c>
      <c r="N70" s="10">
        <f t="shared" si="7"/>
        <v>-0.26750157889174558</v>
      </c>
    </row>
    <row r="71" spans="1:14" x14ac:dyDescent="0.25">
      <c r="A71" t="s">
        <v>445</v>
      </c>
      <c r="B71" t="s">
        <v>780</v>
      </c>
      <c r="C71">
        <f>_xlfn.XLOOKUP(B71,'[3]Active SIM and data usage per n'!$A:$A,'[3]Active SIM and data usage per n'!$B:$B,0,0)</f>
        <v>62</v>
      </c>
      <c r="D71" s="10">
        <f>_xlfn.XLOOKUP(B71,'[3]Active SIM and data usage per n'!$A:$A,'[3]Active SIM and data usage per n'!$C:$C,0,0)</f>
        <v>2983261804</v>
      </c>
      <c r="E71" s="10">
        <f t="shared" si="5"/>
        <v>2.778379064053297</v>
      </c>
      <c r="F71" s="10">
        <f t="shared" si="6"/>
        <v>2845.0601615905762</v>
      </c>
      <c r="H71" s="10">
        <f>SUMIF('Tele2 - data 6.23'!A:A,'Usage by partner TELE2 vs Ki'!A71,'Tele2 - data 6.23'!G:G)</f>
        <v>7497</v>
      </c>
      <c r="I71" s="10">
        <f>SUMIF('Tele2 - data 6.23'!A:A,'Usage by partner TELE2 vs Ki'!A71,'Tele2 - data 6.23'!I:I)</f>
        <v>2758.87</v>
      </c>
      <c r="K71" s="12">
        <f t="shared" si="8"/>
        <v>86.190161590576281</v>
      </c>
      <c r="M71">
        <f>_xlfn.XLOOKUP(A71,'Tele2 - data 5.23'!A:A,'Tele2 - data 5.23'!K:K,0,0)</f>
        <v>1.000778841916714E-2</v>
      </c>
      <c r="N71" s="10">
        <f t="shared" si="7"/>
        <v>0.86257290101231376</v>
      </c>
    </row>
    <row r="72" spans="1:14" x14ac:dyDescent="0.25">
      <c r="A72" t="s">
        <v>65</v>
      </c>
      <c r="B72" t="s">
        <v>782</v>
      </c>
      <c r="C72">
        <f>_xlfn.XLOOKUP(B72,'[3]Active SIM and data usage per n'!$A:$A,'[3]Active SIM and data usage per n'!$B:$B,0,0)</f>
        <v>256</v>
      </c>
      <c r="D72" s="10">
        <f>_xlfn.XLOOKUP(B72,'[3]Active SIM and data usage per n'!$A:$A,'[3]Active SIM and data usage per n'!$C:$C,0,0)</f>
        <v>849828257</v>
      </c>
      <c r="E72" s="10">
        <f t="shared" si="5"/>
        <v>0.79146424029022455</v>
      </c>
      <c r="F72" s="10">
        <f t="shared" si="6"/>
        <v>810.45938205718994</v>
      </c>
      <c r="H72" s="10">
        <f>SUMIF('Tele2 - data 6.23'!A:A,'Usage by partner TELE2 vs Ki'!A72,'Tele2 - data 6.23'!G:G)</f>
        <v>15510</v>
      </c>
      <c r="I72" s="10">
        <f>SUMIF('Tele2 - data 6.23'!A:A,'Usage by partner TELE2 vs Ki'!A72,'Tele2 - data 6.23'!I:I)</f>
        <v>839.96299999999997</v>
      </c>
      <c r="K72" s="12">
        <f t="shared" si="8"/>
        <v>-29.503617942810024</v>
      </c>
      <c r="M72">
        <f>_xlfn.XLOOKUP(A72,'Tele2 - data 5.23'!A:A,'Tele2 - data 5.23'!K:K,0,0)</f>
        <v>0.10005715827348383</v>
      </c>
      <c r="N72" s="10">
        <f t="shared" si="7"/>
        <v>-2.9520481701441397</v>
      </c>
    </row>
    <row r="73" spans="1:14" x14ac:dyDescent="0.25">
      <c r="A73" t="s">
        <v>579</v>
      </c>
      <c r="B73" t="s">
        <v>783</v>
      </c>
      <c r="C73">
        <f>_xlfn.XLOOKUP(B73,'[3]Active SIM and data usage per n'!$A:$A,'[3]Active SIM and data usage per n'!$B:$B,0,0)</f>
        <v>439</v>
      </c>
      <c r="D73" s="10">
        <f>_xlfn.XLOOKUP(B73,'[3]Active SIM and data usage per n'!$A:$A,'[3]Active SIM and data usage per n'!$C:$C,0,0)</f>
        <v>200916199</v>
      </c>
      <c r="E73" s="10">
        <f t="shared" si="5"/>
        <v>0.18711779173463583</v>
      </c>
      <c r="F73" s="10">
        <f t="shared" si="6"/>
        <v>191.60861873626709</v>
      </c>
      <c r="H73" s="10">
        <f>SUMIF('Tele2 - data 6.23'!A:A,'Usage by partner TELE2 vs Ki'!A73,'Tele2 - data 6.23'!G:G)</f>
        <v>14058</v>
      </c>
      <c r="I73" s="10">
        <f>SUMIF('Tele2 - data 6.23'!A:A,'Usage by partner TELE2 vs Ki'!A73,'Tele2 - data 6.23'!I:I)</f>
        <v>180.34700000000001</v>
      </c>
      <c r="K73" s="12">
        <f t="shared" si="8"/>
        <v>11.261618736267081</v>
      </c>
      <c r="M73">
        <f>_xlfn.XLOOKUP(A73,'Tele2 - data 5.23'!A:A,'Tele2 - data 5.23'!K:K,0,0)</f>
        <v>0.20025383277624725</v>
      </c>
      <c r="N73" s="10">
        <f t="shared" si="7"/>
        <v>2.2551823152022812</v>
      </c>
    </row>
    <row r="74" spans="1:14" x14ac:dyDescent="0.25">
      <c r="A74" t="s">
        <v>68</v>
      </c>
      <c r="B74" t="s">
        <v>784</v>
      </c>
      <c r="C74">
        <f>_xlfn.XLOOKUP(B74,'[3]Active SIM and data usage per n'!$A:$A,'[3]Active SIM and data usage per n'!$B:$B,0,0)</f>
        <v>246</v>
      </c>
      <c r="D74" s="10">
        <f>_xlfn.XLOOKUP(B74,'[3]Active SIM and data usage per n'!$A:$A,'[3]Active SIM and data usage per n'!$C:$C,0,0)</f>
        <v>738013714</v>
      </c>
      <c r="E74" s="10">
        <f t="shared" si="5"/>
        <v>0.68732883222401142</v>
      </c>
      <c r="F74" s="10">
        <f t="shared" si="6"/>
        <v>703.8247241973877</v>
      </c>
      <c r="H74" s="10">
        <f>SUMIF('Tele2 - data 6.23'!A:A,'Usage by partner TELE2 vs Ki'!A74,'Tele2 - data 6.23'!G:G)</f>
        <v>10211</v>
      </c>
      <c r="I74" s="10">
        <f>SUMIF('Tele2 - data 6.23'!A:A,'Usage by partner TELE2 vs Ki'!A74,'Tele2 - data 6.23'!I:I)</f>
        <v>728.64400000000001</v>
      </c>
      <c r="K74" s="12">
        <f t="shared" si="8"/>
        <v>-24.81927580261231</v>
      </c>
      <c r="M74">
        <f>_xlfn.XLOOKUP(A74,'Tele2 - data 5.23'!A:A,'Tele2 - data 5.23'!K:K,0,0)</f>
        <v>0.10004288456226706</v>
      </c>
      <c r="N74" s="10">
        <f t="shared" si="7"/>
        <v>-2.4829919440398114</v>
      </c>
    </row>
    <row r="75" spans="1:14" x14ac:dyDescent="0.25">
      <c r="A75" t="s">
        <v>448</v>
      </c>
      <c r="B75" t="s">
        <v>785</v>
      </c>
      <c r="C75">
        <f>_xlfn.XLOOKUP(B75,'[3]Active SIM and data usage per n'!$A:$A,'[3]Active SIM and data usage per n'!$B:$B,0,0)</f>
        <v>40</v>
      </c>
      <c r="D75" s="10">
        <f>_xlfn.XLOOKUP(B75,'[3]Active SIM and data usage per n'!$A:$A,'[3]Active SIM and data usage per n'!$C:$C,0,0)</f>
        <v>498735414</v>
      </c>
      <c r="E75" s="10">
        <f t="shared" si="5"/>
        <v>0.46448354981839657</v>
      </c>
      <c r="F75" s="10">
        <f t="shared" si="6"/>
        <v>475.63115501403809</v>
      </c>
      <c r="H75" s="10">
        <f>SUMIF('Tele2 - data 6.23'!A:A,'Usage by partner TELE2 vs Ki'!A75,'Tele2 - data 6.23'!G:G)</f>
        <v>6929</v>
      </c>
      <c r="I75" s="10">
        <f>SUMIF('Tele2 - data 6.23'!A:A,'Usage by partner TELE2 vs Ki'!A75,'Tele2 - data 6.23'!I:I)</f>
        <v>479.17</v>
      </c>
      <c r="K75" s="12">
        <f t="shared" si="8"/>
        <v>-3.53884498596193</v>
      </c>
      <c r="M75">
        <f>_xlfn.XLOOKUP(A75,'Tele2 - data 5.23'!A:A,'Tele2 - data 5.23'!K:K,0,0)</f>
        <v>6.0822291769432792E-3</v>
      </c>
      <c r="N75" s="10">
        <f t="shared" si="7"/>
        <v>-2.152406622629708E-2</v>
      </c>
    </row>
    <row r="76" spans="1:14" x14ac:dyDescent="0.25">
      <c r="A76" t="s">
        <v>477</v>
      </c>
      <c r="B76" t="s">
        <v>786</v>
      </c>
      <c r="C76">
        <f>_xlfn.XLOOKUP(B76,'[3]Active SIM and data usage per n'!$A:$A,'[3]Active SIM and data usage per n'!$B:$B,0,0)</f>
        <v>182</v>
      </c>
      <c r="D76" s="10">
        <f>_xlfn.XLOOKUP(B76,'[3]Active SIM and data usage per n'!$A:$A,'[3]Active SIM and data usage per n'!$C:$C,0,0)</f>
        <v>78668503</v>
      </c>
      <c r="E76" s="10">
        <f t="shared" si="5"/>
        <v>7.3265752755105495E-2</v>
      </c>
      <c r="F76" s="10">
        <f t="shared" si="6"/>
        <v>75.024130821228027</v>
      </c>
      <c r="H76" s="10">
        <f>SUMIF('Tele2 - data 6.23'!A:A,'Usage by partner TELE2 vs Ki'!A76,'Tele2 - data 6.23'!G:G)</f>
        <v>9292</v>
      </c>
      <c r="I76" s="10">
        <f>SUMIF('Tele2 - data 6.23'!A:A,'Usage by partner TELE2 vs Ki'!A76,'Tele2 - data 6.23'!I:I)</f>
        <v>80.662999999999997</v>
      </c>
      <c r="K76" s="12">
        <f t="shared" si="8"/>
        <v>-5.6388691787719694</v>
      </c>
      <c r="M76">
        <f>_xlfn.XLOOKUP(A76,'Tele2 - data 5.23'!A:A,'Tele2 - data 5.23'!K:K,0,0)</f>
        <v>0.10017635203224053</v>
      </c>
      <c r="N76" s="10">
        <f t="shared" si="7"/>
        <v>-0.56488134391641187</v>
      </c>
    </row>
    <row r="77" spans="1:14" x14ac:dyDescent="0.25">
      <c r="A77" t="s">
        <v>95</v>
      </c>
      <c r="B77" t="s">
        <v>787</v>
      </c>
      <c r="C77">
        <f>_xlfn.XLOOKUP(B77,'[3]Active SIM and data usage per n'!$A:$A,'[3]Active SIM and data usage per n'!$B:$B,0,0)</f>
        <v>128</v>
      </c>
      <c r="D77" s="10">
        <f>_xlfn.XLOOKUP(B77,'[3]Active SIM and data usage per n'!$A:$A,'[3]Active SIM and data usage per n'!$C:$C,0,0)</f>
        <v>1404693331</v>
      </c>
      <c r="E77" s="10">
        <f t="shared" si="5"/>
        <v>1.3082226095721126</v>
      </c>
      <c r="F77" s="10">
        <f t="shared" si="6"/>
        <v>1339.6199522018433</v>
      </c>
      <c r="H77" s="10">
        <f>SUMIF('Tele2 - data 6.23'!A:A,'Usage by partner TELE2 vs Ki'!A77,'Tele2 - data 6.23'!G:G)</f>
        <v>17342</v>
      </c>
      <c r="I77" s="10">
        <f>SUMIF('Tele2 - data 6.23'!A:A,'Usage by partner TELE2 vs Ki'!A77,'Tele2 - data 6.23'!I:I)</f>
        <v>1204.0609999999999</v>
      </c>
      <c r="K77" s="12">
        <f t="shared" si="8"/>
        <v>135.55895220184334</v>
      </c>
      <c r="M77">
        <f>_xlfn.XLOOKUP(A77,'Tele2 - data 5.23'!A:A,'Tele2 - data 5.23'!K:K,0,0)</f>
        <v>0.10003693739497521</v>
      </c>
      <c r="N77" s="10">
        <f t="shared" si="7"/>
        <v>13.560902414744239</v>
      </c>
    </row>
    <row r="78" spans="1:14" x14ac:dyDescent="0.25">
      <c r="A78" t="s">
        <v>18</v>
      </c>
      <c r="B78" t="s">
        <v>788</v>
      </c>
      <c r="C78">
        <f>_xlfn.XLOOKUP(B78,'[3]Active SIM and data usage per n'!$A:$A,'[3]Active SIM and data usage per n'!$B:$B,0,0)</f>
        <v>186</v>
      </c>
      <c r="D78" s="10">
        <f>_xlfn.XLOOKUP(B78,'[3]Active SIM and data usage per n'!$A:$A,'[3]Active SIM and data usage per n'!$C:$C,0,0)</f>
        <v>1959416343</v>
      </c>
      <c r="E78" s="10">
        <f t="shared" si="5"/>
        <v>1.8248486733064055</v>
      </c>
      <c r="F78" s="10">
        <f t="shared" si="6"/>
        <v>1868.6450414657593</v>
      </c>
      <c r="H78" s="10">
        <f>SUMIF('Tele2 - data 6.23'!A:A,'Usage by partner TELE2 vs Ki'!A78,'Tele2 - data 6.23'!G:G)</f>
        <v>72871</v>
      </c>
      <c r="I78" s="10">
        <f>SUMIF('Tele2 - data 6.23'!A:A,'Usage by partner TELE2 vs Ki'!A78,'Tele2 - data 6.23'!I:I)</f>
        <v>1946.0609999999999</v>
      </c>
      <c r="K78" s="12">
        <f t="shared" si="8"/>
        <v>-77.415958534240644</v>
      </c>
      <c r="M78">
        <f>_xlfn.XLOOKUP(A78,'Tele2 - data 5.23'!A:A,'Tele2 - data 5.23'!K:K,0,0)</f>
        <v>5.012462655829307E-2</v>
      </c>
      <c r="N78" s="10">
        <f t="shared" si="7"/>
        <v>-3.8804460111811139</v>
      </c>
    </row>
    <row r="79" spans="1:14" x14ac:dyDescent="0.25">
      <c r="A79" t="s">
        <v>137</v>
      </c>
      <c r="B79" t="s">
        <v>790</v>
      </c>
      <c r="C79">
        <f>_xlfn.XLOOKUP(B79,'[3]Active SIM and data usage per n'!$A:$A,'[3]Active SIM and data usage per n'!$B:$B,0,0)</f>
        <v>191</v>
      </c>
      <c r="D79" s="10">
        <f>_xlfn.XLOOKUP(B79,'[3]Active SIM and data usage per n'!$A:$A,'[3]Active SIM and data usage per n'!$C:$C,0,0)</f>
        <v>130256398</v>
      </c>
      <c r="E79" s="10">
        <f t="shared" si="5"/>
        <v>0.12131072394549847</v>
      </c>
      <c r="F79" s="10">
        <f t="shared" si="6"/>
        <v>124.22218132019043</v>
      </c>
      <c r="H79" s="10">
        <f>SUMIF('Tele2 - data 6.23'!A:A,'Usage by partner TELE2 vs Ki'!A79,'Tele2 - data 6.23'!G:G)</f>
        <v>34761</v>
      </c>
      <c r="I79" s="10">
        <f>SUMIF('Tele2 - data 6.23'!A:A,'Usage by partner TELE2 vs Ki'!A79,'Tele2 - data 6.23'!I:I)</f>
        <v>195.898</v>
      </c>
      <c r="K79" s="12">
        <f t="shared" si="8"/>
        <v>-71.675818679809566</v>
      </c>
      <c r="M79">
        <f>_xlfn.XLOOKUP(A79,'Tele2 - data 5.23'!A:A,'Tele2 - data 5.23'!K:K,0,0)</f>
        <v>1.2902653184140488E-2</v>
      </c>
      <c r="N79" s="10">
        <f t="shared" si="7"/>
        <v>-0.92480823011492119</v>
      </c>
    </row>
    <row r="80" spans="1:14" x14ac:dyDescent="0.25">
      <c r="A80" t="s">
        <v>450</v>
      </c>
      <c r="B80" t="s">
        <v>791</v>
      </c>
      <c r="C80">
        <f>_xlfn.XLOOKUP(B80,'[3]Active SIM and data usage per n'!$A:$A,'[3]Active SIM and data usage per n'!$B:$B,0,0)</f>
        <v>39</v>
      </c>
      <c r="D80" s="10">
        <f>_xlfn.XLOOKUP(B80,'[3]Active SIM and data usage per n'!$A:$A,'[3]Active SIM and data usage per n'!$C:$C,0,0)</f>
        <v>4095426064</v>
      </c>
      <c r="E80" s="10">
        <f t="shared" si="5"/>
        <v>3.8141627460718155</v>
      </c>
      <c r="F80" s="10">
        <f t="shared" si="6"/>
        <v>3905.7026519775391</v>
      </c>
      <c r="H80" s="10">
        <f>SUMIF('Tele2 - data 6.23'!A:A,'Usage by partner TELE2 vs Ki'!A80,'Tele2 - data 6.23'!G:G)</f>
        <v>14278</v>
      </c>
      <c r="I80" s="10">
        <f>SUMIF('Tele2 - data 6.23'!A:A,'Usage by partner TELE2 vs Ki'!A80,'Tele2 - data 6.23'!I:I)</f>
        <v>3914.57</v>
      </c>
      <c r="K80" s="12">
        <f t="shared" si="8"/>
        <v>-8.8673480224611012</v>
      </c>
      <c r="M80">
        <f>_xlfn.XLOOKUP(A80,'Tele2 - data 5.23'!A:A,'Tele2 - data 5.23'!K:K,0,0)</f>
        <v>1.002336856153222E-2</v>
      </c>
      <c r="N80" s="10">
        <f t="shared" si="7"/>
        <v>-8.8880697392501498E-2</v>
      </c>
    </row>
    <row r="81" spans="1:14" x14ac:dyDescent="0.25">
      <c r="A81" t="s">
        <v>480</v>
      </c>
      <c r="B81" t="s">
        <v>792</v>
      </c>
      <c r="C81">
        <f>_xlfn.XLOOKUP(B81,'[3]Active SIM and data usage per n'!$A:$A,'[3]Active SIM and data usage per n'!$B:$B,0,0)</f>
        <v>202</v>
      </c>
      <c r="D81" s="10">
        <f>_xlfn.XLOOKUP(B81,'[3]Active SIM and data usage per n'!$A:$A,'[3]Active SIM and data usage per n'!$C:$C,0,0)</f>
        <v>19499374</v>
      </c>
      <c r="E81" s="10">
        <f t="shared" si="5"/>
        <v>1.8160207197070122E-2</v>
      </c>
      <c r="F81" s="10">
        <f t="shared" si="6"/>
        <v>18.596052169799805</v>
      </c>
      <c r="H81" s="10">
        <f>SUMIF('Tele2 - data 6.23'!A:A,'Usage by partner TELE2 vs Ki'!A81,'Tele2 - data 6.23'!G:G)</f>
        <v>4656</v>
      </c>
      <c r="I81" s="10">
        <f>SUMIF('Tele2 - data 6.23'!A:A,'Usage by partner TELE2 vs Ki'!A81,'Tele2 - data 6.23'!I:I)</f>
        <v>21.44</v>
      </c>
      <c r="K81" s="12">
        <f t="shared" si="8"/>
        <v>-2.8439478302001966</v>
      </c>
      <c r="M81">
        <f>_xlfn.XLOOKUP(A81,'Tele2 - data 5.23'!A:A,'Tele2 - data 5.23'!K:K,0,0)</f>
        <v>0.40034182031021248</v>
      </c>
      <c r="N81" s="10">
        <f t="shared" si="7"/>
        <v>-1.1385512512096259</v>
      </c>
    </row>
    <row r="82" spans="1:14" x14ac:dyDescent="0.25">
      <c r="A82" t="s">
        <v>319</v>
      </c>
      <c r="B82" t="s">
        <v>793</v>
      </c>
      <c r="C82">
        <f>_xlfn.XLOOKUP(B82,'[3]Active SIM and data usage per n'!$A:$A,'[3]Active SIM and data usage per n'!$B:$B,0,0)</f>
        <v>93</v>
      </c>
      <c r="D82" s="10">
        <f>_xlfn.XLOOKUP(B82,'[3]Active SIM and data usage per n'!$A:$A,'[3]Active SIM and data usage per n'!$C:$C,0,0)</f>
        <v>17876659</v>
      </c>
      <c r="E82" s="10">
        <f t="shared" si="5"/>
        <v>1.6648936085402966E-2</v>
      </c>
      <c r="F82" s="10">
        <f t="shared" si="6"/>
        <v>17.048510551452637</v>
      </c>
      <c r="H82" s="10">
        <f>SUMIF('Tele2 - data 6.23'!A:A,'Usage by partner TELE2 vs Ki'!A82,'Tele2 - data 6.23'!G:G)</f>
        <v>4949</v>
      </c>
      <c r="I82" s="10">
        <f>SUMIF('Tele2 - data 6.23'!A:A,'Usage by partner TELE2 vs Ki'!A82,'Tele2 - data 6.23'!I:I)</f>
        <v>13.722</v>
      </c>
      <c r="K82" s="12">
        <f t="shared" si="8"/>
        <v>3.3265105514526372</v>
      </c>
      <c r="M82">
        <f>_xlfn.XLOOKUP(A82,'Tele2 - data 5.23'!A:A,'Tele2 - data 5.23'!K:K,0,0)</f>
        <v>0.10137709137708624</v>
      </c>
      <c r="N82" s="10">
        <f t="shared" si="7"/>
        <v>0.33723196414145556</v>
      </c>
    </row>
    <row r="83" spans="1:14" x14ac:dyDescent="0.25">
      <c r="A83" t="s">
        <v>170</v>
      </c>
      <c r="B83" t="s">
        <v>794</v>
      </c>
      <c r="C83">
        <f>_xlfn.XLOOKUP(B83,'[3]Active SIM and data usage per n'!$A:$A,'[3]Active SIM and data usage per n'!$B:$B,0,0)</f>
        <v>158</v>
      </c>
      <c r="D83" s="10">
        <f>_xlfn.XLOOKUP(B83,'[3]Active SIM and data usage per n'!$A:$A,'[3]Active SIM and data usage per n'!$C:$C,0,0)</f>
        <v>284717103</v>
      </c>
      <c r="E83" s="10">
        <f t="shared" si="5"/>
        <v>0.26516346540302038</v>
      </c>
      <c r="F83" s="10">
        <f t="shared" si="6"/>
        <v>271.52738857269287</v>
      </c>
      <c r="H83" s="10">
        <f>SUMIF('Tele2 - data 6.23'!A:A,'Usage by partner TELE2 vs Ki'!A83,'Tele2 - data 6.23'!G:G)</f>
        <v>16545</v>
      </c>
      <c r="I83" s="10">
        <f>SUMIF('Tele2 - data 6.23'!A:A,'Usage by partner TELE2 vs Ki'!A83,'Tele2 - data 6.23'!I:I)</f>
        <v>285.61799999999999</v>
      </c>
      <c r="K83" s="12">
        <f t="shared" si="8"/>
        <v>-14.090611427307124</v>
      </c>
      <c r="M83">
        <f>_xlfn.XLOOKUP(A83,'Tele2 - data 5.23'!A:A,'Tele2 - data 5.23'!K:K,0,0)</f>
        <v>6.0257144188286857E-2</v>
      </c>
      <c r="N83" s="10">
        <f t="shared" si="7"/>
        <v>-0.84906000447636787</v>
      </c>
    </row>
    <row r="84" spans="1:14" x14ac:dyDescent="0.25">
      <c r="A84" t="s">
        <v>275</v>
      </c>
      <c r="B84" t="s">
        <v>795</v>
      </c>
      <c r="C84">
        <f>_xlfn.XLOOKUP(B84,'[3]Active SIM and data usage per n'!$A:$A,'[3]Active SIM and data usage per n'!$B:$B,0,0)</f>
        <v>2</v>
      </c>
      <c r="D84" s="10">
        <f>_xlfn.XLOOKUP(B84,'[3]Active SIM and data usage per n'!$A:$A,'[3]Active SIM and data usage per n'!$C:$C,0,0)</f>
        <v>2</v>
      </c>
      <c r="E84" s="10">
        <f t="shared" si="5"/>
        <v>1.862645149230957E-9</v>
      </c>
      <c r="F84" s="10">
        <f t="shared" si="6"/>
        <v>1.9073486328125E-6</v>
      </c>
      <c r="H84" s="10">
        <f>SUMIF('Tele2 - data 6.23'!A:A,'Usage by partner TELE2 vs Ki'!A84,'Tele2 - data 6.23'!G:G)</f>
        <v>39953</v>
      </c>
      <c r="I84" s="10">
        <f>SUMIF('Tele2 - data 6.23'!A:A,'Usage by partner TELE2 vs Ki'!A84,'Tele2 - data 6.23'!I:I)</f>
        <v>1100.6980000000001</v>
      </c>
      <c r="K84" s="12">
        <f t="shared" si="8"/>
        <v>-1100.6979980926515</v>
      </c>
      <c r="M84">
        <f>_xlfn.XLOOKUP(A84,'Tele2 - data 5.23'!A:A,'Tele2 - data 5.23'!K:K,0,0)</f>
        <v>0.20019685715551291</v>
      </c>
      <c r="N84" s="10">
        <f t="shared" si="7"/>
        <v>-220.35627989551358</v>
      </c>
    </row>
    <row r="85" spans="1:14" x14ac:dyDescent="0.25">
      <c r="A85" t="s">
        <v>275</v>
      </c>
      <c r="B85" t="s">
        <v>1205</v>
      </c>
      <c r="C85">
        <f>_xlfn.XLOOKUP(B85,'[3]Active SIM and data usage per n'!$A:$A,'[3]Active SIM and data usage per n'!$B:$B,0,0)</f>
        <v>102</v>
      </c>
      <c r="D85" s="10">
        <f>_xlfn.XLOOKUP(B85,'[3]Active SIM and data usage per n'!$A:$A,'[3]Active SIM and data usage per n'!$C:$C,0,0)</f>
        <v>1086577922</v>
      </c>
      <c r="E85" s="10">
        <f t="shared" si="5"/>
        <v>1.0119545478373766</v>
      </c>
      <c r="F85" s="10">
        <f t="shared" si="6"/>
        <v>1036.2414569854736</v>
      </c>
      <c r="K85" s="12">
        <f t="shared" si="8"/>
        <v>1036.2414569854736</v>
      </c>
      <c r="M85">
        <f>_xlfn.XLOOKUP(A85,'Tele2 - data 5.23'!A:A,'Tele2 - data 5.23'!K:K,0,0)</f>
        <v>0.20019685715551291</v>
      </c>
      <c r="N85" s="10">
        <f t="shared" si="7"/>
        <v>207.45228294274145</v>
      </c>
    </row>
    <row r="86" spans="1:14" x14ac:dyDescent="0.25">
      <c r="A86" t="s">
        <v>265</v>
      </c>
      <c r="B86" t="s">
        <v>796</v>
      </c>
      <c r="C86">
        <f>_xlfn.XLOOKUP(B86,'[3]Active SIM and data usage per n'!$A:$A,'[3]Active SIM and data usage per n'!$B:$B,0,0)</f>
        <v>587</v>
      </c>
      <c r="D86" s="10">
        <f>_xlfn.XLOOKUP(B86,'[3]Active SIM and data usage per n'!$A:$A,'[3]Active SIM and data usage per n'!$C:$C,0,0)</f>
        <v>2308036436</v>
      </c>
      <c r="E86" s="10">
        <f t="shared" si="5"/>
        <v>2.1495264358818531</v>
      </c>
      <c r="F86" s="10">
        <f t="shared" si="6"/>
        <v>2201.1150703430176</v>
      </c>
      <c r="H86" s="10">
        <f>SUMIF('Tele2 - data 6.23'!A:A,'Usage by partner TELE2 vs Ki'!A86,'Tele2 - data 6.23'!G:G)</f>
        <v>49329</v>
      </c>
      <c r="I86" s="10">
        <f>SUMIF('Tele2 - data 6.23'!A:A,'Usage by partner TELE2 vs Ki'!A86,'Tele2 - data 6.23'!I:I)</f>
        <v>2246.712</v>
      </c>
      <c r="K86" s="12">
        <f t="shared" si="8"/>
        <v>-45.596929656982411</v>
      </c>
      <c r="M86">
        <f>_xlfn.XLOOKUP(A86,'Tele2 - data 5.23'!A:A,'Tele2 - data 5.23'!K:K,0,0)</f>
        <v>6.1864969722643997E-3</v>
      </c>
      <c r="N86" s="10">
        <f t="shared" si="7"/>
        <v>-0.28208526726747452</v>
      </c>
    </row>
    <row r="87" spans="1:14" x14ac:dyDescent="0.25">
      <c r="A87" t="s">
        <v>188</v>
      </c>
      <c r="B87" t="s">
        <v>797</v>
      </c>
      <c r="C87">
        <f>_xlfn.XLOOKUP(B87,'[3]Active SIM and data usage per n'!$A:$A,'[3]Active SIM and data usage per n'!$B:$B,0,0)</f>
        <v>94</v>
      </c>
      <c r="D87" s="10">
        <f>_xlfn.XLOOKUP(B87,'[3]Active SIM and data usage per n'!$A:$A,'[3]Active SIM and data usage per n'!$C:$C,0,0)</f>
        <v>499016674</v>
      </c>
      <c r="E87" s="10">
        <f t="shared" si="5"/>
        <v>0.46474549360573292</v>
      </c>
      <c r="F87" s="10">
        <f t="shared" si="6"/>
        <v>475.89938545227051</v>
      </c>
      <c r="H87" s="10">
        <f>SUMIF('Tele2 - data 6.23'!A:A,'Usage by partner TELE2 vs Ki'!A87,'Tele2 - data 6.23'!G:G)</f>
        <v>199575</v>
      </c>
      <c r="I87" s="10">
        <f>SUMIF('Tele2 - data 6.23'!A:A,'Usage by partner TELE2 vs Ki'!A87,'Tele2 - data 6.23'!I:I)</f>
        <v>590.27200000000005</v>
      </c>
      <c r="K87" s="12">
        <f t="shared" si="8"/>
        <v>-114.37261454772954</v>
      </c>
      <c r="M87">
        <f>_xlfn.XLOOKUP(A87,'Tele2 - data 5.23'!A:A,'Tele2 - data 5.23'!K:K,0,0)</f>
        <v>1.0009930153350251E-2</v>
      </c>
      <c r="N87" s="10">
        <f t="shared" si="7"/>
        <v>-1.1448618830788235</v>
      </c>
    </row>
    <row r="88" spans="1:14" x14ac:dyDescent="0.25">
      <c r="A88" t="s">
        <v>263</v>
      </c>
      <c r="B88" t="s">
        <v>802</v>
      </c>
      <c r="C88">
        <f>_xlfn.XLOOKUP(B88,'[3]Active SIM and data usage per n'!$A:$A,'[3]Active SIM and data usage per n'!$B:$B,0,0)</f>
        <v>176</v>
      </c>
      <c r="D88" s="10">
        <f>_xlfn.XLOOKUP(B88,'[3]Active SIM and data usage per n'!$A:$A,'[3]Active SIM and data usage per n'!$C:$C,0,0)</f>
        <v>80503490</v>
      </c>
      <c r="E88" s="10">
        <f t="shared" si="5"/>
        <v>7.4974717572331429E-2</v>
      </c>
      <c r="F88" s="10">
        <f t="shared" si="6"/>
        <v>76.774110794067383</v>
      </c>
      <c r="H88" s="10">
        <f>SUMIF('Tele2 - data 6.23'!A:A,'Usage by partner TELE2 vs Ki'!A88,'Tele2 - data 6.23'!G:G)</f>
        <v>870</v>
      </c>
      <c r="I88" s="10">
        <f>SUMIF('Tele2 - data 6.23'!A:A,'Usage by partner TELE2 vs Ki'!A88,'Tele2 - data 6.23'!I:I)</f>
        <v>81.483999999999995</v>
      </c>
      <c r="K88" s="12">
        <f t="shared" si="8"/>
        <v>-4.7098892059326118</v>
      </c>
      <c r="M88">
        <f>_xlfn.XLOOKUP(A88,'Tele2 - data 5.23'!A:A,'Tele2 - data 5.23'!K:K,0,0)</f>
        <v>1.0037927083165216E-2</v>
      </c>
      <c r="N88" s="10">
        <f t="shared" si="7"/>
        <v>-4.7277524418938482E-2</v>
      </c>
    </row>
    <row r="89" spans="1:14" x14ac:dyDescent="0.25">
      <c r="A89" t="s">
        <v>92</v>
      </c>
      <c r="B89" t="s">
        <v>803</v>
      </c>
      <c r="C89">
        <f>_xlfn.XLOOKUP(B89,'[3]Active SIM and data usage per n'!$A:$A,'[3]Active SIM and data usage per n'!$B:$B,0,0)</f>
        <v>111</v>
      </c>
      <c r="D89" s="10">
        <f>_xlfn.XLOOKUP(B89,'[3]Active SIM and data usage per n'!$A:$A,'[3]Active SIM and data usage per n'!$C:$C,0,0)</f>
        <v>1275667217</v>
      </c>
      <c r="E89" s="10">
        <f t="shared" si="5"/>
        <v>1.1880576768890023</v>
      </c>
      <c r="F89" s="10">
        <f t="shared" si="6"/>
        <v>1216.5710611343384</v>
      </c>
      <c r="H89" s="10">
        <f>SUMIF('Tele2 - data 6.23'!A:A,'Usage by partner TELE2 vs Ki'!A89,'Tele2 - data 6.23'!G:G)</f>
        <v>7734</v>
      </c>
      <c r="I89" s="10">
        <f>SUMIF('Tele2 - data 6.23'!A:A,'Usage by partner TELE2 vs Ki'!A89,'Tele2 - data 6.23'!I:I)</f>
        <v>1239.8050000000001</v>
      </c>
      <c r="K89" s="12">
        <f t="shared" si="8"/>
        <v>-23.233938865661685</v>
      </c>
      <c r="M89">
        <f>_xlfn.XLOOKUP(A89,'Tele2 - data 5.23'!A:A,'Tele2 - data 5.23'!K:K,0,0)</f>
        <v>0.10001053977936994</v>
      </c>
      <c r="N89" s="10">
        <f t="shared" si="7"/>
        <v>-2.3236387671557073</v>
      </c>
    </row>
    <row r="90" spans="1:14" x14ac:dyDescent="0.25">
      <c r="A90" t="s">
        <v>519</v>
      </c>
      <c r="B90" t="s">
        <v>520</v>
      </c>
      <c r="C90">
        <f>_xlfn.XLOOKUP(B90,'[3]Active SIM and data usage per n'!$A:$A,'[3]Active SIM and data usage per n'!$B:$B,0,0)</f>
        <v>112</v>
      </c>
      <c r="D90" s="10">
        <f>_xlfn.XLOOKUP(B90,'[3]Active SIM and data usage per n'!$A:$A,'[3]Active SIM and data usage per n'!$C:$C,0,0)</f>
        <v>165825931</v>
      </c>
      <c r="E90" s="10">
        <f t="shared" si="5"/>
        <v>0.15443743299692869</v>
      </c>
      <c r="F90" s="10">
        <f t="shared" si="6"/>
        <v>158.14393138885498</v>
      </c>
      <c r="H90" s="10">
        <f>SUMIF('Tele2 - data 6.23'!A:A,'Usage by partner TELE2 vs Ki'!A90,'Tele2 - data 6.23'!G:G)</f>
        <v>76820</v>
      </c>
      <c r="I90" s="10">
        <f>SUMIF('Tele2 - data 6.23'!A:A,'Usage by partner TELE2 vs Ki'!A90,'Tele2 - data 6.23'!I:I)</f>
        <v>174.505</v>
      </c>
      <c r="K90" s="12">
        <f t="shared" si="8"/>
        <v>-16.361068611145015</v>
      </c>
      <c r="M90">
        <f>_xlfn.XLOOKUP(A90,'Tele2 - data 5.23'!A:A,'Tele2 - data 5.23'!K:K,0,0)</f>
        <v>0.10110838662009591</v>
      </c>
      <c r="N90" s="10">
        <f t="shared" si="7"/>
        <v>-1.654241250653566</v>
      </c>
    </row>
    <row r="91" spans="1:14" x14ac:dyDescent="0.25">
      <c r="A91" t="s">
        <v>70</v>
      </c>
      <c r="B91" t="s">
        <v>804</v>
      </c>
      <c r="C91">
        <f>_xlfn.XLOOKUP(B91,'[3]Active SIM and data usage per n'!$A:$A,'[3]Active SIM and data usage per n'!$B:$B,0,0)</f>
        <v>1648</v>
      </c>
      <c r="D91" s="10">
        <f>_xlfn.XLOOKUP(B91,'[3]Active SIM and data usage per n'!$A:$A,'[3]Active SIM and data usage per n'!$C:$C,0,0)</f>
        <v>3045930745</v>
      </c>
      <c r="E91" s="10">
        <f t="shared" si="5"/>
        <v>2.8367440635338426</v>
      </c>
      <c r="F91" s="10">
        <f t="shared" si="6"/>
        <v>2904.8259210586548</v>
      </c>
      <c r="H91" s="10">
        <f>SUMIF('Tele2 - data 6.23'!A:A,'Usage by partner TELE2 vs Ki'!A91,'Tele2 - data 6.23'!G:G)</f>
        <v>100440</v>
      </c>
      <c r="I91" s="10">
        <f>SUMIF('Tele2 - data 6.23'!A:A,'Usage by partner TELE2 vs Ki'!A91,'Tele2 - data 6.23'!I:I)</f>
        <v>2995.7040000000002</v>
      </c>
      <c r="K91" s="12">
        <f t="shared" si="8"/>
        <v>-90.878078941345393</v>
      </c>
      <c r="M91">
        <f>_xlfn.XLOOKUP(A91,'Tele2 - data 5.23'!A:A,'Tele2 - data 5.23'!K:K,0,0)</f>
        <v>1.5101912965653774E-2</v>
      </c>
      <c r="N91" s="10">
        <f t="shared" si="7"/>
        <v>-1.3724328386580111</v>
      </c>
    </row>
    <row r="92" spans="1:14" x14ac:dyDescent="0.25">
      <c r="A92" t="s">
        <v>175</v>
      </c>
      <c r="B92" t="s">
        <v>805</v>
      </c>
      <c r="C92">
        <f>_xlfn.XLOOKUP(B92,'[3]Active SIM and data usage per n'!$A:$A,'[3]Active SIM and data usage per n'!$B:$B,0,0)</f>
        <v>128</v>
      </c>
      <c r="D92" s="10">
        <f>_xlfn.XLOOKUP(B92,'[3]Active SIM and data usage per n'!$A:$A,'[3]Active SIM and data usage per n'!$C:$C,0,0)</f>
        <v>111456122</v>
      </c>
      <c r="E92" s="10">
        <f t="shared" si="5"/>
        <v>0.10380160249769688</v>
      </c>
      <c r="F92" s="10">
        <f t="shared" si="6"/>
        <v>106.2928409576416</v>
      </c>
      <c r="H92" s="10">
        <f>SUMIF('Tele2 - data 6.23'!A:A,'Usage by partner TELE2 vs Ki'!A92,'Tele2 - data 6.23'!G:G)</f>
        <v>48028</v>
      </c>
      <c r="I92" s="10">
        <f>SUMIF('Tele2 - data 6.23'!A:A,'Usage by partner TELE2 vs Ki'!A92,'Tele2 - data 6.23'!I:I)</f>
        <v>133.327</v>
      </c>
      <c r="K92" s="12">
        <f t="shared" si="8"/>
        <v>-27.034159042358397</v>
      </c>
      <c r="M92">
        <f>_xlfn.XLOOKUP(A92,'Tele2 - data 5.23'!A:A,'Tele2 - data 5.23'!K:K,0,0)</f>
        <v>6.0969042543349707E-2</v>
      </c>
      <c r="N92" s="10">
        <f t="shared" si="7"/>
        <v>-1.6482467927772313</v>
      </c>
    </row>
    <row r="93" spans="1:14" x14ac:dyDescent="0.25">
      <c r="A93" t="s">
        <v>412</v>
      </c>
      <c r="B93" t="s">
        <v>806</v>
      </c>
      <c r="C93">
        <f>_xlfn.XLOOKUP(B93,'[3]Active SIM and data usage per n'!$A:$A,'[3]Active SIM and data usage per n'!$B:$B,0,0)</f>
        <v>139</v>
      </c>
      <c r="D93" s="10">
        <f>_xlfn.XLOOKUP(B93,'[3]Active SIM and data usage per n'!$A:$A,'[3]Active SIM and data usage per n'!$C:$C,0,0)</f>
        <v>1594214067</v>
      </c>
      <c r="E93" s="10">
        <f t="shared" si="5"/>
        <v>1.484727549366653</v>
      </c>
      <c r="F93" s="10">
        <f t="shared" si="6"/>
        <v>1520.3610105514526</v>
      </c>
      <c r="H93" s="10">
        <f>SUMIF('Tele2 - data 6.23'!A:A,'Usage by partner TELE2 vs Ki'!A93,'Tele2 - data 6.23'!G:G)</f>
        <v>21340</v>
      </c>
      <c r="I93" s="10">
        <f>SUMIF('Tele2 - data 6.23'!A:A,'Usage by partner TELE2 vs Ki'!A93,'Tele2 - data 6.23'!I:I)</f>
        <v>1575.6690000000001</v>
      </c>
      <c r="K93" s="12">
        <f t="shared" si="8"/>
        <v>-55.30798944854746</v>
      </c>
      <c r="M93">
        <f>_xlfn.XLOOKUP(A93,'Tele2 - data 5.23'!A:A,'Tele2 - data 5.23'!K:K,0,0)</f>
        <v>6.0822345199797708E-3</v>
      </c>
      <c r="N93" s="10">
        <f t="shared" si="7"/>
        <v>-0.33639616265463229</v>
      </c>
    </row>
    <row r="94" spans="1:14" x14ac:dyDescent="0.25">
      <c r="A94" t="s">
        <v>97</v>
      </c>
      <c r="B94" t="s">
        <v>807</v>
      </c>
      <c r="C94">
        <f>_xlfn.XLOOKUP(B94,'[3]Active SIM and data usage per n'!$A:$A,'[3]Active SIM and data usage per n'!$B:$B,0,0)</f>
        <v>104</v>
      </c>
      <c r="D94" s="10">
        <f>_xlfn.XLOOKUP(B94,'[3]Active SIM and data usage per n'!$A:$A,'[3]Active SIM and data usage per n'!$C:$C,0,0)</f>
        <v>2140341967</v>
      </c>
      <c r="E94" s="10">
        <f t="shared" si="5"/>
        <v>1.9933487912639976</v>
      </c>
      <c r="F94" s="10">
        <f t="shared" si="6"/>
        <v>2041.1891622543335</v>
      </c>
      <c r="H94" s="10">
        <f>SUMIF('Tele2 - data 6.23'!A:A,'Usage by partner TELE2 vs Ki'!A94,'Tele2 - data 6.23'!G:G)</f>
        <v>8269</v>
      </c>
      <c r="I94" s="10">
        <f>SUMIF('Tele2 - data 6.23'!A:A,'Usage by partner TELE2 vs Ki'!A94,'Tele2 - data 6.23'!I:I)</f>
        <v>2268.9920000000002</v>
      </c>
      <c r="K94" s="12">
        <f t="shared" si="8"/>
        <v>-227.80283774566669</v>
      </c>
      <c r="M94">
        <f>_xlfn.XLOOKUP(A94,'Tele2 - data 5.23'!A:A,'Tele2 - data 5.23'!K:K,0,0)</f>
        <v>0.1000150286779843</v>
      </c>
      <c r="N94" s="10">
        <f t="shared" si="7"/>
        <v>-22.783707350059057</v>
      </c>
    </row>
    <row r="95" spans="1:14" x14ac:dyDescent="0.25">
      <c r="A95" t="s">
        <v>409</v>
      </c>
      <c r="B95" t="s">
        <v>808</v>
      </c>
      <c r="C95">
        <f>_xlfn.XLOOKUP(B95,'[3]Active SIM and data usage per n'!$A:$A,'[3]Active SIM and data usage per n'!$B:$B,0,0)</f>
        <v>133</v>
      </c>
      <c r="D95" s="10">
        <f>_xlfn.XLOOKUP(B95,'[3]Active SIM and data usage per n'!$A:$A,'[3]Active SIM and data usage per n'!$C:$C,0,0)</f>
        <v>214929912</v>
      </c>
      <c r="E95" s="10">
        <f t="shared" si="5"/>
        <v>0.20016907900571823</v>
      </c>
      <c r="F95" s="10">
        <f t="shared" si="6"/>
        <v>204.97313690185547</v>
      </c>
      <c r="H95" s="10">
        <f>SUMIF('Tele2 - data 6.23'!A:A,'Usage by partner TELE2 vs Ki'!A95,'Tele2 - data 6.23'!G:G)</f>
        <v>34195</v>
      </c>
      <c r="I95" s="10">
        <f>SUMIF('Tele2 - data 6.23'!A:A,'Usage by partner TELE2 vs Ki'!A95,'Tele2 - data 6.23'!I:I)</f>
        <v>229.39400000000001</v>
      </c>
      <c r="K95" s="12">
        <f t="shared" si="8"/>
        <v>-24.420863098144537</v>
      </c>
      <c r="M95">
        <f>_xlfn.XLOOKUP(A95,'Tele2 - data 5.23'!A:A,'Tele2 - data 5.23'!K:K,0,0)</f>
        <v>1.0075648880399767E-2</v>
      </c>
      <c r="N95" s="10">
        <f t="shared" si="7"/>
        <v>-0.24605604193321598</v>
      </c>
    </row>
    <row r="96" spans="1:14" x14ac:dyDescent="0.25">
      <c r="A96" t="s">
        <v>36</v>
      </c>
      <c r="B96" t="s">
        <v>809</v>
      </c>
      <c r="C96">
        <f>_xlfn.XLOOKUP(B96,'[3]Active SIM and data usage per n'!$A:$A,'[3]Active SIM and data usage per n'!$B:$B,0,0)</f>
        <v>112</v>
      </c>
      <c r="D96" s="10">
        <f>_xlfn.XLOOKUP(B96,'[3]Active SIM and data usage per n'!$A:$A,'[3]Active SIM and data usage per n'!$C:$C,0,0)</f>
        <v>449945909</v>
      </c>
      <c r="E96" s="10">
        <f t="shared" si="5"/>
        <v>0.41904478240758181</v>
      </c>
      <c r="F96" s="10">
        <f t="shared" si="6"/>
        <v>429.10185718536377</v>
      </c>
      <c r="H96" s="10">
        <f>SUMIF('Tele2 - data 6.23'!A:A,'Usage by partner TELE2 vs Ki'!A96,'Tele2 - data 6.23'!G:G)</f>
        <v>60045</v>
      </c>
      <c r="I96" s="10">
        <f>SUMIF('Tele2 - data 6.23'!A:A,'Usage by partner TELE2 vs Ki'!A96,'Tele2 - data 6.23'!I:I)</f>
        <v>459.86399999999998</v>
      </c>
      <c r="K96" s="12">
        <f t="shared" si="8"/>
        <v>-30.762142814636206</v>
      </c>
      <c r="M96">
        <f>_xlfn.XLOOKUP(A96,'Tele2 - data 5.23'!A:A,'Tele2 - data 5.23'!K:K,0,0)</f>
        <v>1.009618440557028E-2</v>
      </c>
      <c r="N96" s="10">
        <f t="shared" si="7"/>
        <v>-0.3105802665670559</v>
      </c>
    </row>
    <row r="97" spans="1:14" x14ac:dyDescent="0.25">
      <c r="A97" t="s">
        <v>183</v>
      </c>
      <c r="B97" t="s">
        <v>810</v>
      </c>
      <c r="C97">
        <f>_xlfn.XLOOKUP(B97,'[3]Active SIM and data usage per n'!$A:$A,'[3]Active SIM and data usage per n'!$B:$B,0,0)</f>
        <v>86</v>
      </c>
      <c r="D97" s="10">
        <f>_xlfn.XLOOKUP(B97,'[3]Active SIM and data usage per n'!$A:$A,'[3]Active SIM and data usage per n'!$C:$C,0,0)</f>
        <v>710001393</v>
      </c>
      <c r="E97" s="10">
        <f t="shared" si="5"/>
        <v>0.66124032530933619</v>
      </c>
      <c r="F97" s="10">
        <f t="shared" si="6"/>
        <v>677.11009311676025</v>
      </c>
      <c r="H97" s="10">
        <f>SUMIF('Tele2 - data 6.23'!A:A,'Usage by partner TELE2 vs Ki'!A97,'Tele2 - data 6.23'!G:G)</f>
        <v>9720</v>
      </c>
      <c r="I97" s="10">
        <f>SUMIF('Tele2 - data 6.23'!A:A,'Usage by partner TELE2 vs Ki'!A97,'Tele2 - data 6.23'!I:I)</f>
        <v>867.03</v>
      </c>
      <c r="K97" s="12">
        <f t="shared" si="8"/>
        <v>-189.91990688323972</v>
      </c>
      <c r="M97">
        <f>_xlfn.XLOOKUP(A97,'Tele2 - data 5.23'!A:A,'Tele2 - data 5.23'!K:K,0,0)</f>
        <v>1.0041971301065601E-2</v>
      </c>
      <c r="N97" s="10">
        <f t="shared" si="7"/>
        <v>-1.9071702544225446</v>
      </c>
    </row>
    <row r="98" spans="1:14" x14ac:dyDescent="0.25">
      <c r="A98" t="s">
        <v>1087</v>
      </c>
      <c r="B98" t="s">
        <v>811</v>
      </c>
      <c r="C98">
        <f>_xlfn.XLOOKUP(B98,'[3]Active SIM and data usage per n'!$A:$A,'[3]Active SIM and data usage per n'!$B:$B,0,0)</f>
        <v>124</v>
      </c>
      <c r="D98" s="10">
        <f>_xlfn.XLOOKUP(B98,'[3]Active SIM and data usage per n'!$A:$A,'[3]Active SIM and data usage per n'!$C:$C,0,0)</f>
        <v>746</v>
      </c>
      <c r="E98" s="10">
        <f t="shared" si="5"/>
        <v>6.9476664066314697E-7</v>
      </c>
      <c r="F98" s="10">
        <f t="shared" si="6"/>
        <v>7.114410400390625E-4</v>
      </c>
      <c r="H98" s="10">
        <f>SUMIF('Tele2 - data 6.23'!A:A,'Usage by partner TELE2 vs Ki'!A98,'Tele2 - data 6.23'!G:G)</f>
        <v>0</v>
      </c>
      <c r="I98" s="10">
        <f>SUMIF('Tele2 - data 6.23'!A:A,'Usage by partner TELE2 vs Ki'!A98,'Tele2 - data 6.23'!I:I)</f>
        <v>0</v>
      </c>
      <c r="K98" s="12">
        <f t="shared" si="8"/>
        <v>7.114410400390625E-4</v>
      </c>
      <c r="M98">
        <f>_xlfn.XLOOKUP(A98,'Tele2 - data 5.23'!A:A,'Tele2 - data 5.23'!K:K,0,0)</f>
        <v>0</v>
      </c>
      <c r="N98" s="10">
        <f t="shared" si="7"/>
        <v>0</v>
      </c>
    </row>
    <row r="99" spans="1:14" x14ac:dyDescent="0.25">
      <c r="A99" t="s">
        <v>260</v>
      </c>
      <c r="B99" t="s">
        <v>812</v>
      </c>
      <c r="C99">
        <f>_xlfn.XLOOKUP(B99,'[3]Active SIM and data usage per n'!$A:$A,'[3]Active SIM and data usage per n'!$B:$B,0,0)</f>
        <v>191</v>
      </c>
      <c r="D99" s="10">
        <f>_xlfn.XLOOKUP(B99,'[3]Active SIM and data usage per n'!$A:$A,'[3]Active SIM and data usage per n'!$C:$C,0,0)</f>
        <v>49878513</v>
      </c>
      <c r="E99" s="10">
        <f t="shared" si="5"/>
        <v>4.6452985145151615E-2</v>
      </c>
      <c r="F99" s="10">
        <f t="shared" si="6"/>
        <v>47.567856788635254</v>
      </c>
      <c r="H99" s="10">
        <f>SUMIF('Tele2 - data 6.23'!A:A,'Usage by partner TELE2 vs Ki'!A99,'Tele2 - data 6.23'!G:G)</f>
        <v>2884</v>
      </c>
      <c r="I99" s="10">
        <f>SUMIF('Tele2 - data 6.23'!A:A,'Usage by partner TELE2 vs Ki'!A99,'Tele2 - data 6.23'!I:I)</f>
        <v>54.055999999999997</v>
      </c>
      <c r="K99" s="12">
        <f t="shared" si="8"/>
        <v>-6.4881432113647435</v>
      </c>
      <c r="M99">
        <f>_xlfn.XLOOKUP(A99,'Tele2 - data 5.23'!A:A,'Tele2 - data 5.23'!K:K,0,0)</f>
        <v>6.1015414729630544E-3</v>
      </c>
      <c r="N99" s="10">
        <f t="shared" si="7"/>
        <v>-3.9587674886665682E-2</v>
      </c>
    </row>
    <row r="100" spans="1:14" x14ac:dyDescent="0.25">
      <c r="A100" t="s">
        <v>270</v>
      </c>
      <c r="B100" t="s">
        <v>813</v>
      </c>
      <c r="C100">
        <f>_xlfn.XLOOKUP(B100,'[3]Active SIM and data usage per n'!$A:$A,'[3]Active SIM and data usage per n'!$B:$B,0,0)</f>
        <v>64</v>
      </c>
      <c r="D100" s="10">
        <f>_xlfn.XLOOKUP(B100,'[3]Active SIM and data usage per n'!$A:$A,'[3]Active SIM and data usage per n'!$C:$C,0,0)</f>
        <v>410025157</v>
      </c>
      <c r="E100" s="10">
        <f t="shared" si="5"/>
        <v>0.38186568487435579</v>
      </c>
      <c r="F100" s="10">
        <f t="shared" si="6"/>
        <v>391.03046131134033</v>
      </c>
      <c r="H100" s="10">
        <f>SUMIF('Tele2 - data 6.23'!A:A,'Usage by partner TELE2 vs Ki'!A100,'Tele2 - data 6.23'!G:G)</f>
        <v>14291</v>
      </c>
      <c r="I100" s="10">
        <f>SUMIF('Tele2 - data 6.23'!A:A,'Usage by partner TELE2 vs Ki'!A100,'Tele2 - data 6.23'!I:I)</f>
        <v>407.83499999999998</v>
      </c>
      <c r="K100" s="12">
        <f t="shared" si="8"/>
        <v>-16.804538688659648</v>
      </c>
      <c r="M100">
        <f>_xlfn.XLOOKUP(A100,'Tele2 - data 5.23'!A:A,'Tele2 - data 5.23'!K:K,0,0)</f>
        <v>3.0137061792138268E-2</v>
      </c>
      <c r="N100" s="10">
        <f t="shared" si="7"/>
        <v>-0.50643942084851401</v>
      </c>
    </row>
    <row r="101" spans="1:14" x14ac:dyDescent="0.25">
      <c r="A101" t="s">
        <v>132</v>
      </c>
      <c r="B101" t="s">
        <v>814</v>
      </c>
      <c r="C101">
        <f>_xlfn.XLOOKUP(B101,'[3]Active SIM and data usage per n'!$A:$A,'[3]Active SIM and data usage per n'!$B:$B,0,0)</f>
        <v>75</v>
      </c>
      <c r="D101" s="10">
        <f>_xlfn.XLOOKUP(B101,'[3]Active SIM and data usage per n'!$A:$A,'[3]Active SIM and data usage per n'!$C:$C,0,0)</f>
        <v>150850573</v>
      </c>
      <c r="E101" s="10">
        <f t="shared" si="5"/>
        <v>0.14049054402858019</v>
      </c>
      <c r="F101" s="10">
        <f t="shared" si="6"/>
        <v>143.86231708526611</v>
      </c>
      <c r="H101" s="10">
        <f>SUMIF('Tele2 - data 6.23'!A:A,'Usage by partner TELE2 vs Ki'!A101,'Tele2 - data 6.23'!G:G)</f>
        <v>42736</v>
      </c>
      <c r="I101" s="10">
        <f>SUMIF('Tele2 - data 6.23'!A:A,'Usage by partner TELE2 vs Ki'!A101,'Tele2 - data 6.23'!I:I)</f>
        <v>146.815</v>
      </c>
      <c r="K101" s="12">
        <f t="shared" si="8"/>
        <v>-2.9526829147338844</v>
      </c>
      <c r="M101">
        <f>_xlfn.XLOOKUP(A101,'Tele2 - data 5.23'!A:A,'Tele2 - data 5.23'!K:K,0,0)</f>
        <v>5.0109648254600202E-2</v>
      </c>
      <c r="N101" s="10">
        <f t="shared" si="7"/>
        <v>-0.14795790226468264</v>
      </c>
    </row>
    <row r="102" spans="1:14" x14ac:dyDescent="0.25">
      <c r="A102" t="s">
        <v>308</v>
      </c>
      <c r="B102" t="s">
        <v>815</v>
      </c>
      <c r="C102">
        <f>_xlfn.XLOOKUP(B102,'[3]Active SIM and data usage per n'!$A:$A,'[3]Active SIM and data usage per n'!$B:$B,0,0)</f>
        <v>395</v>
      </c>
      <c r="D102" s="10">
        <f>_xlfn.XLOOKUP(B102,'[3]Active SIM and data usage per n'!$A:$A,'[3]Active SIM and data usage per n'!$C:$C,0,0)</f>
        <v>75710923</v>
      </c>
      <c r="E102" s="10">
        <f t="shared" si="5"/>
        <v>7.0511291734874249E-2</v>
      </c>
      <c r="F102" s="10">
        <f t="shared" si="6"/>
        <v>72.20356273651123</v>
      </c>
      <c r="H102" s="10">
        <f>SUMIF('Tele2 - data 6.23'!A:A,'Usage by partner TELE2 vs Ki'!A102,'Tele2 - data 6.23'!G:G)</f>
        <v>1945</v>
      </c>
      <c r="I102" s="10">
        <f>SUMIF('Tele2 - data 6.23'!A:A,'Usage by partner TELE2 vs Ki'!A102,'Tele2 - data 6.23'!I:I)</f>
        <v>74.216999999999999</v>
      </c>
      <c r="K102" s="12">
        <f t="shared" si="8"/>
        <v>-2.0134372634887683</v>
      </c>
      <c r="M102">
        <f>_xlfn.XLOOKUP(A102,'Tele2 - data 5.23'!A:A,'Tele2 - data 5.23'!K:K,0,0)</f>
        <v>4.0094221930400527E-2</v>
      </c>
      <c r="N102" s="10">
        <f t="shared" si="7"/>
        <v>-8.0727200485257E-2</v>
      </c>
    </row>
    <row r="103" spans="1:14" x14ac:dyDescent="0.25">
      <c r="A103" t="s">
        <v>268</v>
      </c>
      <c r="B103" t="s">
        <v>816</v>
      </c>
      <c r="C103">
        <f>_xlfn.XLOOKUP(B103,'[3]Active SIM and data usage per n'!$A:$A,'[3]Active SIM and data usage per n'!$B:$B,0,0)</f>
        <v>588</v>
      </c>
      <c r="D103" s="10">
        <f>_xlfn.XLOOKUP(B103,'[3]Active SIM and data usage per n'!$A:$A,'[3]Active SIM and data usage per n'!$C:$C,0,0)</f>
        <v>1047106833</v>
      </c>
      <c r="E103" s="10">
        <f t="shared" si="5"/>
        <v>0.9751942316070199</v>
      </c>
      <c r="F103" s="10">
        <f t="shared" si="6"/>
        <v>998.59889316558838</v>
      </c>
      <c r="H103" s="10">
        <f>SUMIF('Tele2 - data 6.23'!A:A,'Usage by partner TELE2 vs Ki'!A103,'Tele2 - data 6.23'!G:G)</f>
        <v>59217</v>
      </c>
      <c r="I103" s="10">
        <f>SUMIF('Tele2 - data 6.23'!A:A,'Usage by partner TELE2 vs Ki'!A103,'Tele2 - data 6.23'!I:I)</f>
        <v>1050.1110000000001</v>
      </c>
      <c r="K103" s="12">
        <f t="shared" si="8"/>
        <v>-51.512106834411725</v>
      </c>
      <c r="M103">
        <f>_xlfn.XLOOKUP(A103,'Tele2 - data 5.23'!A:A,'Tele2 - data 5.23'!K:K,0,0)</f>
        <v>1.0199507102501873E-2</v>
      </c>
      <c r="N103" s="10">
        <f t="shared" si="7"/>
        <v>-0.52539809952241767</v>
      </c>
    </row>
    <row r="104" spans="1:14" x14ac:dyDescent="0.25">
      <c r="A104" t="s">
        <v>296</v>
      </c>
      <c r="B104" t="s">
        <v>818</v>
      </c>
      <c r="C104">
        <f>_xlfn.XLOOKUP(B104,'[3]Active SIM and data usage per n'!$A:$A,'[3]Active SIM and data usage per n'!$B:$B,0,0)</f>
        <v>341</v>
      </c>
      <c r="D104" s="10">
        <f>_xlfn.XLOOKUP(B104,'[3]Active SIM and data usage per n'!$A:$A,'[3]Active SIM and data usage per n'!$C:$C,0,0)</f>
        <v>1787302266</v>
      </c>
      <c r="E104" s="10">
        <f t="shared" si="5"/>
        <v>1.6645549479871988</v>
      </c>
      <c r="F104" s="10">
        <f t="shared" si="6"/>
        <v>1704.5042667388916</v>
      </c>
      <c r="H104" s="10">
        <f>SUMIF('Tele2 - data 6.23'!A:A,'Usage by partner TELE2 vs Ki'!A104,'Tele2 - data 6.23'!G:G)</f>
        <v>110625</v>
      </c>
      <c r="I104" s="10">
        <f>SUMIF('Tele2 - data 6.23'!A:A,'Usage by partner TELE2 vs Ki'!A104,'Tele2 - data 6.23'!I:I)</f>
        <v>1783.8810000000001</v>
      </c>
      <c r="K104" s="12">
        <f t="shared" si="8"/>
        <v>-79.376733261108484</v>
      </c>
      <c r="M104">
        <f>_xlfn.XLOOKUP(A104,'Tele2 - data 5.23'!A:A,'Tele2 - data 5.23'!K:K,0,0)</f>
        <v>6.0150180980586949E-2</v>
      </c>
      <c r="N104" s="10">
        <f t="shared" si="7"/>
        <v>-4.7745248713034512</v>
      </c>
    </row>
    <row r="105" spans="1:14" x14ac:dyDescent="0.25">
      <c r="A105" t="s">
        <v>388</v>
      </c>
      <c r="B105" t="s">
        <v>819</v>
      </c>
      <c r="C105">
        <f>_xlfn.XLOOKUP(B105,'[3]Active SIM and data usage per n'!$A:$A,'[3]Active SIM and data usage per n'!$B:$B,0,0)</f>
        <v>114</v>
      </c>
      <c r="D105" s="10">
        <f>_xlfn.XLOOKUP(B105,'[3]Active SIM and data usage per n'!$A:$A,'[3]Active SIM and data usage per n'!$C:$C,0,0)</f>
        <v>138335570</v>
      </c>
      <c r="E105" s="10">
        <f t="shared" si="5"/>
        <v>0.12883503921329975</v>
      </c>
      <c r="F105" s="10">
        <f t="shared" si="6"/>
        <v>131.92708015441895</v>
      </c>
      <c r="H105" s="10">
        <f>SUMIF('Tele2 - data 6.23'!A:A,'Usage by partner TELE2 vs Ki'!A105,'Tele2 - data 6.23'!G:G)</f>
        <v>4836</v>
      </c>
      <c r="I105" s="10">
        <f>SUMIF('Tele2 - data 6.23'!A:A,'Usage by partner TELE2 vs Ki'!A105,'Tele2 - data 6.23'!I:I)</f>
        <v>134.916</v>
      </c>
      <c r="K105" s="12">
        <f t="shared" si="8"/>
        <v>-2.9889198455810515</v>
      </c>
      <c r="M105">
        <f>_xlfn.XLOOKUP(A105,'Tele2 - data 5.23'!A:A,'Tele2 - data 5.23'!K:K,0,0)</f>
        <v>0.50013748074240838</v>
      </c>
      <c r="N105" s="10">
        <f t="shared" si="7"/>
        <v>-1.4948708417098955</v>
      </c>
    </row>
    <row r="106" spans="1:14" x14ac:dyDescent="0.25">
      <c r="A106" t="s">
        <v>513</v>
      </c>
      <c r="B106" t="s">
        <v>820</v>
      </c>
      <c r="C106">
        <f>_xlfn.XLOOKUP(B106,'[3]Active SIM and data usage per n'!$A:$A,'[3]Active SIM and data usage per n'!$B:$B,0,0)</f>
        <v>65</v>
      </c>
      <c r="D106" s="10">
        <f>_xlfn.XLOOKUP(B106,'[3]Active SIM and data usage per n'!$A:$A,'[3]Active SIM and data usage per n'!$C:$C,0,0)</f>
        <v>19743800</v>
      </c>
      <c r="E106" s="10">
        <f t="shared" si="5"/>
        <v>1.8387846648693085E-2</v>
      </c>
      <c r="F106" s="10">
        <f t="shared" si="6"/>
        <v>18.829154968261719</v>
      </c>
      <c r="H106" s="10">
        <f>SUMIF('Tele2 - data 6.23'!A:A,'Usage by partner TELE2 vs Ki'!A106,'Tele2 - data 6.23'!G:G)</f>
        <v>257</v>
      </c>
      <c r="I106" s="10">
        <f>SUMIF('Tele2 - data 6.23'!A:A,'Usage by partner TELE2 vs Ki'!A106,'Tele2 - data 6.23'!I:I)</f>
        <v>18.577999999999999</v>
      </c>
      <c r="K106" s="12">
        <f t="shared" si="8"/>
        <v>0.25115496826171935</v>
      </c>
      <c r="M106">
        <f>_xlfn.XLOOKUP(A106,'Tele2 - data 5.23'!A:A,'Tele2 - data 5.23'!K:K,0,0)</f>
        <v>6.0506863780358964E-3</v>
      </c>
      <c r="N106" s="10">
        <f t="shared" si="7"/>
        <v>1.5196599452372232E-3</v>
      </c>
    </row>
    <row r="107" spans="1:14" x14ac:dyDescent="0.25">
      <c r="A107" t="s">
        <v>391</v>
      </c>
      <c r="B107" t="s">
        <v>821</v>
      </c>
      <c r="C107">
        <f>_xlfn.XLOOKUP(B107,'[3]Active SIM and data usage per n'!$A:$A,'[3]Active SIM and data usage per n'!$B:$B,0,0)</f>
        <v>82</v>
      </c>
      <c r="D107" s="10">
        <f>_xlfn.XLOOKUP(B107,'[3]Active SIM and data usage per n'!$A:$A,'[3]Active SIM and data usage per n'!$C:$C,0,0)</f>
        <v>233879086</v>
      </c>
      <c r="E107" s="10">
        <f t="shared" si="5"/>
        <v>0.21781687252223492</v>
      </c>
      <c r="F107" s="10">
        <f t="shared" si="6"/>
        <v>223.04447746276855</v>
      </c>
      <c r="H107" s="10">
        <f>SUMIF('Tele2 - data 6.23'!A:A,'Usage by partner TELE2 vs Ki'!A107,'Tele2 - data 6.23'!G:G)</f>
        <v>15170</v>
      </c>
      <c r="I107" s="10">
        <f>SUMIF('Tele2 - data 6.23'!A:A,'Usage by partner TELE2 vs Ki'!A107,'Tele2 - data 6.23'!I:I)</f>
        <v>188.14500000000001</v>
      </c>
      <c r="K107" s="12">
        <f t="shared" si="8"/>
        <v>34.899477462768544</v>
      </c>
      <c r="M107">
        <f>_xlfn.XLOOKUP(A107,'Tele2 - data 5.23'!A:A,'Tele2 - data 5.23'!K:K,0,0)</f>
        <v>6.0002948907697817</v>
      </c>
      <c r="N107" s="10">
        <f t="shared" si="7"/>
        <v>209.40715631038523</v>
      </c>
    </row>
    <row r="108" spans="1:14" x14ac:dyDescent="0.25">
      <c r="A108" t="s">
        <v>186</v>
      </c>
      <c r="B108" t="s">
        <v>822</v>
      </c>
      <c r="C108">
        <f>_xlfn.XLOOKUP(B108,'[3]Active SIM and data usage per n'!$A:$A,'[3]Active SIM and data usage per n'!$B:$B,0,0)</f>
        <v>87</v>
      </c>
      <c r="D108" s="10">
        <f>_xlfn.XLOOKUP(B108,'[3]Active SIM and data usage per n'!$A:$A,'[3]Active SIM and data usage per n'!$C:$C,0,0)</f>
        <v>315236960</v>
      </c>
      <c r="E108" s="10">
        <f t="shared" si="5"/>
        <v>0.29358729720115662</v>
      </c>
      <c r="F108" s="10">
        <f t="shared" si="6"/>
        <v>300.63339233398438</v>
      </c>
      <c r="H108" s="10">
        <f>SUMIF('Tele2 - data 6.23'!A:A,'Usage by partner TELE2 vs Ki'!A108,'Tele2 - data 6.23'!G:G)</f>
        <v>19346</v>
      </c>
      <c r="I108" s="10">
        <f>SUMIF('Tele2 - data 6.23'!A:A,'Usage by partner TELE2 vs Ki'!A108,'Tele2 - data 6.23'!I:I)</f>
        <v>304.06400000000002</v>
      </c>
      <c r="K108" s="12">
        <f t="shared" si="8"/>
        <v>-3.4306076660156464</v>
      </c>
      <c r="M108">
        <f>_xlfn.XLOOKUP(A108,'Tele2 - data 5.23'!A:A,'Tele2 - data 5.23'!K:K,0,0)</f>
        <v>6.0392745231669601E-3</v>
      </c>
      <c r="N108" s="10">
        <f t="shared" si="7"/>
        <v>-2.0718381476349561E-2</v>
      </c>
    </row>
    <row r="109" spans="1:14" x14ac:dyDescent="0.25">
      <c r="A109" t="s">
        <v>1088</v>
      </c>
      <c r="B109" t="s">
        <v>823</v>
      </c>
      <c r="C109">
        <f>_xlfn.XLOOKUP(B109,'[3]Active SIM and data usage per n'!$A:$A,'[3]Active SIM and data usage per n'!$B:$B,0,0)</f>
        <v>179</v>
      </c>
      <c r="D109" s="10">
        <f>_xlfn.XLOOKUP(B109,'[3]Active SIM and data usage per n'!$A:$A,'[3]Active SIM and data usage per n'!$C:$C,0,0)</f>
        <v>5806</v>
      </c>
      <c r="E109" s="10">
        <f t="shared" si="5"/>
        <v>5.4072588682174683E-6</v>
      </c>
      <c r="F109" s="10">
        <f t="shared" si="6"/>
        <v>5.5370330810546875E-3</v>
      </c>
      <c r="H109" s="10">
        <f>SUMIF('Tele2 - data 6.23'!A:A,'Usage by partner TELE2 vs Ki'!A109,'Tele2 - data 6.23'!G:G)</f>
        <v>0</v>
      </c>
      <c r="I109" s="10">
        <f>SUMIF('Tele2 - data 6.23'!A:A,'Usage by partner TELE2 vs Ki'!A109,'Tele2 - data 6.23'!I:I)</f>
        <v>0</v>
      </c>
      <c r="K109" s="12">
        <f t="shared" si="8"/>
        <v>5.5370330810546875E-3</v>
      </c>
      <c r="M109">
        <f>_xlfn.XLOOKUP(A109,'Tele2 - data 5.23'!A:A,'Tele2 - data 5.23'!K:K,0,0)</f>
        <v>0</v>
      </c>
      <c r="N109" s="10">
        <f t="shared" si="7"/>
        <v>0</v>
      </c>
    </row>
    <row r="110" spans="1:14" x14ac:dyDescent="0.25">
      <c r="A110" t="s">
        <v>33</v>
      </c>
      <c r="B110" t="s">
        <v>824</v>
      </c>
      <c r="C110">
        <f>_xlfn.XLOOKUP(B110,'[3]Active SIM and data usage per n'!$A:$A,'[3]Active SIM and data usage per n'!$B:$B,0,0)</f>
        <v>98</v>
      </c>
      <c r="D110" s="10">
        <f>_xlfn.XLOOKUP(B110,'[3]Active SIM and data usage per n'!$A:$A,'[3]Active SIM and data usage per n'!$C:$C,0,0)</f>
        <v>157642999</v>
      </c>
      <c r="E110" s="10">
        <f t="shared" si="5"/>
        <v>0.14681648369878531</v>
      </c>
      <c r="F110" s="10">
        <f t="shared" si="6"/>
        <v>150.34007930755615</v>
      </c>
      <c r="H110" s="10">
        <f>SUMIF('Tele2 - data 6.23'!A:A,'Usage by partner TELE2 vs Ki'!A110,'Tele2 - data 6.23'!G:G)</f>
        <v>7736</v>
      </c>
      <c r="I110" s="10">
        <f>SUMIF('Tele2 - data 6.23'!A:A,'Usage by partner TELE2 vs Ki'!A110,'Tele2 - data 6.23'!I:I)</f>
        <v>154.56399999999999</v>
      </c>
      <c r="K110" s="12">
        <f t="shared" si="8"/>
        <v>-4.2239206924438406</v>
      </c>
      <c r="M110">
        <f>_xlfn.XLOOKUP(A110,'Tele2 - data 5.23'!A:A,'Tele2 - data 5.23'!K:K,0,0)</f>
        <v>6.0723716165500064E-3</v>
      </c>
      <c r="N110" s="10">
        <f t="shared" si="7"/>
        <v>-2.5649216123354225E-2</v>
      </c>
    </row>
    <row r="111" spans="1:14" x14ac:dyDescent="0.25">
      <c r="A111" t="s">
        <v>515</v>
      </c>
      <c r="B111" t="s">
        <v>825</v>
      </c>
      <c r="C111">
        <f>_xlfn.XLOOKUP(B111,'[3]Active SIM and data usage per n'!$A:$A,'[3]Active SIM and data usage per n'!$B:$B,0,0)</f>
        <v>61</v>
      </c>
      <c r="D111" s="10">
        <f>_xlfn.XLOOKUP(B111,'[3]Active SIM and data usage per n'!$A:$A,'[3]Active SIM and data usage per n'!$C:$C,0,0)</f>
        <v>10480773</v>
      </c>
      <c r="E111" s="10">
        <f t="shared" si="5"/>
        <v>9.7609804943203926E-3</v>
      </c>
      <c r="F111" s="10">
        <f t="shared" si="6"/>
        <v>9.995244026184082</v>
      </c>
      <c r="H111" s="10">
        <f>SUMIF('Tele2 - data 6.23'!A:A,'Usage by partner TELE2 vs Ki'!A111,'Tele2 - data 6.23'!G:G)</f>
        <v>256</v>
      </c>
      <c r="I111" s="10">
        <f>SUMIF('Tele2 - data 6.23'!A:A,'Usage by partner TELE2 vs Ki'!A111,'Tele2 - data 6.23'!I:I)</f>
        <v>9.9339999999999993</v>
      </c>
      <c r="K111" s="12">
        <f t="shared" si="8"/>
        <v>6.1244026184082756E-2</v>
      </c>
      <c r="M111">
        <f>_xlfn.XLOOKUP(A111,'Tele2 - data 5.23'!A:A,'Tele2 - data 5.23'!K:K,0,0)</f>
        <v>1.0061667301103921E-2</v>
      </c>
      <c r="N111" s="10">
        <f t="shared" si="7"/>
        <v>6.1621701564433778E-4</v>
      </c>
    </row>
    <row r="112" spans="1:14" x14ac:dyDescent="0.25">
      <c r="A112" t="s">
        <v>316</v>
      </c>
      <c r="B112" t="s">
        <v>826</v>
      </c>
      <c r="C112">
        <f>_xlfn.XLOOKUP(B112,'[3]Active SIM and data usage per n'!$A:$A,'[3]Active SIM and data usage per n'!$B:$B,0,0)</f>
        <v>54</v>
      </c>
      <c r="D112" s="10">
        <f>_xlfn.XLOOKUP(B112,'[3]Active SIM and data usage per n'!$A:$A,'[3]Active SIM and data usage per n'!$C:$C,0,0)</f>
        <v>2238169</v>
      </c>
      <c r="E112" s="10">
        <f t="shared" si="5"/>
        <v>2.0844573155045509E-3</v>
      </c>
      <c r="F112" s="10">
        <f t="shared" si="6"/>
        <v>2.1344842910766602</v>
      </c>
      <c r="H112" s="10">
        <f>SUMIF('Tele2 - data 6.23'!A:A,'Usage by partner TELE2 vs Ki'!A112,'Tele2 - data 6.23'!G:G)</f>
        <v>448</v>
      </c>
      <c r="I112" s="10">
        <f>SUMIF('Tele2 - data 6.23'!A:A,'Usage by partner TELE2 vs Ki'!A112,'Tele2 - data 6.23'!I:I)</f>
        <v>2.2679999999999998</v>
      </c>
      <c r="K112" s="12">
        <f t="shared" si="8"/>
        <v>-0.13351570892333964</v>
      </c>
      <c r="M112">
        <f>_xlfn.XLOOKUP(A112,'Tele2 - data 5.23'!A:A,'Tele2 - data 5.23'!K:K,0,0)</f>
        <v>0.50087778855480125</v>
      </c>
      <c r="N112" s="10">
        <f t="shared" si="7"/>
        <v>-6.6875053022848907E-2</v>
      </c>
    </row>
    <row r="113" spans="1:14" x14ac:dyDescent="0.25">
      <c r="A113" t="s">
        <v>517</v>
      </c>
      <c r="B113" t="s">
        <v>827</v>
      </c>
      <c r="C113">
        <f>_xlfn.XLOOKUP(B113,'[3]Active SIM and data usage per n'!$A:$A,'[3]Active SIM and data usage per n'!$B:$B,0,0)</f>
        <v>61</v>
      </c>
      <c r="D113" s="10">
        <f>_xlfn.XLOOKUP(B113,'[3]Active SIM and data usage per n'!$A:$A,'[3]Active SIM and data usage per n'!$C:$C,0,0)</f>
        <v>172567529</v>
      </c>
      <c r="E113" s="10">
        <f t="shared" si="5"/>
        <v>0.16071603540331125</v>
      </c>
      <c r="F113" s="10">
        <f t="shared" si="6"/>
        <v>164.57322025299072</v>
      </c>
      <c r="H113" s="10">
        <f>SUMIF('Tele2 - data 6.23'!A:A,'Usage by partner TELE2 vs Ki'!A113,'Tele2 - data 6.23'!G:G)</f>
        <v>1813</v>
      </c>
      <c r="I113" s="10">
        <f>SUMIF('Tele2 - data 6.23'!A:A,'Usage by partner TELE2 vs Ki'!A113,'Tele2 - data 6.23'!I:I)</f>
        <v>171.80500000000001</v>
      </c>
      <c r="K113" s="12">
        <f t="shared" si="8"/>
        <v>-7.2317797470092842</v>
      </c>
      <c r="M113">
        <f>_xlfn.XLOOKUP(A113,'Tele2 - data 5.23'!A:A,'Tele2 - data 5.23'!K:K,0,0)</f>
        <v>1.0014945688435773E-2</v>
      </c>
      <c r="N113" s="10">
        <f t="shared" si="7"/>
        <v>-7.2425881397027769E-2</v>
      </c>
    </row>
    <row r="114" spans="1:14" x14ac:dyDescent="0.25">
      <c r="A114" t="s">
        <v>305</v>
      </c>
      <c r="B114" t="s">
        <v>829</v>
      </c>
      <c r="C114">
        <f>_xlfn.XLOOKUP(B114,'[3]Active SIM and data usage per n'!$A:$A,'[3]Active SIM and data usage per n'!$B:$B,0,0)</f>
        <v>64</v>
      </c>
      <c r="D114" s="10">
        <f>_xlfn.XLOOKUP(B114,'[3]Active SIM and data usage per n'!$A:$A,'[3]Active SIM and data usage per n'!$C:$C,0,0)</f>
        <v>163944045</v>
      </c>
      <c r="E114" s="10">
        <f t="shared" si="5"/>
        <v>0.15268479008227587</v>
      </c>
      <c r="F114" s="10">
        <f t="shared" si="6"/>
        <v>156.34922504425049</v>
      </c>
      <c r="H114" s="10">
        <f>SUMIF('Tele2 - data 6.23'!A:A,'Usage by partner TELE2 vs Ki'!A114,'Tele2 - data 6.23'!G:G)</f>
        <v>39</v>
      </c>
      <c r="I114" s="10">
        <f>SUMIF('Tele2 - data 6.23'!A:A,'Usage by partner TELE2 vs Ki'!A114,'Tele2 - data 6.23'!I:I)</f>
        <v>0.127</v>
      </c>
      <c r="K114" s="12">
        <f t="shared" si="8"/>
        <v>156.22222504425048</v>
      </c>
      <c r="M114">
        <f>_xlfn.XLOOKUP(A114,'Tele2 - data 5.23'!A:A,'Tele2 - data 5.23'!K:K,0,0)</f>
        <v>0.10019467506441455</v>
      </c>
      <c r="N114" s="10">
        <f t="shared" si="7"/>
        <v>15.652635076148522</v>
      </c>
    </row>
    <row r="115" spans="1:14" x14ac:dyDescent="0.25">
      <c r="A115" t="s">
        <v>1076</v>
      </c>
      <c r="B115" t="s">
        <v>830</v>
      </c>
      <c r="C115">
        <f>_xlfn.XLOOKUP(B115,'[3]Active SIM and data usage per n'!$A:$A,'[3]Active SIM and data usage per n'!$B:$B,0,0)</f>
        <v>158</v>
      </c>
      <c r="D115" s="10">
        <f>_xlfn.XLOOKUP(B115,'[3]Active SIM and data usage per n'!$A:$A,'[3]Active SIM and data usage per n'!$C:$C,0,0)</f>
        <v>1254321715</v>
      </c>
      <c r="E115" s="10">
        <f t="shared" si="5"/>
        <v>1.1681781290099025</v>
      </c>
      <c r="F115" s="10">
        <f t="shared" si="6"/>
        <v>1196.2144041061401</v>
      </c>
      <c r="H115" s="10">
        <f>SUMIF('Tele2 - data 6.23'!A:A,'Usage by partner TELE2 vs Ki'!A115,'Tele2 - data 6.23'!G:G)</f>
        <v>455</v>
      </c>
      <c r="I115" s="10">
        <f>SUMIF('Tele2 - data 6.23'!A:A,'Usage by partner TELE2 vs Ki'!A115,'Tele2 - data 6.23'!I:I)</f>
        <v>1195.4939999999999</v>
      </c>
      <c r="K115" s="12">
        <f t="shared" si="8"/>
        <v>0.72040410614022221</v>
      </c>
      <c r="M115">
        <f>_xlfn.XLOOKUP(A115,'Tele2 - data 5.23'!A:A,'Tele2 - data 5.23'!K:K,0,0)</f>
        <v>6.0410557184751024E-2</v>
      </c>
      <c r="N115" s="10">
        <f t="shared" si="7"/>
        <v>4.3520013450113339E-2</v>
      </c>
    </row>
    <row r="116" spans="1:14" x14ac:dyDescent="0.25">
      <c r="A116" t="s">
        <v>1089</v>
      </c>
      <c r="B116" t="s">
        <v>831</v>
      </c>
      <c r="C116">
        <f>_xlfn.XLOOKUP(B116,'[3]Active SIM and data usage per n'!$A:$A,'[3]Active SIM and data usage per n'!$B:$B,0,0)</f>
        <v>19</v>
      </c>
      <c r="D116" s="10">
        <f>_xlfn.XLOOKUP(B116,'[3]Active SIM and data usage per n'!$A:$A,'[3]Active SIM and data usage per n'!$C:$C,0,0)</f>
        <v>93700265268</v>
      </c>
      <c r="E116" s="10">
        <f t="shared" si="5"/>
        <v>87.26517229154706</v>
      </c>
      <c r="F116" s="10">
        <f t="shared" si="6"/>
        <v>89359.536426544189</v>
      </c>
      <c r="H116" s="10">
        <f>SUMIF('Tele2 - data 6.23'!A:A,'Usage by partner TELE2 vs Ki'!A116,'Tele2 - data 6.23'!G:G)</f>
        <v>0</v>
      </c>
      <c r="I116" s="10">
        <f>SUMIF('Tele2 - data 6.23'!A:A,'Usage by partner TELE2 vs Ki'!A116,'Tele2 - data 6.23'!I:I)</f>
        <v>0</v>
      </c>
      <c r="K116" s="12"/>
      <c r="M116">
        <f>_xlfn.XLOOKUP(A116,'Tele2 - data 5.23'!A:A,'Tele2 - data 5.23'!K:K,0,0)</f>
        <v>0</v>
      </c>
      <c r="N116" s="10">
        <f t="shared" si="7"/>
        <v>0</v>
      </c>
    </row>
    <row r="117" spans="1:14" x14ac:dyDescent="0.25">
      <c r="A117" t="s">
        <v>1089</v>
      </c>
      <c r="B117" t="s">
        <v>1137</v>
      </c>
      <c r="C117">
        <f>_xlfn.XLOOKUP(B117,'[3]Active SIM and data usage per n'!$A:$A,'[3]Active SIM and data usage per n'!$B:$B,0,0)</f>
        <v>1</v>
      </c>
      <c r="D117" s="10">
        <f>_xlfn.XLOOKUP(B117,'[3]Active SIM and data usage per n'!$A:$A,'[3]Active SIM and data usage per n'!$C:$C,0,0)</f>
        <v>41</v>
      </c>
      <c r="E117" s="10">
        <f t="shared" si="5"/>
        <v>3.8184225559234619E-8</v>
      </c>
      <c r="F117" s="10">
        <f t="shared" si="6"/>
        <v>3.910064697265625E-5</v>
      </c>
      <c r="H117" s="10">
        <f>SUMIF('Tele2 - data 6.23'!A:A,'Usage by partner TELE2 vs Ki'!A117,'Tele2 - data 6.23'!G:G)</f>
        <v>0</v>
      </c>
      <c r="I117" s="10">
        <f>SUMIF('Tele2 - data 6.23'!A:A,'Usage by partner TELE2 vs Ki'!A117,'Tele2 - data 6.23'!I:I)</f>
        <v>0</v>
      </c>
      <c r="K117" s="12"/>
      <c r="M117">
        <f>_xlfn.XLOOKUP(A117,'Tele2 - data 5.23'!A:A,'Tele2 - data 5.23'!K:K,0,0)</f>
        <v>0</v>
      </c>
      <c r="N117" s="10">
        <f t="shared" si="7"/>
        <v>0</v>
      </c>
    </row>
    <row r="118" spans="1:14" x14ac:dyDescent="0.25">
      <c r="A118" t="s">
        <v>1089</v>
      </c>
      <c r="B118" t="s">
        <v>971</v>
      </c>
      <c r="C118">
        <f>_xlfn.XLOOKUP(B118,'[3]Active SIM and data usage per n'!$A:$A,'[3]Active SIM and data usage per n'!$B:$B,0,0)</f>
        <v>2</v>
      </c>
      <c r="D118" s="10">
        <f>_xlfn.XLOOKUP(B118,'[3]Active SIM and data usage per n'!$A:$A,'[3]Active SIM and data usage per n'!$C:$C,0,0)</f>
        <v>6807</v>
      </c>
      <c r="E118" s="10">
        <f t="shared" si="5"/>
        <v>6.3395127654075623E-6</v>
      </c>
      <c r="F118" s="10">
        <f t="shared" si="6"/>
        <v>6.4916610717773438E-3</v>
      </c>
      <c r="H118" s="10">
        <f>SUMIF('Tele2 - data 6.23'!A:A,'Usage by partner TELE2 vs Ki'!A118,'Tele2 - data 6.23'!G:G)</f>
        <v>0</v>
      </c>
      <c r="I118" s="10">
        <f>SUMIF('Tele2 - data 6.23'!A:A,'Usage by partner TELE2 vs Ki'!A118,'Tele2 - data 6.23'!I:I)</f>
        <v>0</v>
      </c>
      <c r="K118" s="12"/>
      <c r="M118">
        <f>_xlfn.XLOOKUP(A118,'Tele2 - data 5.23'!A:A,'Tele2 - data 5.23'!K:K,0,0)</f>
        <v>0</v>
      </c>
      <c r="N118" s="10">
        <f t="shared" si="7"/>
        <v>0</v>
      </c>
    </row>
    <row r="119" spans="1:14" x14ac:dyDescent="0.25">
      <c r="A119" t="s">
        <v>1105</v>
      </c>
      <c r="B119" t="s">
        <v>973</v>
      </c>
      <c r="C119">
        <f>_xlfn.XLOOKUP(B119,'[3]Active SIM and data usage per n'!$A:$A,'[3]Active SIM and data usage per n'!$B:$B,0,0)</f>
        <v>3</v>
      </c>
      <c r="D119" s="10">
        <f>_xlfn.XLOOKUP(B119,'[3]Active SIM and data usage per n'!$A:$A,'[3]Active SIM and data usage per n'!$C:$C,0,0)</f>
        <v>271</v>
      </c>
      <c r="E119" s="10">
        <f t="shared" si="5"/>
        <v>2.5238841772079468E-7</v>
      </c>
      <c r="F119" s="10">
        <f t="shared" si="6"/>
        <v>2.5844573974609375E-4</v>
      </c>
      <c r="H119" s="10">
        <f>SUMIF('Tele2 - data 6.23'!A:A,'Usage by partner TELE2 vs Ki'!A119,'Tele2 - data 6.23'!G:G)</f>
        <v>0</v>
      </c>
      <c r="I119" s="10">
        <f>SUMIF('Tele2 - data 6.23'!A:A,'Usage by partner TELE2 vs Ki'!A119,'Tele2 - data 6.23'!I:I)</f>
        <v>0</v>
      </c>
      <c r="K119" s="12"/>
      <c r="M119">
        <f>_xlfn.XLOOKUP(A119,'Tele2 - data 5.23'!A:A,'Tele2 - data 5.23'!K:K,0,0)</f>
        <v>0</v>
      </c>
      <c r="N119" s="10">
        <f t="shared" si="7"/>
        <v>0</v>
      </c>
    </row>
    <row r="120" spans="1:14" x14ac:dyDescent="0.25">
      <c r="A120" t="s">
        <v>323</v>
      </c>
      <c r="B120" t="s">
        <v>832</v>
      </c>
      <c r="C120">
        <f>_xlfn.XLOOKUP(B120,'[3]Active SIM and data usage per n'!$A:$A,'[3]Active SIM and data usage per n'!$B:$B,0,0)</f>
        <v>36</v>
      </c>
      <c r="D120" s="10">
        <f>_xlfn.XLOOKUP(B120,'[3]Active SIM and data usage per n'!$A:$A,'[3]Active SIM and data usage per n'!$C:$C,0,0)</f>
        <v>54188616</v>
      </c>
      <c r="E120" s="10">
        <f t="shared" si="5"/>
        <v>5.0467081367969513E-2</v>
      </c>
      <c r="F120" s="10">
        <f t="shared" si="6"/>
        <v>51.678291320800781</v>
      </c>
      <c r="H120" s="10">
        <f>SUMIF('Tele2 - data 6.23'!A:A,'Usage by partner TELE2 vs Ki'!A120,'Tele2 - data 6.23'!G:G)</f>
        <v>2300</v>
      </c>
      <c r="I120" s="10">
        <f>SUMIF('Tele2 - data 6.23'!A:A,'Usage by partner TELE2 vs Ki'!A120,'Tele2 - data 6.23'!I:I)</f>
        <v>54.817999999999998</v>
      </c>
      <c r="K120" s="12">
        <f t="shared" si="8"/>
        <v>-3.1397086791992166</v>
      </c>
      <c r="M120">
        <f>_xlfn.XLOOKUP(A120,'Tele2 - data 5.23'!A:A,'Tele2 - data 5.23'!K:K,0,0)</f>
        <v>6.001076994324276E-2</v>
      </c>
      <c r="N120" s="10">
        <f t="shared" si="7"/>
        <v>-0.18841633523622678</v>
      </c>
    </row>
    <row r="121" spans="1:14" x14ac:dyDescent="0.25">
      <c r="A121" t="s">
        <v>321</v>
      </c>
      <c r="B121" t="s">
        <v>833</v>
      </c>
      <c r="C121">
        <f>_xlfn.XLOOKUP(B121,'[3]Active SIM and data usage per n'!$A:$A,'[3]Active SIM and data usage per n'!$B:$B,0,0)</f>
        <v>22</v>
      </c>
      <c r="D121" s="10">
        <f>_xlfn.XLOOKUP(B121,'[3]Active SIM and data usage per n'!$A:$A,'[3]Active SIM and data usage per n'!$C:$C,0,0)</f>
        <v>132916</v>
      </c>
      <c r="E121" s="10">
        <f t="shared" si="5"/>
        <v>1.2378767132759094E-4</v>
      </c>
      <c r="F121" s="10">
        <f t="shared" si="6"/>
        <v>0.12675857543945313</v>
      </c>
      <c r="H121" s="10">
        <f>SUMIF('Tele2 - data 6.23'!A:A,'Usage by partner TELE2 vs Ki'!A121,'Tele2 - data 6.23'!G:G)</f>
        <v>30</v>
      </c>
      <c r="I121" s="10">
        <f>SUMIF('Tele2 - data 6.23'!A:A,'Usage by partner TELE2 vs Ki'!A121,'Tele2 - data 6.23'!I:I)</f>
        <v>0.13900000000000001</v>
      </c>
      <c r="K121" s="12">
        <f t="shared" si="8"/>
        <v>-1.2241424560546887E-2</v>
      </c>
      <c r="M121">
        <f>_xlfn.XLOOKUP(A121,'Tele2 - data 5.23'!A:A,'Tele2 - data 5.23'!K:K,0,0)</f>
        <v>0.2007079646017699</v>
      </c>
      <c r="N121" s="10">
        <f t="shared" si="7"/>
        <v>-2.4569514073734815E-3</v>
      </c>
    </row>
    <row r="122" spans="1:14" x14ac:dyDescent="0.25">
      <c r="A122" t="s">
        <v>326</v>
      </c>
      <c r="B122" t="s">
        <v>834</v>
      </c>
      <c r="C122">
        <f>_xlfn.XLOOKUP(B122,'[3]Active SIM and data usage per n'!$A:$A,'[3]Active SIM and data usage per n'!$B:$B,0,0)</f>
        <v>40</v>
      </c>
      <c r="D122" s="10">
        <f>_xlfn.XLOOKUP(B122,'[3]Active SIM and data usage per n'!$A:$A,'[3]Active SIM and data usage per n'!$C:$C,0,0)</f>
        <v>305748310</v>
      </c>
      <c r="E122" s="10">
        <f t="shared" si="5"/>
        <v>0.28475030325353146</v>
      </c>
      <c r="F122" s="10">
        <f t="shared" si="6"/>
        <v>291.58431053161621</v>
      </c>
      <c r="H122" s="10">
        <f>SUMIF('Tele2 - data 6.23'!A:A,'Usage by partner TELE2 vs Ki'!A122,'Tele2 - data 6.23'!G:G)</f>
        <v>41937</v>
      </c>
      <c r="I122" s="10">
        <f>SUMIF('Tele2 - data 6.23'!A:A,'Usage by partner TELE2 vs Ki'!A122,'Tele2 - data 6.23'!I:I)</f>
        <v>321.56400000000002</v>
      </c>
      <c r="K122" s="12">
        <f t="shared" si="8"/>
        <v>-29.97968946838381</v>
      </c>
      <c r="M122">
        <f>_xlfn.XLOOKUP(A122,'Tele2 - data 5.23'!A:A,'Tele2 - data 5.23'!K:K,0,0)</f>
        <v>6.0294565507056197E-2</v>
      </c>
      <c r="N122" s="10">
        <f t="shared" si="7"/>
        <v>-1.8076123505326704</v>
      </c>
    </row>
    <row r="123" spans="1:14" x14ac:dyDescent="0.25">
      <c r="A123" t="s">
        <v>360</v>
      </c>
      <c r="B123" t="s">
        <v>835</v>
      </c>
      <c r="C123">
        <f>_xlfn.XLOOKUP(B123,'[3]Active SIM and data usage per n'!$A:$A,'[3]Active SIM and data usage per n'!$B:$B,0,0)</f>
        <v>381</v>
      </c>
      <c r="D123" s="10">
        <f>_xlfn.XLOOKUP(B123,'[3]Active SIM and data usage per n'!$A:$A,'[3]Active SIM and data usage per n'!$C:$C,0,0)</f>
        <v>117241071</v>
      </c>
      <c r="E123" s="10">
        <f t="shared" si="5"/>
        <v>0.10918925609439611</v>
      </c>
      <c r="F123" s="10">
        <f t="shared" si="6"/>
        <v>111.80979824066162</v>
      </c>
      <c r="H123" s="10">
        <f>SUMIF('Tele2 - data 6.23'!A:A,'Usage by partner TELE2 vs Ki'!A123,'Tele2 - data 6.23'!G:G)</f>
        <v>10194</v>
      </c>
      <c r="I123" s="10">
        <f>SUMIF('Tele2 - data 6.23'!A:A,'Usage by partner TELE2 vs Ki'!A123,'Tele2 - data 6.23'!I:I)</f>
        <v>117.831</v>
      </c>
      <c r="K123" s="12">
        <f t="shared" si="8"/>
        <v>-6.021201759338382</v>
      </c>
      <c r="M123">
        <f>_xlfn.XLOOKUP(A123,'Tele2 - data 5.23'!A:A,'Tele2 - data 5.23'!K:K,0,0)</f>
        <v>1.0001829726951144</v>
      </c>
      <c r="N123" s="10">
        <f t="shared" si="7"/>
        <v>-6.0223034748521158</v>
      </c>
    </row>
    <row r="124" spans="1:14" x14ac:dyDescent="0.25">
      <c r="A124" t="s">
        <v>360</v>
      </c>
      <c r="B124" t="s">
        <v>836</v>
      </c>
      <c r="C124">
        <f>_xlfn.XLOOKUP(B124,'[3]Active SIM and data usage per n'!$A:$A,'[3]Active SIM and data usage per n'!$B:$B,0,0)</f>
        <v>369</v>
      </c>
      <c r="D124" s="10">
        <f>_xlfn.XLOOKUP(B124,'[3]Active SIM and data usage per n'!$A:$A,'[3]Active SIM and data usage per n'!$C:$C,0,0)</f>
        <v>374922</v>
      </c>
      <c r="E124" s="10">
        <f t="shared" si="5"/>
        <v>3.4917332231998444E-4</v>
      </c>
      <c r="F124" s="10">
        <f t="shared" si="6"/>
        <v>0.35755348205566406</v>
      </c>
      <c r="K124" s="12">
        <f t="shared" si="8"/>
        <v>0.35755348205566406</v>
      </c>
      <c r="M124">
        <f>_xlfn.XLOOKUP(A124,'Tele2 - data 5.23'!A:A,'Tele2 - data 5.23'!K:K,0,0)</f>
        <v>1.0001829726951144</v>
      </c>
      <c r="N124" s="10">
        <f t="shared" si="7"/>
        <v>0.35761890457992329</v>
      </c>
    </row>
    <row r="125" spans="1:14" x14ac:dyDescent="0.25">
      <c r="A125" t="s">
        <v>363</v>
      </c>
      <c r="B125" t="s">
        <v>837</v>
      </c>
      <c r="C125">
        <f>_xlfn.XLOOKUP(B125,'[3]Active SIM and data usage per n'!$A:$A,'[3]Active SIM and data usage per n'!$B:$B,0,0)</f>
        <v>369</v>
      </c>
      <c r="D125" s="10">
        <f>_xlfn.XLOOKUP(B125,'[3]Active SIM and data usage per n'!$A:$A,'[3]Active SIM and data usage per n'!$C:$C,0,0)</f>
        <v>230027898</v>
      </c>
      <c r="E125" s="10">
        <f t="shared" si="5"/>
        <v>0.21423017419874668</v>
      </c>
      <c r="F125" s="10">
        <f t="shared" si="6"/>
        <v>219.3716983795166</v>
      </c>
      <c r="H125" s="10">
        <f>SUMIF('Tele2 - data 6.23'!A:A,'Usage by partner TELE2 vs Ki'!A125,'Tele2 - data 6.23'!G:G)</f>
        <v>25857</v>
      </c>
      <c r="I125" s="10">
        <f>SUMIF('Tele2 - data 6.23'!A:A,'Usage by partner TELE2 vs Ki'!A125,'Tele2 - data 6.23'!I:I)</f>
        <v>232.965</v>
      </c>
      <c r="K125" s="12">
        <f t="shared" si="8"/>
        <v>-13.593301620483402</v>
      </c>
      <c r="M125">
        <f>_xlfn.XLOOKUP(A125,'Tele2 - data 5.23'!A:A,'Tele2 - data 5.23'!K:K,0,0)</f>
        <v>5.0189573744485905E-2</v>
      </c>
      <c r="N125" s="10">
        <f t="shared" si="7"/>
        <v>-0.68224201411229146</v>
      </c>
    </row>
    <row r="126" spans="1:14" x14ac:dyDescent="0.25">
      <c r="A126" t="s">
        <v>397</v>
      </c>
      <c r="B126" t="s">
        <v>838</v>
      </c>
      <c r="C126">
        <f>_xlfn.XLOOKUP(B126,'[3]Active SIM and data usage per n'!$A:$A,'[3]Active SIM and data usage per n'!$B:$B,0,0)</f>
        <v>410</v>
      </c>
      <c r="D126" s="10">
        <f>_xlfn.XLOOKUP(B126,'[3]Active SIM and data usage per n'!$A:$A,'[3]Active SIM and data usage per n'!$C:$C,0,0)</f>
        <v>705886323</v>
      </c>
      <c r="E126" s="10">
        <f t="shared" si="5"/>
        <v>0.65740786772221327</v>
      </c>
      <c r="F126" s="10">
        <f t="shared" si="6"/>
        <v>673.18565654754639</v>
      </c>
      <c r="H126" s="10">
        <f>SUMIF('Tele2 - data 6.23'!A:A,'Usage by partner TELE2 vs Ki'!A126,'Tele2 - data 6.23'!G:G)</f>
        <v>64083</v>
      </c>
      <c r="I126" s="10">
        <f>SUMIF('Tele2 - data 6.23'!A:A,'Usage by partner TELE2 vs Ki'!A126,'Tele2 - data 6.23'!I:I)</f>
        <v>555.625</v>
      </c>
      <c r="K126" s="12">
        <f t="shared" si="8"/>
        <v>117.56065654754639</v>
      </c>
      <c r="M126">
        <f>_xlfn.XLOOKUP(A126,'Tele2 - data 5.23'!A:A,'Tele2 - data 5.23'!K:K,0,0)</f>
        <v>0.40046107517660018</v>
      </c>
      <c r="N126" s="10">
        <f t="shared" si="7"/>
        <v>47.078466919497444</v>
      </c>
    </row>
    <row r="127" spans="1:14" x14ac:dyDescent="0.25">
      <c r="A127" t="s">
        <v>1059</v>
      </c>
      <c r="B127" t="s">
        <v>840</v>
      </c>
      <c r="C127">
        <f>_xlfn.XLOOKUP(B127,'[3]Active SIM and data usage per n'!$A:$A,'[3]Active SIM and data usage per n'!$B:$B,0,0)</f>
        <v>84</v>
      </c>
      <c r="D127" s="10">
        <f>_xlfn.XLOOKUP(B127,'[3]Active SIM and data usage per n'!$A:$A,'[3]Active SIM and data usage per n'!$C:$C,0,0)</f>
        <v>8805</v>
      </c>
      <c r="E127" s="10">
        <f t="shared" si="5"/>
        <v>8.2002952694892883E-6</v>
      </c>
      <c r="F127" s="10">
        <f t="shared" si="6"/>
        <v>8.3971023559570313E-3</v>
      </c>
      <c r="H127" s="10">
        <f>SUMIF('Tele2 - data 6.23'!A:A,'Usage by partner TELE2 vs Ki'!A127,'Tele2 - data 6.23'!G:G)</f>
        <v>0</v>
      </c>
      <c r="I127" s="10">
        <f>SUMIF('Tele2 - data 6.23'!A:A,'Usage by partner TELE2 vs Ki'!A127,'Tele2 - data 6.23'!I:I)</f>
        <v>0</v>
      </c>
      <c r="K127" s="12">
        <f t="shared" si="8"/>
        <v>8.3971023559570313E-3</v>
      </c>
      <c r="M127">
        <f>_xlfn.XLOOKUP(A127,'Tele2 - data 5.23'!A:A,'Tele2 - data 5.23'!K:K,0,0)</f>
        <v>0</v>
      </c>
      <c r="N127" s="10">
        <f t="shared" si="7"/>
        <v>0</v>
      </c>
    </row>
    <row r="128" spans="1:14" x14ac:dyDescent="0.25">
      <c r="A128" t="s">
        <v>28</v>
      </c>
      <c r="B128" t="s">
        <v>841</v>
      </c>
      <c r="C128">
        <f>_xlfn.XLOOKUP(B128,'[3]Active SIM and data usage per n'!$A:$A,'[3]Active SIM and data usage per n'!$B:$B,0,0)</f>
        <v>89</v>
      </c>
      <c r="D128" s="10">
        <f>_xlfn.XLOOKUP(B128,'[3]Active SIM and data usage per n'!$A:$A,'[3]Active SIM and data usage per n'!$C:$C,0,0)</f>
        <v>1088927357</v>
      </c>
      <c r="E128" s="10">
        <f t="shared" si="5"/>
        <v>1.0141426296904683</v>
      </c>
      <c r="F128" s="10">
        <f t="shared" si="6"/>
        <v>1038.4820528030396</v>
      </c>
      <c r="H128" s="10">
        <f>SUMIF('Tele2 - data 6.23'!A:A,'Usage by partner TELE2 vs Ki'!A128,'Tele2 - data 6.23'!G:G)</f>
        <v>49309</v>
      </c>
      <c r="I128" s="10">
        <f>SUMIF('Tele2 - data 6.23'!A:A,'Usage by partner TELE2 vs Ki'!A128,'Tele2 - data 6.23'!I:I)</f>
        <v>1061.4110000000001</v>
      </c>
      <c r="K128" s="12">
        <f t="shared" si="8"/>
        <v>-22.928947196960507</v>
      </c>
      <c r="M128">
        <f>_xlfn.XLOOKUP(A128,'Tele2 - data 5.23'!A:A,'Tele2 - data 5.23'!K:K,0,0)</f>
        <v>5.0279457920821219E-3</v>
      </c>
      <c r="N128" s="10">
        <f t="shared" si="7"/>
        <v>-0.11528550357583074</v>
      </c>
    </row>
    <row r="129" spans="1:14" x14ac:dyDescent="0.25">
      <c r="A129" t="s">
        <v>563</v>
      </c>
      <c r="B129" t="s">
        <v>842</v>
      </c>
      <c r="C129">
        <f>_xlfn.XLOOKUP(B129,'[3]Active SIM and data usage per n'!$A:$A,'[3]Active SIM and data usage per n'!$B:$B,0,0)</f>
        <v>45</v>
      </c>
      <c r="D129" s="10">
        <f>_xlfn.XLOOKUP(B129,'[3]Active SIM and data usage per n'!$A:$A,'[3]Active SIM and data usage per n'!$C:$C,0,0)</f>
        <v>17630794</v>
      </c>
      <c r="E129" s="10">
        <f t="shared" si="5"/>
        <v>1.6419956460595131E-2</v>
      </c>
      <c r="F129" s="10">
        <f t="shared" si="6"/>
        <v>16.814035415649414</v>
      </c>
      <c r="H129" s="10">
        <f>SUMIF('Tele2 - data 6.23'!A:A,'Usage by partner TELE2 vs Ki'!A129,'Tele2 - data 6.23'!G:G)</f>
        <v>475</v>
      </c>
      <c r="I129" s="10">
        <f>SUMIF('Tele2 - data 6.23'!A:A,'Usage by partner TELE2 vs Ki'!A129,'Tele2 - data 6.23'!I:I)</f>
        <v>17.530999999999999</v>
      </c>
      <c r="K129" s="12">
        <f t="shared" si="8"/>
        <v>-0.71696458435058474</v>
      </c>
      <c r="M129">
        <f>_xlfn.XLOOKUP(A129,'Tele2 - data 5.23'!A:A,'Tele2 - data 5.23'!K:K,0,0)</f>
        <v>6.1347402597402593E-3</v>
      </c>
      <c r="N129" s="10">
        <f t="shared" si="7"/>
        <v>-4.3983915004234733E-3</v>
      </c>
    </row>
    <row r="130" spans="1:14" x14ac:dyDescent="0.25">
      <c r="A130" t="s">
        <v>548</v>
      </c>
      <c r="B130" t="s">
        <v>843</v>
      </c>
      <c r="C130">
        <f>_xlfn.XLOOKUP(B130,'[3]Active SIM and data usage per n'!$A:$A,'[3]Active SIM and data usage per n'!$B:$B,0,0)</f>
        <v>51</v>
      </c>
      <c r="D130" s="10">
        <f>_xlfn.XLOOKUP(B130,'[3]Active SIM and data usage per n'!$A:$A,'[3]Active SIM and data usage per n'!$C:$C,0,0)</f>
        <v>136016611</v>
      </c>
      <c r="E130" s="10">
        <f t="shared" si="5"/>
        <v>0.12667534034699202</v>
      </c>
      <c r="F130" s="10">
        <f t="shared" si="6"/>
        <v>129.71554851531982</v>
      </c>
      <c r="H130" s="10">
        <f>SUMIF('Tele2 - data 6.23'!A:A,'Usage by partner TELE2 vs Ki'!A130,'Tele2 - data 6.23'!G:G)</f>
        <v>2040</v>
      </c>
      <c r="I130" s="10">
        <f>SUMIF('Tele2 - data 6.23'!A:A,'Usage by partner TELE2 vs Ki'!A130,'Tele2 - data 6.23'!I:I)</f>
        <v>133.19</v>
      </c>
      <c r="K130" s="12">
        <f t="shared" si="8"/>
        <v>-3.4744514846801735</v>
      </c>
      <c r="M130">
        <f>_xlfn.XLOOKUP(A130,'Tele2 - data 5.23'!A:A,'Tele2 - data 5.23'!K:K,0,0)</f>
        <v>0.50004996555871473</v>
      </c>
      <c r="N130" s="10">
        <f t="shared" si="7"/>
        <v>-1.737399345249746</v>
      </c>
    </row>
    <row r="131" spans="1:14" x14ac:dyDescent="0.25">
      <c r="A131" t="s">
        <v>173</v>
      </c>
      <c r="B131" t="s">
        <v>173</v>
      </c>
      <c r="C131">
        <f>_xlfn.XLOOKUP(B131,'[3]Active SIM and data usage per n'!$A:$A,'[3]Active SIM and data usage per n'!$B:$B,0,0)</f>
        <v>70</v>
      </c>
      <c r="D131" s="10">
        <f>_xlfn.XLOOKUP(B131,'[3]Active SIM and data usage per n'!$A:$A,'[3]Active SIM and data usage per n'!$C:$C,0,0)</f>
        <v>50912499</v>
      </c>
      <c r="E131" s="10">
        <f t="shared" si="5"/>
        <v>4.7415959648787975E-2</v>
      </c>
      <c r="F131" s="10">
        <f t="shared" si="6"/>
        <v>48.553942680358887</v>
      </c>
      <c r="H131" s="10">
        <f>SUMIF('Tele2 - data 6.23'!A:A,'Usage by partner TELE2 vs Ki'!A131,'Tele2 - data 6.23'!G:G)</f>
        <v>2671</v>
      </c>
      <c r="I131" s="10">
        <f>SUMIF('Tele2 - data 6.23'!A:A,'Usage by partner TELE2 vs Ki'!A131,'Tele2 - data 6.23'!I:I)</f>
        <v>50.075000000000003</v>
      </c>
      <c r="K131" s="12">
        <f t="shared" si="8"/>
        <v>-1.5210573196411161</v>
      </c>
      <c r="M131">
        <f>_xlfn.XLOOKUP(A131,'Tele2 - data 5.23'!A:A,'Tele2 - data 5.23'!K:K,0,0)</f>
        <v>0.20018105542062309</v>
      </c>
      <c r="N131" s="10">
        <f t="shared" si="7"/>
        <v>-0.30448685960102267</v>
      </c>
    </row>
    <row r="132" spans="1:14" x14ac:dyDescent="0.25">
      <c r="A132" t="s">
        <v>551</v>
      </c>
      <c r="B132" t="s">
        <v>844</v>
      </c>
      <c r="C132">
        <f>_xlfn.XLOOKUP(B132,'[3]Active SIM and data usage per n'!$A:$A,'[3]Active SIM and data usage per n'!$B:$B,0,0)</f>
        <v>46</v>
      </c>
      <c r="D132" s="10">
        <f>_xlfn.XLOOKUP(B132,'[3]Active SIM and data usage per n'!$A:$A,'[3]Active SIM and data usage per n'!$C:$C,0,0)</f>
        <v>61811861</v>
      </c>
      <c r="E132" s="10">
        <f t="shared" ref="E132:E195" si="9">F132/1024</f>
        <v>5.7566781528294086E-2</v>
      </c>
      <c r="F132" s="10">
        <f t="shared" ref="F132:F195" si="10">D132/1024/1024</f>
        <v>58.948384284973145</v>
      </c>
      <c r="H132" s="10">
        <f>SUMIF('Tele2 - data 6.23'!A:A,'Usage by partner TELE2 vs Ki'!A132,'Tele2 - data 6.23'!G:G)</f>
        <v>1193</v>
      </c>
      <c r="I132" s="10">
        <f>SUMIF('Tele2 - data 6.23'!A:A,'Usage by partner TELE2 vs Ki'!A132,'Tele2 - data 6.23'!I:I)</f>
        <v>62.04</v>
      </c>
      <c r="K132" s="12">
        <f t="shared" si="8"/>
        <v>-3.0916157150268546</v>
      </c>
      <c r="M132">
        <f>_xlfn.XLOOKUP(A132,'Tele2 - data 5.23'!A:A,'Tele2 - data 5.23'!K:K,0,0)</f>
        <v>5.0053879310345474E-2</v>
      </c>
      <c r="N132" s="10">
        <f t="shared" ref="N132:N195" si="11">M132*K132</f>
        <v>-0.1547473598739216</v>
      </c>
    </row>
    <row r="133" spans="1:14" x14ac:dyDescent="0.25">
      <c r="A133" t="s">
        <v>370</v>
      </c>
      <c r="B133" t="s">
        <v>845</v>
      </c>
      <c r="C133">
        <f>_xlfn.XLOOKUP(B133,'[3]Active SIM and data usage per n'!$A:$A,'[3]Active SIM and data usage per n'!$B:$B,0,0)</f>
        <v>30</v>
      </c>
      <c r="D133" s="10">
        <f>_xlfn.XLOOKUP(B133,'[3]Active SIM and data usage per n'!$A:$A,'[3]Active SIM and data usage per n'!$C:$C,0,0)</f>
        <v>53418431</v>
      </c>
      <c r="E133" s="10">
        <f t="shared" si="9"/>
        <v>4.9749790690839291E-2</v>
      </c>
      <c r="F133" s="10">
        <f t="shared" si="10"/>
        <v>50.943785667419434</v>
      </c>
      <c r="H133" s="10">
        <f>SUMIF('Tele2 - data 6.23'!A:A,'Usage by partner TELE2 vs Ki'!A133,'Tele2 - data 6.23'!G:G)</f>
        <v>4820</v>
      </c>
      <c r="I133" s="10">
        <f>SUMIF('Tele2 - data 6.23'!A:A,'Usage by partner TELE2 vs Ki'!A133,'Tele2 - data 6.23'!I:I)</f>
        <v>44.942</v>
      </c>
      <c r="K133" s="12">
        <f t="shared" ref="K133:K196" si="12">F133-I133</f>
        <v>6.0017856674194334</v>
      </c>
      <c r="M133">
        <f>_xlfn.XLOOKUP(A133,'Tele2 - data 5.23'!A:A,'Tele2 - data 5.23'!K:K,0,0)</f>
        <v>1.0003655796741748</v>
      </c>
      <c r="N133" s="10">
        <f t="shared" si="11"/>
        <v>6.0039797982681957</v>
      </c>
    </row>
    <row r="134" spans="1:14" x14ac:dyDescent="0.25">
      <c r="A134" t="s">
        <v>236</v>
      </c>
      <c r="B134" t="s">
        <v>846</v>
      </c>
      <c r="C134">
        <f>_xlfn.XLOOKUP(B134,'[3]Active SIM and data usage per n'!$A:$A,'[3]Active SIM and data usage per n'!$B:$B,0,0)</f>
        <v>62</v>
      </c>
      <c r="D134" s="10">
        <f>_xlfn.XLOOKUP(B134,'[3]Active SIM and data usage per n'!$A:$A,'[3]Active SIM and data usage per n'!$C:$C,0,0)</f>
        <v>8884921</v>
      </c>
      <c r="E134" s="10">
        <f t="shared" si="9"/>
        <v>8.274727500975132E-3</v>
      </c>
      <c r="F134" s="10">
        <f t="shared" si="10"/>
        <v>8.4733209609985352</v>
      </c>
      <c r="H134" s="10">
        <f>SUMIF('Tele2 - data 6.23'!A:A,'Usage by partner TELE2 vs Ki'!A134,'Tele2 - data 6.23'!G:G)</f>
        <v>924</v>
      </c>
      <c r="I134" s="10">
        <f>SUMIF('Tele2 - data 6.23'!A:A,'Usage by partner TELE2 vs Ki'!A134,'Tele2 - data 6.23'!I:I)</f>
        <v>14.102</v>
      </c>
      <c r="K134" s="12">
        <f t="shared" si="12"/>
        <v>-5.6286790390014652</v>
      </c>
      <c r="M134">
        <f>_xlfn.XLOOKUP(A134,'Tele2 - data 5.23'!A:A,'Tele2 - data 5.23'!K:K,0,0)</f>
        <v>0</v>
      </c>
      <c r="N134" s="10">
        <f t="shared" si="11"/>
        <v>0</v>
      </c>
    </row>
    <row r="135" spans="1:14" x14ac:dyDescent="0.25">
      <c r="A135" t="s">
        <v>384</v>
      </c>
      <c r="B135" t="s">
        <v>385</v>
      </c>
      <c r="C135">
        <f>_xlfn.XLOOKUP(B135,'[3]Active SIM and data usage per n'!$A:$A,'[3]Active SIM and data usage per n'!$B:$B,0,0)</f>
        <v>29</v>
      </c>
      <c r="D135" s="10">
        <f>_xlfn.XLOOKUP(B135,'[3]Active SIM and data usage per n'!$A:$A,'[3]Active SIM and data usage per n'!$C:$C,0,0)</f>
        <v>6658659</v>
      </c>
      <c r="E135" s="10">
        <f t="shared" si="9"/>
        <v>6.2013594433665276E-3</v>
      </c>
      <c r="F135" s="10">
        <f t="shared" si="10"/>
        <v>6.3501920700073242</v>
      </c>
      <c r="H135" s="10">
        <f>SUMIF('Tele2 - data 6.23'!A:A,'Usage by partner TELE2 vs Ki'!A135,'Tele2 - data 6.23'!G:G)</f>
        <v>156</v>
      </c>
      <c r="I135" s="10">
        <f>SUMIF('Tele2 - data 6.23'!A:A,'Usage by partner TELE2 vs Ki'!A135,'Tele2 - data 6.23'!I:I)</f>
        <v>2.548</v>
      </c>
      <c r="K135" s="12">
        <f t="shared" si="12"/>
        <v>3.8021920700073242</v>
      </c>
      <c r="M135">
        <f>_xlfn.XLOOKUP(A135,'Tele2 - data 5.23'!A:A,'Tele2 - data 5.23'!K:K,0,0)</f>
        <v>0.50074789915966389</v>
      </c>
      <c r="N135" s="10">
        <f t="shared" si="11"/>
        <v>1.9039396912577013</v>
      </c>
    </row>
    <row r="136" spans="1:14" x14ac:dyDescent="0.25">
      <c r="A136" t="s">
        <v>195</v>
      </c>
      <c r="B136" t="s">
        <v>847</v>
      </c>
      <c r="C136">
        <f>_xlfn.XLOOKUP(B136,'[3]Active SIM and data usage per n'!$A:$A,'[3]Active SIM and data usage per n'!$B:$B,0,0)</f>
        <v>38</v>
      </c>
      <c r="D136" s="10">
        <f>_xlfn.XLOOKUP(B136,'[3]Active SIM and data usage per n'!$A:$A,'[3]Active SIM and data usage per n'!$C:$C,0,0)</f>
        <v>259869545</v>
      </c>
      <c r="E136" s="10">
        <f t="shared" si="9"/>
        <v>0.24202237371355295</v>
      </c>
      <c r="F136" s="10">
        <f t="shared" si="10"/>
        <v>247.83091068267822</v>
      </c>
      <c r="H136" s="10">
        <f>SUMIF('Tele2 - data 6.23'!A:A,'Usage by partner TELE2 vs Ki'!A136,'Tele2 - data 6.23'!G:G)</f>
        <v>11306</v>
      </c>
      <c r="I136" s="10">
        <f>SUMIF('Tele2 - data 6.23'!A:A,'Usage by partner TELE2 vs Ki'!A136,'Tele2 - data 6.23'!I:I)</f>
        <v>257.34100000000001</v>
      </c>
      <c r="K136" s="12">
        <f t="shared" si="12"/>
        <v>-9.5100893173217855</v>
      </c>
      <c r="M136">
        <f>_xlfn.XLOOKUP(A136,'Tele2 - data 5.23'!A:A,'Tele2 - data 5.23'!K:K,0,0)</f>
        <v>6.0525496365859124E-3</v>
      </c>
      <c r="N136" s="10">
        <f t="shared" si="11"/>
        <v>-5.7560287641455543E-2</v>
      </c>
    </row>
    <row r="137" spans="1:14" x14ac:dyDescent="0.25">
      <c r="A137" t="s">
        <v>399</v>
      </c>
      <c r="B137" t="s">
        <v>848</v>
      </c>
      <c r="C137">
        <f>_xlfn.XLOOKUP(B137,'[3]Active SIM and data usage per n'!$A:$A,'[3]Active SIM and data usage per n'!$B:$B,0,0)</f>
        <v>422</v>
      </c>
      <c r="D137" s="10">
        <f>_xlfn.XLOOKUP(B137,'[3]Active SIM and data usage per n'!$A:$A,'[3]Active SIM and data usage per n'!$C:$C,0,0)</f>
        <v>7153641861</v>
      </c>
      <c r="E137" s="10">
        <f t="shared" si="9"/>
        <v>6.6623481558635831</v>
      </c>
      <c r="F137" s="10">
        <f t="shared" si="10"/>
        <v>6822.2445116043091</v>
      </c>
      <c r="H137" s="10">
        <f>SUMIF('Tele2 - data 6.23'!A:A,'Usage by partner TELE2 vs Ki'!A137,'Tele2 - data 6.23'!G:G)</f>
        <v>97212</v>
      </c>
      <c r="I137" s="10">
        <f>SUMIF('Tele2 - data 6.23'!A:A,'Usage by partner TELE2 vs Ki'!A137,'Tele2 - data 6.23'!I:I)</f>
        <v>2115.3139999999999</v>
      </c>
      <c r="K137" s="12">
        <f t="shared" si="12"/>
        <v>4706.9305116043088</v>
      </c>
      <c r="M137">
        <f>_xlfn.XLOOKUP(A137,'Tele2 - data 5.23'!A:A,'Tele2 - data 5.23'!K:K,0,0)</f>
        <v>5.0116233847679346E-2</v>
      </c>
      <c r="N137" s="10">
        <f t="shared" si="11"/>
        <v>235.89363022433852</v>
      </c>
    </row>
    <row r="138" spans="1:14" x14ac:dyDescent="0.25">
      <c r="A138" t="s">
        <v>386</v>
      </c>
      <c r="B138" t="s">
        <v>849</v>
      </c>
      <c r="C138">
        <f>_xlfn.XLOOKUP(B138,'[3]Active SIM and data usage per n'!$A:$A,'[3]Active SIM and data usage per n'!$B:$B,0,0)</f>
        <v>25</v>
      </c>
      <c r="D138" s="10">
        <f>_xlfn.XLOOKUP(B138,'[3]Active SIM and data usage per n'!$A:$A,'[3]Active SIM and data usage per n'!$C:$C,0,0)</f>
        <v>9617594</v>
      </c>
      <c r="E138" s="10">
        <f t="shared" si="9"/>
        <v>8.9570824056863785E-3</v>
      </c>
      <c r="F138" s="10">
        <f t="shared" si="10"/>
        <v>9.1720523834228516</v>
      </c>
      <c r="H138" s="10">
        <f>SUMIF('Tele2 - data 6.23'!A:A,'Usage by partner TELE2 vs Ki'!A138,'Tele2 - data 6.23'!G:G)</f>
        <v>500</v>
      </c>
      <c r="I138" s="10">
        <f>SUMIF('Tele2 - data 6.23'!A:A,'Usage by partner TELE2 vs Ki'!A138,'Tele2 - data 6.23'!I:I)</f>
        <v>6.4720000000000004</v>
      </c>
      <c r="K138" s="12">
        <f t="shared" si="12"/>
        <v>2.7000523834228511</v>
      </c>
      <c r="M138">
        <f>_xlfn.XLOOKUP(A138,'Tele2 - data 5.23'!A:A,'Tele2 - data 5.23'!K:K,0,0)</f>
        <v>0.50036577156107931</v>
      </c>
      <c r="N138" s="10">
        <f t="shared" si="11"/>
        <v>1.351013794086706</v>
      </c>
    </row>
    <row r="139" spans="1:14" x14ac:dyDescent="0.25">
      <c r="A139" t="s">
        <v>233</v>
      </c>
      <c r="B139" t="s">
        <v>850</v>
      </c>
      <c r="C139">
        <f>_xlfn.XLOOKUP(B139,'[3]Active SIM and data usage per n'!$A:$A,'[3]Active SIM and data usage per n'!$B:$B,0,0)</f>
        <v>63</v>
      </c>
      <c r="D139" s="10">
        <f>_xlfn.XLOOKUP(B139,'[3]Active SIM and data usage per n'!$A:$A,'[3]Active SIM and data usage per n'!$C:$C,0,0)</f>
        <v>12153539</v>
      </c>
      <c r="E139" s="10">
        <f t="shared" si="9"/>
        <v>1.1318865232169628E-2</v>
      </c>
      <c r="F139" s="10">
        <f t="shared" si="10"/>
        <v>11.590517997741699</v>
      </c>
      <c r="H139" s="10">
        <f>SUMIF('Tele2 - data 6.23'!A:A,'Usage by partner TELE2 vs Ki'!A139,'Tele2 - data 6.23'!G:G)</f>
        <v>1036</v>
      </c>
      <c r="I139" s="10">
        <f>SUMIF('Tele2 - data 6.23'!A:A,'Usage by partner TELE2 vs Ki'!A139,'Tele2 - data 6.23'!I:I)</f>
        <v>12.081</v>
      </c>
      <c r="K139" s="12">
        <f t="shared" si="12"/>
        <v>-0.4904820022583003</v>
      </c>
      <c r="M139">
        <f>_xlfn.XLOOKUP(A139,'Tele2 - data 5.23'!A:A,'Tele2 - data 5.23'!K:K,0,0)</f>
        <v>0.10040220152413711</v>
      </c>
      <c r="N139" s="10">
        <f t="shared" si="11"/>
        <v>-4.9245472834700134E-2</v>
      </c>
    </row>
    <row r="140" spans="1:14" x14ac:dyDescent="0.25">
      <c r="A140" t="s">
        <v>455</v>
      </c>
      <c r="B140" t="s">
        <v>851</v>
      </c>
      <c r="C140">
        <f>_xlfn.XLOOKUP(B140,'[3]Active SIM and data usage per n'!$A:$A,'[3]Active SIM and data usage per n'!$B:$B,0,0)</f>
        <v>40</v>
      </c>
      <c r="D140" s="10">
        <f>_xlfn.XLOOKUP(B140,'[3]Active SIM and data usage per n'!$A:$A,'[3]Active SIM and data usage per n'!$C:$C,0,0)</f>
        <v>94207013</v>
      </c>
      <c r="E140" s="10">
        <f t="shared" si="9"/>
        <v>8.7737117893993855E-2</v>
      </c>
      <c r="F140" s="10">
        <f t="shared" si="10"/>
        <v>89.842808723449707</v>
      </c>
      <c r="H140" s="10">
        <f>SUMIF('Tele2 - data 6.23'!A:A,'Usage by partner TELE2 vs Ki'!A140,'Tele2 - data 6.23'!G:G)</f>
        <v>429</v>
      </c>
      <c r="I140" s="10">
        <f>SUMIF('Tele2 - data 6.23'!A:A,'Usage by partner TELE2 vs Ki'!A140,'Tele2 - data 6.23'!I:I)</f>
        <v>90.790999999999997</v>
      </c>
      <c r="K140" s="12">
        <f t="shared" si="12"/>
        <v>-0.94819127655028979</v>
      </c>
      <c r="M140">
        <f>_xlfn.XLOOKUP(A140,'Tele2 - data 5.23'!A:A,'Tele2 - data 5.23'!K:K,0,0)</f>
        <v>1.0027199782401741E-2</v>
      </c>
      <c r="N140" s="10">
        <f t="shared" si="11"/>
        <v>-9.5077033619002955E-3</v>
      </c>
    </row>
    <row r="141" spans="1:14" x14ac:dyDescent="0.25">
      <c r="A141" t="s">
        <v>161</v>
      </c>
      <c r="B141" t="s">
        <v>853</v>
      </c>
      <c r="C141">
        <f>_xlfn.XLOOKUP(B141,'[3]Active SIM and data usage per n'!$A:$A,'[3]Active SIM and data usage per n'!$B:$B,0,0)</f>
        <v>32</v>
      </c>
      <c r="D141" s="10">
        <f>_xlfn.XLOOKUP(B141,'[3]Active SIM and data usage per n'!$A:$A,'[3]Active SIM and data usage per n'!$C:$C,0,0)</f>
        <v>88426152</v>
      </c>
      <c r="E141" s="10">
        <f t="shared" si="9"/>
        <v>8.2353271543979645E-2</v>
      </c>
      <c r="F141" s="10">
        <f t="shared" si="10"/>
        <v>84.329750061035156</v>
      </c>
      <c r="H141" s="10">
        <f>SUMIF('Tele2 - data 6.23'!A:A,'Usage by partner TELE2 vs Ki'!A141,'Tele2 - data 6.23'!G:G)</f>
        <v>2968</v>
      </c>
      <c r="I141" s="10">
        <f>SUMIF('Tele2 - data 6.23'!A:A,'Usage by partner TELE2 vs Ki'!A141,'Tele2 - data 6.23'!I:I)</f>
        <v>83.501999999999995</v>
      </c>
      <c r="K141" s="12">
        <f t="shared" si="12"/>
        <v>0.82775006103516091</v>
      </c>
      <c r="M141">
        <f>_xlfn.XLOOKUP(A141,'Tele2 - data 5.23'!A:A,'Tele2 - data 5.23'!K:K,0,0)</f>
        <v>6.0361317747075699E-3</v>
      </c>
      <c r="N141" s="10">
        <f t="shared" si="11"/>
        <v>4.9964084449304648E-3</v>
      </c>
    </row>
    <row r="142" spans="1:14" x14ac:dyDescent="0.25">
      <c r="A142" t="s">
        <v>498</v>
      </c>
      <c r="B142" t="s">
        <v>854</v>
      </c>
      <c r="C142">
        <f>_xlfn.XLOOKUP(B142,'[3]Active SIM and data usage per n'!$A:$A,'[3]Active SIM and data usage per n'!$B:$B,0,0)</f>
        <v>42</v>
      </c>
      <c r="D142" s="10">
        <f>_xlfn.XLOOKUP(B142,'[3]Active SIM and data usage per n'!$A:$A,'[3]Active SIM and data usage per n'!$C:$C,0,0)</f>
        <v>18644944</v>
      </c>
      <c r="E142" s="10">
        <f t="shared" si="9"/>
        <v>1.7364457249641418E-2</v>
      </c>
      <c r="F142" s="10">
        <f t="shared" si="10"/>
        <v>17.781204223632813</v>
      </c>
      <c r="H142" s="10">
        <f>SUMIF('Tele2 - data 6.23'!A:A,'Usage by partner TELE2 vs Ki'!A142,'Tele2 - data 6.23'!G:G)</f>
        <v>414</v>
      </c>
      <c r="I142" s="10">
        <f>SUMIF('Tele2 - data 6.23'!A:A,'Usage by partner TELE2 vs Ki'!A142,'Tele2 - data 6.23'!I:I)</f>
        <v>18.157</v>
      </c>
      <c r="K142" s="12">
        <f t="shared" si="12"/>
        <v>-0.37579577636718753</v>
      </c>
      <c r="M142">
        <f>_xlfn.XLOOKUP(A142,'Tele2 - data 5.23'!A:A,'Tele2 - data 5.23'!K:K,0,0)</f>
        <v>6.0127270225646672E-2</v>
      </c>
      <c r="N142" s="10">
        <f t="shared" si="11"/>
        <v>-2.2595574195286568E-2</v>
      </c>
    </row>
    <row r="143" spans="1:14" x14ac:dyDescent="0.25">
      <c r="A143" t="s">
        <v>394</v>
      </c>
      <c r="B143" t="s">
        <v>855</v>
      </c>
      <c r="C143">
        <f>_xlfn.XLOOKUP(B143,'[3]Active SIM and data usage per n'!$A:$A,'[3]Active SIM and data usage per n'!$B:$B,0,0)</f>
        <v>293</v>
      </c>
      <c r="D143" s="10">
        <f>_xlfn.XLOOKUP(B143,'[3]Active SIM and data usage per n'!$A:$A,'[3]Active SIM and data usage per n'!$C:$C,0,0)</f>
        <v>93234720</v>
      </c>
      <c r="E143" s="10">
        <f t="shared" si="9"/>
        <v>8.6831599473953247E-2</v>
      </c>
      <c r="F143" s="10">
        <f t="shared" si="10"/>
        <v>88.915557861328125</v>
      </c>
      <c r="H143" s="10">
        <f>SUMIF('Tele2 - data 6.23'!A:A,'Usage by partner TELE2 vs Ki'!A143,'Tele2 - data 6.23'!G:G)</f>
        <v>10555</v>
      </c>
      <c r="I143" s="10">
        <f>SUMIF('Tele2 - data 6.23'!A:A,'Usage by partner TELE2 vs Ki'!A143,'Tele2 - data 6.23'!I:I)</f>
        <v>96.146000000000001</v>
      </c>
      <c r="K143" s="12">
        <f t="shared" si="12"/>
        <v>-7.2304421386718758</v>
      </c>
      <c r="M143">
        <f>_xlfn.XLOOKUP(A143,'Tele2 - data 5.23'!A:A,'Tele2 - data 5.23'!K:K,0,0)</f>
        <v>0.10031914893617284</v>
      </c>
      <c r="N143" s="10">
        <f t="shared" si="11"/>
        <v>-0.72535180178380398</v>
      </c>
    </row>
    <row r="144" spans="1:14" x14ac:dyDescent="0.25">
      <c r="A144" t="s">
        <v>166</v>
      </c>
      <c r="B144" t="s">
        <v>856</v>
      </c>
      <c r="C144">
        <f>_xlfn.XLOOKUP(B144,'[3]Active SIM and data usage per n'!$A:$A,'[3]Active SIM and data usage per n'!$B:$B,0,0)</f>
        <v>45</v>
      </c>
      <c r="D144" s="10">
        <f>_xlfn.XLOOKUP(B144,'[3]Active SIM and data usage per n'!$A:$A,'[3]Active SIM and data usage per n'!$C:$C,0,0)</f>
        <v>272787947</v>
      </c>
      <c r="E144" s="10">
        <f t="shared" si="9"/>
        <v>0.2540535731241107</v>
      </c>
      <c r="F144" s="10">
        <f t="shared" si="10"/>
        <v>260.15085887908936</v>
      </c>
      <c r="H144" s="10">
        <f>SUMIF('Tele2 - data 6.23'!A:A,'Usage by partner TELE2 vs Ki'!A144,'Tele2 - data 6.23'!G:G)</f>
        <v>1905</v>
      </c>
      <c r="I144" s="10">
        <f>SUMIF('Tele2 - data 6.23'!A:A,'Usage by partner TELE2 vs Ki'!A144,'Tele2 - data 6.23'!I:I)</f>
        <v>264.11399999999998</v>
      </c>
      <c r="K144" s="12">
        <f t="shared" si="12"/>
        <v>-3.9631411209106204</v>
      </c>
      <c r="M144">
        <f>_xlfn.XLOOKUP(A144,'Tele2 - data 5.23'!A:A,'Tele2 - data 5.23'!K:K,0,0)</f>
        <v>1.0012538480688584E-2</v>
      </c>
      <c r="N144" s="10">
        <f t="shared" si="11"/>
        <v>-3.9681102977516876E-2</v>
      </c>
    </row>
    <row r="145" spans="1:14" x14ac:dyDescent="0.25">
      <c r="A145" t="s">
        <v>540</v>
      </c>
      <c r="B145" t="s">
        <v>857</v>
      </c>
      <c r="C145">
        <f>_xlfn.XLOOKUP(B145,'[3]Active SIM and data usage per n'!$A:$A,'[3]Active SIM and data usage per n'!$B:$B,0,0)</f>
        <v>196</v>
      </c>
      <c r="D145" s="10">
        <f>_xlfn.XLOOKUP(B145,'[3]Active SIM and data usage per n'!$A:$A,'[3]Active SIM and data usage per n'!$C:$C,0,0)</f>
        <v>22421817</v>
      </c>
      <c r="E145" s="10">
        <f t="shared" si="9"/>
        <v>2.0881944335997105E-2</v>
      </c>
      <c r="F145" s="10">
        <f t="shared" si="10"/>
        <v>21.383111000061035</v>
      </c>
      <c r="H145" s="10">
        <f>SUMIF('Tele2 - data 6.23'!A:A,'Usage by partner TELE2 vs Ki'!A145,'Tele2 - data 6.23'!G:G)</f>
        <v>2261</v>
      </c>
      <c r="I145" s="10">
        <f>SUMIF('Tele2 - data 6.23'!A:A,'Usage by partner TELE2 vs Ki'!A145,'Tele2 - data 6.23'!I:I)</f>
        <v>23.32</v>
      </c>
      <c r="K145" s="12">
        <f t="shared" si="12"/>
        <v>-1.9368889999389651</v>
      </c>
      <c r="M145">
        <f>_xlfn.XLOOKUP(A145,'Tele2 - data 5.23'!A:A,'Tele2 - data 5.23'!K:K,0,0)</f>
        <v>6.1038167938931444E-2</v>
      </c>
      <c r="N145" s="10">
        <f t="shared" si="11"/>
        <v>-0.11822415605734353</v>
      </c>
    </row>
    <row r="146" spans="1:14" x14ac:dyDescent="0.25">
      <c r="A146" t="s">
        <v>1078</v>
      </c>
      <c r="B146" t="s">
        <v>858</v>
      </c>
      <c r="C146">
        <f>_xlfn.XLOOKUP(B146,'[3]Active SIM and data usage per n'!$A:$A,'[3]Active SIM and data usage per n'!$B:$B,0,0)</f>
        <v>90</v>
      </c>
      <c r="D146" s="10">
        <f>_xlfn.XLOOKUP(B146,'[3]Active SIM and data usage per n'!$A:$A,'[3]Active SIM and data usage per n'!$C:$C,0,0)</f>
        <v>85864</v>
      </c>
      <c r="E146" s="10">
        <f t="shared" si="9"/>
        <v>7.9967081546783447E-5</v>
      </c>
      <c r="F146" s="10">
        <f t="shared" si="10"/>
        <v>8.188629150390625E-2</v>
      </c>
      <c r="H146" s="10">
        <f>SUMIF('Tele2 - data 6.23'!A:A,'Usage by partner TELE2 vs Ki'!A146,'Tele2 - data 6.23'!G:G)</f>
        <v>5</v>
      </c>
      <c r="I146" s="10">
        <f>SUMIF('Tele2 - data 6.23'!A:A,'Usage by partner TELE2 vs Ki'!A146,'Tele2 - data 6.23'!I:I)</f>
        <v>0.157</v>
      </c>
      <c r="K146" s="12">
        <f t="shared" si="12"/>
        <v>-7.5113708496093751E-2</v>
      </c>
      <c r="M146">
        <f>_xlfn.XLOOKUP(A146,'Tele2 - data 5.23'!A:A,'Tele2 - data 5.23'!K:K,0,0)</f>
        <v>6.0621359223300975E-2</v>
      </c>
      <c r="N146" s="10">
        <f t="shared" si="11"/>
        <v>-4.5534951053360136E-3</v>
      </c>
    </row>
    <row r="147" spans="1:14" x14ac:dyDescent="0.25">
      <c r="A147" t="s">
        <v>1090</v>
      </c>
      <c r="B147" t="s">
        <v>859</v>
      </c>
      <c r="C147">
        <f>_xlfn.XLOOKUP(B147,'[3]Active SIM and data usage per n'!$A:$A,'[3]Active SIM and data usage per n'!$B:$B,0,0)</f>
        <v>20</v>
      </c>
      <c r="D147" s="10">
        <f>_xlfn.XLOOKUP(B147,'[3]Active SIM and data usage per n'!$A:$A,'[3]Active SIM and data usage per n'!$C:$C,0,0)</f>
        <v>1143</v>
      </c>
      <c r="E147" s="10">
        <f t="shared" si="9"/>
        <v>1.0645017027854919E-6</v>
      </c>
      <c r="F147" s="10">
        <f t="shared" si="10"/>
        <v>1.0900497436523438E-3</v>
      </c>
      <c r="H147" s="10">
        <f>SUMIF('Tele2 - data 6.23'!A:A,'Usage by partner TELE2 vs Ki'!A147,'Tele2 - data 6.23'!G:G)</f>
        <v>0</v>
      </c>
      <c r="I147" s="10">
        <f>SUMIF('Tele2 - data 6.23'!A:A,'Usage by partner TELE2 vs Ki'!A147,'Tele2 - data 6.23'!I:I)</f>
        <v>0</v>
      </c>
      <c r="K147" s="12">
        <f t="shared" si="12"/>
        <v>1.0900497436523438E-3</v>
      </c>
      <c r="M147">
        <f>_xlfn.XLOOKUP(A147,'Tele2 - data 5.23'!A:A,'Tele2 - data 5.23'!K:K,0,0)</f>
        <v>0</v>
      </c>
      <c r="N147" s="10">
        <f t="shared" si="11"/>
        <v>0</v>
      </c>
    </row>
    <row r="148" spans="1:14" x14ac:dyDescent="0.25">
      <c r="A148" t="s">
        <v>1090</v>
      </c>
      <c r="B148" t="s">
        <v>874</v>
      </c>
      <c r="C148">
        <f>_xlfn.XLOOKUP(B148,'[3]Active SIM and data usage per n'!$A:$A,'[3]Active SIM and data usage per n'!$B:$B,0,0)</f>
        <v>0</v>
      </c>
      <c r="D148" s="10">
        <f>_xlfn.XLOOKUP(B148,'[3]Active SIM and data usage per n'!$A:$A,'[3]Active SIM and data usage per n'!$C:$C,0,0)</f>
        <v>0</v>
      </c>
      <c r="E148" s="10">
        <f t="shared" si="9"/>
        <v>0</v>
      </c>
      <c r="F148" s="10">
        <f t="shared" si="10"/>
        <v>0</v>
      </c>
      <c r="H148" s="10">
        <f>SUMIF('Tele2 - data 6.23'!A:A,'Usage by partner TELE2 vs Ki'!A148,'Tele2 - data 6.23'!G:G)</f>
        <v>0</v>
      </c>
      <c r="I148" s="10">
        <f>SUMIF('Tele2 - data 6.23'!A:A,'Usage by partner TELE2 vs Ki'!A148,'Tele2 - data 6.23'!I:I)</f>
        <v>0</v>
      </c>
      <c r="K148" s="12">
        <f t="shared" si="12"/>
        <v>0</v>
      </c>
      <c r="M148">
        <f>_xlfn.XLOOKUP(A148,'Tele2 - data 5.23'!A:A,'Tele2 - data 5.23'!K:K,0,0)</f>
        <v>0</v>
      </c>
      <c r="N148" s="10">
        <f t="shared" si="11"/>
        <v>0</v>
      </c>
    </row>
    <row r="149" spans="1:14" x14ac:dyDescent="0.25">
      <c r="A149" t="s">
        <v>558</v>
      </c>
      <c r="B149" t="s">
        <v>860</v>
      </c>
      <c r="C149">
        <f>_xlfn.XLOOKUP(B149,'[3]Active SIM and data usage per n'!$A:$A,'[3]Active SIM and data usage per n'!$B:$B,0,0)</f>
        <v>17</v>
      </c>
      <c r="D149" s="10">
        <f>_xlfn.XLOOKUP(B149,'[3]Active SIM and data usage per n'!$A:$A,'[3]Active SIM and data usage per n'!$C:$C,0,0)</f>
        <v>27004446</v>
      </c>
      <c r="E149" s="10">
        <f t="shared" si="9"/>
        <v>2.514985017478466E-2</v>
      </c>
      <c r="F149" s="10">
        <f t="shared" si="10"/>
        <v>25.753446578979492</v>
      </c>
      <c r="H149" s="10">
        <f>SUMIF('Tele2 - data 6.23'!A:A,'Usage by partner TELE2 vs Ki'!A149,'Tele2 - data 6.23'!G:G)</f>
        <v>1895</v>
      </c>
      <c r="I149" s="10">
        <f>SUMIF('Tele2 - data 6.23'!A:A,'Usage by partner TELE2 vs Ki'!A149,'Tele2 - data 6.23'!I:I)</f>
        <v>27.23</v>
      </c>
      <c r="K149" s="12">
        <f t="shared" si="12"/>
        <v>-1.4765534210205082</v>
      </c>
      <c r="M149">
        <f>_xlfn.XLOOKUP(A149,'Tele2 - data 5.23'!A:A,'Tele2 - data 5.23'!K:K,0,0)</f>
        <v>0.10030936694356861</v>
      </c>
      <c r="N149" s="10">
        <f t="shared" si="11"/>
        <v>-0.1481121389209277</v>
      </c>
    </row>
    <row r="150" spans="1:14" x14ac:dyDescent="0.25">
      <c r="A150" t="s">
        <v>561</v>
      </c>
      <c r="B150" t="s">
        <v>861</v>
      </c>
      <c r="C150">
        <f>_xlfn.XLOOKUP(B150,'[3]Active SIM and data usage per n'!$A:$A,'[3]Active SIM and data usage per n'!$B:$B,0,0)</f>
        <v>18</v>
      </c>
      <c r="D150" s="10">
        <f>_xlfn.XLOOKUP(B150,'[3]Active SIM and data usage per n'!$A:$A,'[3]Active SIM and data usage per n'!$C:$C,0,0)</f>
        <v>22784342</v>
      </c>
      <c r="E150" s="10">
        <f t="shared" si="9"/>
        <v>2.1219572052359581E-2</v>
      </c>
      <c r="F150" s="10">
        <f t="shared" si="10"/>
        <v>21.728841781616211</v>
      </c>
      <c r="H150" s="10">
        <f>SUMIF('Tele2 - data 6.23'!A:A,'Usage by partner TELE2 vs Ki'!A150,'Tele2 - data 6.23'!G:G)</f>
        <v>5127</v>
      </c>
      <c r="I150" s="10">
        <f>SUMIF('Tele2 - data 6.23'!A:A,'Usage by partner TELE2 vs Ki'!A150,'Tele2 - data 6.23'!I:I)</f>
        <v>23.704000000000001</v>
      </c>
      <c r="K150" s="12">
        <f t="shared" si="12"/>
        <v>-1.9751582183837897</v>
      </c>
      <c r="M150">
        <f>_xlfn.XLOOKUP(A150,'Tele2 - data 5.23'!A:A,'Tele2 - data 5.23'!K:K,0,0)</f>
        <v>0.10035377777777822</v>
      </c>
      <c r="N150" s="10">
        <f t="shared" si="11"/>
        <v>-0.19821458892363919</v>
      </c>
    </row>
    <row r="151" spans="1:14" x14ac:dyDescent="0.25">
      <c r="A151" t="s">
        <v>561</v>
      </c>
      <c r="B151" t="s">
        <v>862</v>
      </c>
      <c r="C151">
        <f>_xlfn.XLOOKUP(B151,'[3]Active SIM and data usage per n'!$A:$A,'[3]Active SIM and data usage per n'!$B:$B,0,0)</f>
        <v>18</v>
      </c>
      <c r="D151" s="10">
        <f>_xlfn.XLOOKUP(B151,'[3]Active SIM and data usage per n'!$A:$A,'[3]Active SIM and data usage per n'!$C:$C,0,0)</f>
        <v>1042</v>
      </c>
      <c r="E151" s="10">
        <f t="shared" si="9"/>
        <v>9.7043812274932861E-7</v>
      </c>
      <c r="F151" s="10">
        <f t="shared" si="10"/>
        <v>9.937286376953125E-4</v>
      </c>
      <c r="K151" s="12">
        <f t="shared" si="12"/>
        <v>9.937286376953125E-4</v>
      </c>
      <c r="M151">
        <f>_xlfn.XLOOKUP(A151,'Tele2 - data 5.23'!A:A,'Tele2 - data 5.23'!K:K,0,0)</f>
        <v>0.10035377777777822</v>
      </c>
      <c r="N151" s="10">
        <f t="shared" si="11"/>
        <v>9.9724422878689676E-5</v>
      </c>
    </row>
    <row r="152" spans="1:14" x14ac:dyDescent="0.25">
      <c r="A152" t="s">
        <v>192</v>
      </c>
      <c r="B152" t="s">
        <v>863</v>
      </c>
      <c r="C152">
        <f>_xlfn.XLOOKUP(B152,'[3]Active SIM and data usage per n'!$A:$A,'[3]Active SIM and data usage per n'!$B:$B,0,0)</f>
        <v>29</v>
      </c>
      <c r="D152" s="10">
        <f>_xlfn.XLOOKUP(B152,'[3]Active SIM and data usage per n'!$A:$A,'[3]Active SIM and data usage per n'!$C:$C,0,0)</f>
        <v>14719567</v>
      </c>
      <c r="E152" s="10">
        <f t="shared" si="9"/>
        <v>1.3708665035665035E-2</v>
      </c>
      <c r="F152" s="10">
        <f t="shared" si="10"/>
        <v>14.037672996520996</v>
      </c>
      <c r="H152" s="10">
        <f>SUMIF('Tele2 - data 6.23'!A:A,'Usage by partner TELE2 vs Ki'!A152,'Tele2 - data 6.23'!G:G)</f>
        <v>6144</v>
      </c>
      <c r="I152" s="10">
        <f>SUMIF('Tele2 - data 6.23'!A:A,'Usage by partner TELE2 vs Ki'!A152,'Tele2 - data 6.23'!I:I)</f>
        <v>16.533000000000001</v>
      </c>
      <c r="K152" s="12">
        <f t="shared" si="12"/>
        <v>-2.4953270034790052</v>
      </c>
      <c r="M152">
        <f>_xlfn.XLOOKUP(A152,'Tele2 - data 5.23'!A:A,'Tele2 - data 5.23'!K:K,0,0)</f>
        <v>1.0238804558566227E-2</v>
      </c>
      <c r="N152" s="10">
        <f t="shared" si="11"/>
        <v>-2.5549165498334241E-2</v>
      </c>
    </row>
    <row r="153" spans="1:14" x14ac:dyDescent="0.25">
      <c r="A153" t="s">
        <v>102</v>
      </c>
      <c r="B153" t="s">
        <v>864</v>
      </c>
      <c r="C153">
        <f>_xlfn.XLOOKUP(B153,'[3]Active SIM and data usage per n'!$A:$A,'[3]Active SIM and data usage per n'!$B:$B,0,0)</f>
        <v>83</v>
      </c>
      <c r="D153" s="10">
        <f>_xlfn.XLOOKUP(B153,'[3]Active SIM and data usage per n'!$A:$A,'[3]Active SIM and data usage per n'!$C:$C,0,0)</f>
        <v>26778705</v>
      </c>
      <c r="E153" s="10">
        <f t="shared" si="9"/>
        <v>2.4939612485468388E-2</v>
      </c>
      <c r="F153" s="10">
        <f t="shared" si="10"/>
        <v>25.538163185119629</v>
      </c>
      <c r="H153" s="10">
        <f>SUMIF('Tele2 - data 6.23'!A:A,'Usage by partner TELE2 vs Ki'!A153,'Tele2 - data 6.23'!G:G)</f>
        <v>3470</v>
      </c>
      <c r="I153" s="10">
        <f>SUMIF('Tele2 - data 6.23'!A:A,'Usage by partner TELE2 vs Ki'!A153,'Tele2 - data 6.23'!I:I)</f>
        <v>27.751999999999999</v>
      </c>
      <c r="K153" s="12">
        <f t="shared" si="12"/>
        <v>-2.21383681488037</v>
      </c>
      <c r="M153">
        <f>_xlfn.XLOOKUP(A153,'Tele2 - data 5.23'!A:A,'Tele2 - data 5.23'!K:K,0,0)</f>
        <v>2.0143218197135635E-2</v>
      </c>
      <c r="N153" s="10">
        <f t="shared" si="11"/>
        <v>-4.4593798014987064E-2</v>
      </c>
    </row>
    <row r="154" spans="1:14" x14ac:dyDescent="0.25">
      <c r="A154" t="s">
        <v>1048</v>
      </c>
      <c r="B154" t="s">
        <v>865</v>
      </c>
      <c r="C154">
        <f>_xlfn.XLOOKUP(B154,'[3]Active SIM and data usage per n'!$A:$A,'[3]Active SIM and data usage per n'!$B:$B,0,0)</f>
        <v>18</v>
      </c>
      <c r="D154" s="10">
        <f>_xlfn.XLOOKUP(B154,'[3]Active SIM and data usage per n'!$A:$A,'[3]Active SIM and data usage per n'!$C:$C,0,0)</f>
        <v>652</v>
      </c>
      <c r="E154" s="10">
        <f t="shared" si="9"/>
        <v>6.0722231864929199E-7</v>
      </c>
      <c r="F154" s="10">
        <f t="shared" si="10"/>
        <v>6.21795654296875E-4</v>
      </c>
      <c r="H154" s="10">
        <f>SUMIF('Tele2 - data 6.23'!A:A,'Usage by partner TELE2 vs Ki'!A154,'Tele2 - data 6.23'!G:G)</f>
        <v>0</v>
      </c>
      <c r="I154" s="10">
        <f>SUMIF('Tele2 - data 6.23'!A:A,'Usage by partner TELE2 vs Ki'!A154,'Tele2 - data 6.23'!I:I)</f>
        <v>0</v>
      </c>
      <c r="K154" s="12">
        <f t="shared" si="12"/>
        <v>6.21795654296875E-4</v>
      </c>
      <c r="M154">
        <f>_xlfn.XLOOKUP(A154,'Tele2 - data 5.23'!A:A,'Tele2 - data 5.23'!K:K,0,0)</f>
        <v>0</v>
      </c>
      <c r="N154" s="10">
        <f t="shared" si="11"/>
        <v>0</v>
      </c>
    </row>
    <row r="155" spans="1:14" x14ac:dyDescent="0.25">
      <c r="A155" t="s">
        <v>197</v>
      </c>
      <c r="B155" t="s">
        <v>866</v>
      </c>
      <c r="C155">
        <f>_xlfn.XLOOKUP(B155,'[3]Active SIM and data usage per n'!$A:$A,'[3]Active SIM and data usage per n'!$B:$B,0,0)</f>
        <v>26</v>
      </c>
      <c r="D155" s="10">
        <f>_xlfn.XLOOKUP(B155,'[3]Active SIM and data usage per n'!$A:$A,'[3]Active SIM and data usage per n'!$C:$C,0,0)</f>
        <v>150478858</v>
      </c>
      <c r="E155" s="10">
        <f t="shared" si="9"/>
        <v>0.140144357457757</v>
      </c>
      <c r="F155" s="10">
        <f t="shared" si="10"/>
        <v>143.50782203674316</v>
      </c>
      <c r="H155" s="10">
        <f>SUMIF('Tele2 - data 6.23'!A:A,'Usage by partner TELE2 vs Ki'!A155,'Tele2 - data 6.23'!G:G)</f>
        <v>1608</v>
      </c>
      <c r="I155" s="10">
        <f>SUMIF('Tele2 - data 6.23'!A:A,'Usage by partner TELE2 vs Ki'!A155,'Tele2 - data 6.23'!I:I)</f>
        <v>145.256</v>
      </c>
      <c r="K155" s="12">
        <f t="shared" si="12"/>
        <v>-1.7481779632568362</v>
      </c>
      <c r="M155">
        <f>_xlfn.XLOOKUP(A155,'Tele2 - data 5.23'!A:A,'Tele2 - data 5.23'!K:K,0,0)</f>
        <v>1.0017410266781563E-2</v>
      </c>
      <c r="N155" s="10">
        <f t="shared" si="11"/>
        <v>-1.7512215877290311E-2</v>
      </c>
    </row>
    <row r="156" spans="1:14" x14ac:dyDescent="0.25">
      <c r="A156" t="s">
        <v>458</v>
      </c>
      <c r="B156" t="s">
        <v>867</v>
      </c>
      <c r="C156">
        <f>_xlfn.XLOOKUP(B156,'[3]Active SIM and data usage per n'!$A:$A,'[3]Active SIM and data usage per n'!$B:$B,0,0)</f>
        <v>40</v>
      </c>
      <c r="D156" s="10">
        <f>_xlfn.XLOOKUP(B156,'[3]Active SIM and data usage per n'!$A:$A,'[3]Active SIM and data usage per n'!$C:$C,0,0)</f>
        <v>193293940</v>
      </c>
      <c r="E156" s="10">
        <f t="shared" si="9"/>
        <v>0.18001900985836983</v>
      </c>
      <c r="F156" s="10">
        <f t="shared" si="10"/>
        <v>184.3394660949707</v>
      </c>
      <c r="H156" s="10">
        <f>SUMIF('Tele2 - data 6.23'!A:A,'Usage by partner TELE2 vs Ki'!A156,'Tele2 - data 6.23'!G:G)</f>
        <v>2026</v>
      </c>
      <c r="I156" s="10">
        <f>SUMIF('Tele2 - data 6.23'!A:A,'Usage by partner TELE2 vs Ki'!A156,'Tele2 - data 6.23'!I:I)</f>
        <v>188.303</v>
      </c>
      <c r="K156" s="12">
        <f t="shared" si="12"/>
        <v>-3.9635339050292941</v>
      </c>
      <c r="M156">
        <f>_xlfn.XLOOKUP(A156,'Tele2 - data 5.23'!A:A,'Tele2 - data 5.23'!K:K,0,0)</f>
        <v>6.3938595416104292E-3</v>
      </c>
      <c r="N156" s="10">
        <f t="shared" si="11"/>
        <v>-2.5342279077167996E-2</v>
      </c>
    </row>
    <row r="157" spans="1:14" x14ac:dyDescent="0.25">
      <c r="A157" t="s">
        <v>280</v>
      </c>
      <c r="B157" t="s">
        <v>869</v>
      </c>
      <c r="C157">
        <f>_xlfn.XLOOKUP(B157,'[3]Active SIM and data usage per n'!$A:$A,'[3]Active SIM and data usage per n'!$B:$B,0,0)</f>
        <v>26</v>
      </c>
      <c r="D157" s="10">
        <f>_xlfn.XLOOKUP(B157,'[3]Active SIM and data usage per n'!$A:$A,'[3]Active SIM and data usage per n'!$C:$C,0,0)</f>
        <v>707775394</v>
      </c>
      <c r="E157" s="10">
        <f t="shared" si="9"/>
        <v>0.6591672021895647</v>
      </c>
      <c r="F157" s="10">
        <f t="shared" si="10"/>
        <v>674.98721504211426</v>
      </c>
      <c r="H157" s="10">
        <f>SUMIF('Tele2 - data 6.23'!A:A,'Usage by partner TELE2 vs Ki'!A157,'Tele2 - data 6.23'!G:G)</f>
        <v>3251</v>
      </c>
      <c r="I157" s="10">
        <f>SUMIF('Tele2 - data 6.23'!A:A,'Usage by partner TELE2 vs Ki'!A157,'Tele2 - data 6.23'!I:I)</f>
        <v>686.51599999999996</v>
      </c>
      <c r="K157" s="12">
        <f t="shared" si="12"/>
        <v>-11.528784957885705</v>
      </c>
      <c r="M157">
        <f>_xlfn.XLOOKUP(A157,'Tele2 - data 5.23'!A:A,'Tele2 - data 5.23'!K:K,0,0)</f>
        <v>1.0003093956278776E-2</v>
      </c>
      <c r="N157" s="10">
        <f t="shared" si="11"/>
        <v>-0.11532351913546415</v>
      </c>
    </row>
    <row r="158" spans="1:14" x14ac:dyDescent="0.25">
      <c r="A158" t="s">
        <v>538</v>
      </c>
      <c r="B158" t="s">
        <v>870</v>
      </c>
      <c r="C158">
        <f>_xlfn.XLOOKUP(B158,'[3]Active SIM and data usage per n'!$A:$A,'[3]Active SIM and data usage per n'!$B:$B,0,0)</f>
        <v>17</v>
      </c>
      <c r="D158" s="10">
        <f>_xlfn.XLOOKUP(B158,'[3]Active SIM and data usage per n'!$A:$A,'[3]Active SIM and data usage per n'!$C:$C,0,0)</f>
        <v>59089870</v>
      </c>
      <c r="E158" s="10">
        <f t="shared" si="9"/>
        <v>5.5031729862093925E-2</v>
      </c>
      <c r="F158" s="10">
        <f t="shared" si="10"/>
        <v>56.35249137878418</v>
      </c>
      <c r="H158" s="10">
        <f>SUMIF('Tele2 - data 6.23'!A:A,'Usage by partner TELE2 vs Ki'!A158,'Tele2 - data 6.23'!G:G)</f>
        <v>609</v>
      </c>
      <c r="I158" s="10">
        <f>SUMIF('Tele2 - data 6.23'!A:A,'Usage by partner TELE2 vs Ki'!A158,'Tele2 - data 6.23'!I:I)</f>
        <v>77.887</v>
      </c>
      <c r="K158" s="12">
        <f t="shared" si="12"/>
        <v>-21.534508621215821</v>
      </c>
      <c r="M158">
        <f>_xlfn.XLOOKUP(A158,'Tele2 - data 5.23'!A:A,'Tele2 - data 5.23'!K:K,0,0)</f>
        <v>6.0010843706777312E-2</v>
      </c>
      <c r="N158" s="10">
        <f t="shared" si="11"/>
        <v>-1.2923040311700311</v>
      </c>
    </row>
    <row r="159" spans="1:14" x14ac:dyDescent="0.25">
      <c r="A159" t="s">
        <v>168</v>
      </c>
      <c r="B159" t="s">
        <v>873</v>
      </c>
      <c r="C159">
        <f>_xlfn.XLOOKUP(B159,'[3]Active SIM and data usage per n'!$A:$A,'[3]Active SIM and data usage per n'!$B:$B,0,0)</f>
        <v>31</v>
      </c>
      <c r="D159" s="10">
        <f>_xlfn.XLOOKUP(B159,'[3]Active SIM and data usage per n'!$A:$A,'[3]Active SIM and data usage per n'!$C:$C,0,0)</f>
        <v>1778238017</v>
      </c>
      <c r="E159" s="10">
        <f t="shared" si="9"/>
        <v>1.6561132082715631</v>
      </c>
      <c r="F159" s="10">
        <f t="shared" si="10"/>
        <v>1695.8599252700806</v>
      </c>
      <c r="H159" s="10">
        <f>SUMIF('Tele2 - data 6.23'!A:A,'Usage by partner TELE2 vs Ki'!A159,'Tele2 - data 6.23'!G:G)</f>
        <v>2368</v>
      </c>
      <c r="I159" s="10">
        <f>SUMIF('Tele2 - data 6.23'!A:A,'Usage by partner TELE2 vs Ki'!A159,'Tele2 - data 6.23'!I:I)</f>
        <v>1737.7180000000001</v>
      </c>
      <c r="K159" s="12">
        <f t="shared" si="12"/>
        <v>-41.858074729919508</v>
      </c>
      <c r="M159">
        <f>_xlfn.XLOOKUP(A159,'Tele2 - data 5.23'!A:A,'Tele2 - data 5.23'!K:K,0,0)</f>
        <v>1.0001247653414744E-2</v>
      </c>
      <c r="N159" s="10">
        <f t="shared" si="11"/>
        <v>-0.41863297166906649</v>
      </c>
    </row>
    <row r="160" spans="1:14" x14ac:dyDescent="0.25">
      <c r="A160" t="s">
        <v>486</v>
      </c>
      <c r="B160" t="s">
        <v>875</v>
      </c>
      <c r="C160">
        <f>_xlfn.XLOOKUP(B160,'[3]Active SIM and data usage per n'!$A:$A,'[3]Active SIM and data usage per n'!$B:$B,0,0)</f>
        <v>128</v>
      </c>
      <c r="D160" s="10">
        <f>_xlfn.XLOOKUP(B160,'[3]Active SIM and data usage per n'!$A:$A,'[3]Active SIM and data usage per n'!$C:$C,0,0)</f>
        <v>28510053</v>
      </c>
      <c r="E160" s="10">
        <f t="shared" si="9"/>
        <v>2.6552055962383747E-2</v>
      </c>
      <c r="F160" s="10">
        <f t="shared" si="10"/>
        <v>27.189305305480957</v>
      </c>
      <c r="H160" s="10">
        <f>SUMIF('Tele2 - data 6.23'!A:A,'Usage by partner TELE2 vs Ki'!A160,'Tele2 - data 6.23'!G:G)</f>
        <v>970</v>
      </c>
      <c r="I160" s="10">
        <f>SUMIF('Tele2 - data 6.23'!A:A,'Usage by partner TELE2 vs Ki'!A160,'Tele2 - data 6.23'!I:I)</f>
        <v>28.126000000000001</v>
      </c>
      <c r="K160" s="12">
        <f t="shared" si="12"/>
        <v>-0.93669469451904419</v>
      </c>
      <c r="M160">
        <f>_xlfn.XLOOKUP(A160,'Tele2 - data 5.23'!A:A,'Tele2 - data 5.23'!K:K,0,0)</f>
        <v>7.5098814229249009E-2</v>
      </c>
      <c r="N160" s="10">
        <f t="shared" si="11"/>
        <v>-7.0344660853208854E-2</v>
      </c>
    </row>
    <row r="161" spans="1:14" x14ac:dyDescent="0.25">
      <c r="A161" t="s">
        <v>507</v>
      </c>
      <c r="B161" t="s">
        <v>876</v>
      </c>
      <c r="C161">
        <f>_xlfn.XLOOKUP(B161,'[3]Active SIM and data usage per n'!$A:$A,'[3]Active SIM and data usage per n'!$B:$B,0,0)</f>
        <v>17</v>
      </c>
      <c r="D161" s="10">
        <f>_xlfn.XLOOKUP(B161,'[3]Active SIM and data usage per n'!$A:$A,'[3]Active SIM and data usage per n'!$C:$C,0,0)</f>
        <v>26549539</v>
      </c>
      <c r="E161" s="10">
        <f t="shared" si="9"/>
        <v>2.4726185016334057E-2</v>
      </c>
      <c r="F161" s="10">
        <f t="shared" si="10"/>
        <v>25.319613456726074</v>
      </c>
      <c r="H161" s="10">
        <f>SUMIF('Tele2 - data 6.23'!A:A,'Usage by partner TELE2 vs Ki'!A161,'Tele2 - data 6.23'!G:G)</f>
        <v>2132</v>
      </c>
      <c r="I161" s="10">
        <f>SUMIF('Tele2 - data 6.23'!A:A,'Usage by partner TELE2 vs Ki'!A161,'Tele2 - data 6.23'!I:I)</f>
        <v>27.620999999999999</v>
      </c>
      <c r="K161" s="12">
        <f t="shared" si="12"/>
        <v>-2.3013865432739244</v>
      </c>
      <c r="M161">
        <f>_xlfn.XLOOKUP(A161,'Tele2 - data 5.23'!A:A,'Tele2 - data 5.23'!K:K,0,0)</f>
        <v>6.0657618046263146E-3</v>
      </c>
      <c r="N161" s="10">
        <f t="shared" si="11"/>
        <v>-1.3959662591871955E-2</v>
      </c>
    </row>
    <row r="162" spans="1:14" x14ac:dyDescent="0.25">
      <c r="A162" t="s">
        <v>154</v>
      </c>
      <c r="B162" t="s">
        <v>877</v>
      </c>
      <c r="C162">
        <f>_xlfn.XLOOKUP(B162,'[3]Active SIM and data usage per n'!$A:$A,'[3]Active SIM and data usage per n'!$B:$B,0,0)</f>
        <v>21</v>
      </c>
      <c r="D162" s="10">
        <f>_xlfn.XLOOKUP(B162,'[3]Active SIM and data usage per n'!$A:$A,'[3]Active SIM and data usage per n'!$C:$C,0,0)</f>
        <v>767131333</v>
      </c>
      <c r="E162" s="10">
        <f t="shared" si="9"/>
        <v>0.714446728117764</v>
      </c>
      <c r="F162" s="10">
        <f t="shared" si="10"/>
        <v>731.59344959259033</v>
      </c>
      <c r="H162" s="10">
        <f>SUMIF('Tele2 - data 6.23'!A:A,'Usage by partner TELE2 vs Ki'!A162,'Tele2 - data 6.23'!G:G)</f>
        <v>26704</v>
      </c>
      <c r="I162" s="10">
        <f>SUMIF('Tele2 - data 6.23'!A:A,'Usage by partner TELE2 vs Ki'!A162,'Tele2 - data 6.23'!I:I)</f>
        <v>735.79100000000005</v>
      </c>
      <c r="K162" s="12">
        <f t="shared" si="12"/>
        <v>-4.1975504074097216</v>
      </c>
      <c r="M162">
        <f>_xlfn.XLOOKUP(A162,'Tele2 - data 5.23'!A:A,'Tele2 - data 5.23'!K:K,0,0)</f>
        <v>6.1224765442220884E-3</v>
      </c>
      <c r="N162" s="10">
        <f t="shared" si="11"/>
        <v>-2.5699403912555891E-2</v>
      </c>
    </row>
    <row r="163" spans="1:14" x14ac:dyDescent="0.25">
      <c r="A163" t="s">
        <v>31</v>
      </c>
      <c r="B163" t="s">
        <v>878</v>
      </c>
      <c r="C163">
        <f>_xlfn.XLOOKUP(B163,'[3]Active SIM and data usage per n'!$A:$A,'[3]Active SIM and data usage per n'!$B:$B,0,0)</f>
        <v>29</v>
      </c>
      <c r="D163" s="10">
        <f>_xlfn.XLOOKUP(B163,'[3]Active SIM and data usage per n'!$A:$A,'[3]Active SIM and data usage per n'!$C:$C,0,0)</f>
        <v>22577469</v>
      </c>
      <c r="E163" s="10">
        <f t="shared" si="9"/>
        <v>2.1026906557381153E-2</v>
      </c>
      <c r="F163" s="10">
        <f t="shared" si="10"/>
        <v>21.531552314758301</v>
      </c>
      <c r="H163" s="10">
        <f>SUMIF('Tele2 - data 6.23'!A:A,'Usage by partner TELE2 vs Ki'!A163,'Tele2 - data 6.23'!G:G)</f>
        <v>3474</v>
      </c>
      <c r="I163" s="10">
        <f>SUMIF('Tele2 - data 6.23'!A:A,'Usage by partner TELE2 vs Ki'!A163,'Tele2 - data 6.23'!I:I)</f>
        <v>23.437000000000001</v>
      </c>
      <c r="K163" s="12">
        <f t="shared" si="12"/>
        <v>-1.9054476852417004</v>
      </c>
      <c r="M163">
        <f>_xlfn.XLOOKUP(A163,'Tele2 - data 5.23'!A:A,'Tele2 - data 5.23'!K:K,0,0)</f>
        <v>8.013766847118857E-2</v>
      </c>
      <c r="N163" s="10">
        <f t="shared" si="11"/>
        <v>-0.15269813488909306</v>
      </c>
    </row>
    <row r="164" spans="1:14" x14ac:dyDescent="0.25">
      <c r="A164" t="s">
        <v>381</v>
      </c>
      <c r="B164" t="s">
        <v>879</v>
      </c>
      <c r="C164">
        <f>_xlfn.XLOOKUP(B164,'[3]Active SIM and data usage per n'!$A:$A,'[3]Active SIM and data usage per n'!$B:$B,0,0)</f>
        <v>14</v>
      </c>
      <c r="D164" s="10">
        <f>_xlfn.XLOOKUP(B164,'[3]Active SIM and data usage per n'!$A:$A,'[3]Active SIM and data usage per n'!$C:$C,0,0)</f>
        <v>1885643</v>
      </c>
      <c r="E164" s="10">
        <f t="shared" si="9"/>
        <v>1.7561418935656548E-3</v>
      </c>
      <c r="F164" s="10">
        <f t="shared" si="10"/>
        <v>1.7982892990112305</v>
      </c>
      <c r="H164" s="10">
        <f>SUMIF('Tele2 - data 6.23'!A:A,'Usage by partner TELE2 vs Ki'!A164,'Tele2 - data 6.23'!G:G)</f>
        <v>43</v>
      </c>
      <c r="I164" s="10">
        <f>SUMIF('Tele2 - data 6.23'!A:A,'Usage by partner TELE2 vs Ki'!A164,'Tele2 - data 6.23'!I:I)</f>
        <v>0.52100000000000002</v>
      </c>
      <c r="K164" s="12">
        <f t="shared" si="12"/>
        <v>1.2772892990112306</v>
      </c>
      <c r="M164">
        <f>_xlfn.XLOOKUP(A164,'Tele2 - data 5.23'!A:A,'Tele2 - data 5.23'!K:K,0,0)</f>
        <v>0.50028871391076057</v>
      </c>
      <c r="N164" s="10">
        <f t="shared" si="11"/>
        <v>0.63901342069430545</v>
      </c>
    </row>
    <row r="165" spans="1:14" x14ac:dyDescent="0.25">
      <c r="A165" t="s">
        <v>1091</v>
      </c>
      <c r="B165" t="s">
        <v>880</v>
      </c>
      <c r="C165">
        <f>_xlfn.XLOOKUP(B165,'[3]Active SIM and data usage per n'!$A:$A,'[3]Active SIM and data usage per n'!$B:$B,0,0)</f>
        <v>8</v>
      </c>
      <c r="D165" s="10">
        <f>_xlfn.XLOOKUP(B165,'[3]Active SIM and data usage per n'!$A:$A,'[3]Active SIM and data usage per n'!$C:$C,0,0)</f>
        <v>8392582</v>
      </c>
      <c r="E165" s="10">
        <f t="shared" si="9"/>
        <v>7.8162010759115219E-3</v>
      </c>
      <c r="F165" s="10">
        <f t="shared" si="10"/>
        <v>8.0037899017333984</v>
      </c>
      <c r="H165" s="10">
        <f>SUMIF('Tele2 - data 6.23'!A:A,'Usage by partner TELE2 vs Ki'!A165,'Tele2 - data 6.23'!G:G)</f>
        <v>0</v>
      </c>
      <c r="I165" s="10">
        <f>SUMIF('Tele2 - data 6.23'!A:A,'Usage by partner TELE2 vs Ki'!A165,'Tele2 - data 6.23'!I:I)</f>
        <v>0</v>
      </c>
      <c r="K165" s="12">
        <f t="shared" si="12"/>
        <v>8.0037899017333984</v>
      </c>
      <c r="M165">
        <f>_xlfn.XLOOKUP(A165,'Tele2 - data 5.23'!A:A,'Tele2 - data 5.23'!K:K,0,0)</f>
        <v>0</v>
      </c>
      <c r="N165" s="10">
        <f t="shared" si="11"/>
        <v>0</v>
      </c>
    </row>
    <row r="166" spans="1:14" x14ac:dyDescent="0.25">
      <c r="A166" t="s">
        <v>179</v>
      </c>
      <c r="B166" t="s">
        <v>881</v>
      </c>
      <c r="C166">
        <f>_xlfn.XLOOKUP(B166,'[3]Active SIM and data usage per n'!$A:$A,'[3]Active SIM and data usage per n'!$B:$B,0,0)</f>
        <v>7</v>
      </c>
      <c r="D166" s="10">
        <f>_xlfn.XLOOKUP(B166,'[3]Active SIM and data usage per n'!$A:$A,'[3]Active SIM and data usage per n'!$C:$C,0,0)</f>
        <v>4572461</v>
      </c>
      <c r="E166" s="10">
        <f t="shared" si="9"/>
        <v>4.2584361508488655E-3</v>
      </c>
      <c r="F166" s="10">
        <f t="shared" si="10"/>
        <v>4.3606386184692383</v>
      </c>
      <c r="H166" s="10">
        <f>SUMIF('Tele2 - data 6.23'!A:A,'Usage by partner TELE2 vs Ki'!A166,'Tele2 - data 6.23'!G:G)</f>
        <v>136</v>
      </c>
      <c r="I166" s="10">
        <f>SUMIF('Tele2 - data 6.23'!A:A,'Usage by partner TELE2 vs Ki'!A166,'Tele2 - data 6.23'!I:I)</f>
        <v>4.4450000000000003</v>
      </c>
      <c r="K166" s="12">
        <f t="shared" si="12"/>
        <v>-8.4361381530762003E-2</v>
      </c>
      <c r="M166">
        <f>_xlfn.XLOOKUP(A166,'Tele2 - data 5.23'!A:A,'Tele2 - data 5.23'!K:K,0,0)</f>
        <v>0.10007249660172178</v>
      </c>
      <c r="N166" s="10">
        <f t="shared" si="11"/>
        <v>-8.4422540665537345E-3</v>
      </c>
    </row>
    <row r="167" spans="1:14" x14ac:dyDescent="0.25">
      <c r="A167" t="s">
        <v>78</v>
      </c>
      <c r="B167" t="s">
        <v>882</v>
      </c>
      <c r="C167">
        <f>_xlfn.XLOOKUP(B167,'[3]Active SIM and data usage per n'!$A:$A,'[3]Active SIM and data usage per n'!$B:$B,0,0)</f>
        <v>16</v>
      </c>
      <c r="D167" s="10">
        <f>_xlfn.XLOOKUP(B167,'[3]Active SIM and data usage per n'!$A:$A,'[3]Active SIM and data usage per n'!$C:$C,0,0)</f>
        <v>13577297</v>
      </c>
      <c r="E167" s="10">
        <f t="shared" si="9"/>
        <v>1.2644843198359013E-2</v>
      </c>
      <c r="F167" s="10">
        <f t="shared" si="10"/>
        <v>12.948319435119629</v>
      </c>
      <c r="H167" s="10">
        <f>SUMIF('Tele2 - data 6.23'!A:A,'Usage by partner TELE2 vs Ki'!A167,'Tele2 - data 6.23'!G:G)</f>
        <v>363</v>
      </c>
      <c r="I167" s="10">
        <f>SUMIF('Tele2 - data 6.23'!A:A,'Usage by partner TELE2 vs Ki'!A167,'Tele2 - data 6.23'!I:I)</f>
        <v>13.473000000000001</v>
      </c>
      <c r="K167" s="12">
        <f t="shared" si="12"/>
        <v>-0.52468056488037185</v>
      </c>
      <c r="M167">
        <f>_xlfn.XLOOKUP(A167,'Tele2 - data 5.23'!A:A,'Tele2 - data 5.23'!K:K,0,0)</f>
        <v>1.2170883755042185E-2</v>
      </c>
      <c r="N167" s="10">
        <f t="shared" si="11"/>
        <v>-6.3858261636888748E-3</v>
      </c>
    </row>
    <row r="168" spans="1:14" x14ac:dyDescent="0.25">
      <c r="A168" t="s">
        <v>533</v>
      </c>
      <c r="B168" t="s">
        <v>883</v>
      </c>
      <c r="C168">
        <f>_xlfn.XLOOKUP(B168,'[3]Active SIM and data usage per n'!$A:$A,'[3]Active SIM and data usage per n'!$B:$B,0,0)</f>
        <v>20</v>
      </c>
      <c r="D168" s="10">
        <f>_xlfn.XLOOKUP(B168,'[3]Active SIM and data usage per n'!$A:$A,'[3]Active SIM and data usage per n'!$C:$C,0,0)</f>
        <v>35758357</v>
      </c>
      <c r="E168" s="10">
        <f t="shared" si="9"/>
        <v>3.3302565105259418E-2</v>
      </c>
      <c r="F168" s="10">
        <f t="shared" si="10"/>
        <v>34.101826667785645</v>
      </c>
      <c r="H168" s="10">
        <f>SUMIF('Tele2 - data 6.23'!A:A,'Usage by partner TELE2 vs Ki'!A168,'Tele2 - data 6.23'!G:G)</f>
        <v>478</v>
      </c>
      <c r="I168" s="10">
        <f>SUMIF('Tele2 - data 6.23'!A:A,'Usage by partner TELE2 vs Ki'!A168,'Tele2 - data 6.23'!I:I)</f>
        <v>35.651000000000003</v>
      </c>
      <c r="K168" s="12">
        <f t="shared" si="12"/>
        <v>-1.5491733322143588</v>
      </c>
      <c r="M168">
        <f>_xlfn.XLOOKUP(A168,'Tele2 - data 5.23'!A:A,'Tele2 - data 5.23'!K:K,0,0)</f>
        <v>6.001037187493255E-2</v>
      </c>
      <c r="N168" s="10">
        <f t="shared" si="11"/>
        <v>-9.2966467764912103E-2</v>
      </c>
    </row>
    <row r="169" spans="1:14" x14ac:dyDescent="0.25">
      <c r="A169" t="s">
        <v>241</v>
      </c>
      <c r="B169" t="s">
        <v>884</v>
      </c>
      <c r="C169">
        <f>_xlfn.XLOOKUP(B169,'[3]Active SIM and data usage per n'!$A:$A,'[3]Active SIM and data usage per n'!$B:$B,0,0)</f>
        <v>16</v>
      </c>
      <c r="D169" s="10">
        <f>_xlfn.XLOOKUP(B169,'[3]Active SIM and data usage per n'!$A:$A,'[3]Active SIM and data usage per n'!$C:$C,0,0)</f>
        <v>7364957</v>
      </c>
      <c r="E169" s="10">
        <f t="shared" si="9"/>
        <v>6.8591507151722908E-3</v>
      </c>
      <c r="F169" s="10">
        <f t="shared" si="10"/>
        <v>7.0237703323364258</v>
      </c>
      <c r="H169" s="10">
        <f>SUMIF('Tele2 - data 6.23'!A:A,'Usage by partner TELE2 vs Ki'!A169,'Tele2 - data 6.23'!G:G)</f>
        <v>4059</v>
      </c>
      <c r="I169" s="10">
        <f>SUMIF('Tele2 - data 6.23'!A:A,'Usage by partner TELE2 vs Ki'!A169,'Tele2 - data 6.23'!I:I)</f>
        <v>7.8840000000000003</v>
      </c>
      <c r="K169" s="12">
        <f t="shared" si="12"/>
        <v>-0.86022966766357456</v>
      </c>
      <c r="M169">
        <f>_xlfn.XLOOKUP(A169,'Tele2 - data 5.23'!A:A,'Tele2 - data 5.23'!K:K,0,0)</f>
        <v>0.20109497882637475</v>
      </c>
      <c r="N169" s="10">
        <f t="shared" si="11"/>
        <v>-0.17298786680462591</v>
      </c>
    </row>
    <row r="170" spans="1:14" x14ac:dyDescent="0.25">
      <c r="A170" t="s">
        <v>282</v>
      </c>
      <c r="B170" t="s">
        <v>885</v>
      </c>
      <c r="C170">
        <f>_xlfn.XLOOKUP(B170,'[3]Active SIM and data usage per n'!$A:$A,'[3]Active SIM and data usage per n'!$B:$B,0,0)</f>
        <v>19</v>
      </c>
      <c r="D170" s="10">
        <f>_xlfn.XLOOKUP(B170,'[3]Active SIM and data usage per n'!$A:$A,'[3]Active SIM and data usage per n'!$C:$C,0,0)</f>
        <v>3324429</v>
      </c>
      <c r="E170" s="10">
        <f t="shared" si="9"/>
        <v>3.0961157754063606E-3</v>
      </c>
      <c r="F170" s="10">
        <f t="shared" si="10"/>
        <v>3.1704225540161133</v>
      </c>
      <c r="H170" s="10">
        <f>SUMIF('Tele2 - data 6.23'!A:A,'Usage by partner TELE2 vs Ki'!A170,'Tele2 - data 6.23'!G:G)</f>
        <v>96</v>
      </c>
      <c r="I170" s="10">
        <f>SUMIF('Tele2 - data 6.23'!A:A,'Usage by partner TELE2 vs Ki'!A170,'Tele2 - data 6.23'!I:I)</f>
        <v>2.6080000000000001</v>
      </c>
      <c r="K170" s="12">
        <f t="shared" si="12"/>
        <v>0.56242255401611319</v>
      </c>
      <c r="M170">
        <f>_xlfn.XLOOKUP(A170,'Tele2 - data 5.23'!A:A,'Tele2 - data 5.23'!K:K,0,0)</f>
        <v>1.0003681282722514E-2</v>
      </c>
      <c r="N170" s="10">
        <f t="shared" si="11"/>
        <v>5.6262959765919834E-3</v>
      </c>
    </row>
    <row r="171" spans="1:14" x14ac:dyDescent="0.25">
      <c r="A171" t="s">
        <v>190</v>
      </c>
      <c r="B171" t="s">
        <v>887</v>
      </c>
      <c r="C171">
        <f>_xlfn.XLOOKUP(B171,'[3]Active SIM and data usage per n'!$A:$A,'[3]Active SIM and data usage per n'!$B:$B,0,0)</f>
        <v>13</v>
      </c>
      <c r="D171" s="10">
        <f>_xlfn.XLOOKUP(B171,'[3]Active SIM and data usage per n'!$A:$A,'[3]Active SIM and data usage per n'!$C:$C,0,0)</f>
        <v>1146597976</v>
      </c>
      <c r="E171" s="10">
        <f t="shared" si="9"/>
        <v>1.0678525790572166</v>
      </c>
      <c r="F171" s="10">
        <f t="shared" si="10"/>
        <v>1093.4810409545898</v>
      </c>
      <c r="H171" s="10">
        <f>SUMIF('Tele2 - data 6.23'!A:A,'Usage by partner TELE2 vs Ki'!A171,'Tele2 - data 6.23'!G:G)</f>
        <v>552</v>
      </c>
      <c r="I171" s="10">
        <f>SUMIF('Tele2 - data 6.23'!A:A,'Usage by partner TELE2 vs Ki'!A171,'Tele2 - data 6.23'!I:I)</f>
        <v>1063.1400000000001</v>
      </c>
      <c r="K171" s="12">
        <f t="shared" si="12"/>
        <v>30.341040954589744</v>
      </c>
      <c r="M171">
        <f>_xlfn.XLOOKUP(A171,'Tele2 - data 5.23'!A:A,'Tele2 - data 5.23'!K:K,0,0)</f>
        <v>1.0000674563022043E-2</v>
      </c>
      <c r="N171" s="10">
        <f t="shared" si="11"/>
        <v>0.30343087649017569</v>
      </c>
    </row>
    <row r="172" spans="1:14" x14ac:dyDescent="0.25">
      <c r="A172" t="s">
        <v>63</v>
      </c>
      <c r="B172" t="s">
        <v>888</v>
      </c>
      <c r="C172">
        <f>_xlfn.XLOOKUP(B172,'[3]Active SIM and data usage per n'!$A:$A,'[3]Active SIM and data usage per n'!$B:$B,0,0)</f>
        <v>11</v>
      </c>
      <c r="D172" s="10">
        <f>_xlfn.XLOOKUP(B172,'[3]Active SIM and data usage per n'!$A:$A,'[3]Active SIM and data usage per n'!$C:$C,0,0)</f>
        <v>8881535</v>
      </c>
      <c r="E172" s="10">
        <f t="shared" si="9"/>
        <v>8.271574042737484E-3</v>
      </c>
      <c r="F172" s="10">
        <f t="shared" si="10"/>
        <v>8.4700918197631836</v>
      </c>
      <c r="H172" s="10">
        <f>SUMIF('Tele2 - data 6.23'!A:A,'Usage by partner TELE2 vs Ki'!A172,'Tele2 - data 6.23'!G:G)</f>
        <v>635</v>
      </c>
      <c r="I172" s="10">
        <f>SUMIF('Tele2 - data 6.23'!A:A,'Usage by partner TELE2 vs Ki'!A172,'Tele2 - data 6.23'!I:I)</f>
        <v>9.2219999999999995</v>
      </c>
      <c r="K172" s="12">
        <f t="shared" si="12"/>
        <v>-0.75190818023681594</v>
      </c>
      <c r="M172">
        <f>_xlfn.XLOOKUP(A172,'Tele2 - data 5.23'!A:A,'Tele2 - data 5.23'!K:K,0,0)</f>
        <v>0.20021069306930694</v>
      </c>
      <c r="N172" s="10">
        <f t="shared" si="11"/>
        <v>-0.15054005788969427</v>
      </c>
    </row>
    <row r="173" spans="1:14" x14ac:dyDescent="0.25">
      <c r="A173" t="s">
        <v>209</v>
      </c>
      <c r="B173" t="s">
        <v>889</v>
      </c>
      <c r="C173">
        <f>_xlfn.XLOOKUP(B173,'[3]Active SIM and data usage per n'!$A:$A,'[3]Active SIM and data usage per n'!$B:$B,0,0)</f>
        <v>11</v>
      </c>
      <c r="D173" s="10">
        <f>_xlfn.XLOOKUP(B173,'[3]Active SIM and data usage per n'!$A:$A,'[3]Active SIM and data usage per n'!$C:$C,0,0)</f>
        <v>1833233</v>
      </c>
      <c r="E173" s="10">
        <f t="shared" si="9"/>
        <v>1.7073312774300575E-3</v>
      </c>
      <c r="F173" s="10">
        <f t="shared" si="10"/>
        <v>1.7483072280883789</v>
      </c>
      <c r="H173" s="10">
        <f>SUMIF('Tele2 - data 6.23'!A:A,'Usage by partner TELE2 vs Ki'!A173,'Tele2 - data 6.23'!G:G)</f>
        <v>73</v>
      </c>
      <c r="I173" s="10">
        <f>SUMIF('Tele2 - data 6.23'!A:A,'Usage by partner TELE2 vs Ki'!A173,'Tele2 - data 6.23'!I:I)</f>
        <v>1.7769999999999999</v>
      </c>
      <c r="K173" s="12">
        <f t="shared" si="12"/>
        <v>-2.8692771911621007E-2</v>
      </c>
      <c r="M173">
        <f>_xlfn.XLOOKUP(A173,'Tele2 - data 5.23'!A:A,'Tele2 - data 5.23'!K:K,0,0)</f>
        <v>1.0025213823107726E-2</v>
      </c>
      <c r="N173" s="10">
        <f t="shared" si="11"/>
        <v>-2.8765117359166002E-4</v>
      </c>
    </row>
    <row r="174" spans="1:14" x14ac:dyDescent="0.25">
      <c r="A174" t="s">
        <v>440</v>
      </c>
      <c r="B174" t="s">
        <v>890</v>
      </c>
      <c r="C174">
        <f>_xlfn.XLOOKUP(B174,'[3]Active SIM and data usage per n'!$A:$A,'[3]Active SIM and data usage per n'!$B:$B,0,0)</f>
        <v>15</v>
      </c>
      <c r="D174" s="10">
        <f>_xlfn.XLOOKUP(B174,'[3]Active SIM and data usage per n'!$A:$A,'[3]Active SIM and data usage per n'!$C:$C,0,0)</f>
        <v>107249580</v>
      </c>
      <c r="E174" s="10">
        <f t="shared" si="9"/>
        <v>9.9883954972028732E-2</v>
      </c>
      <c r="F174" s="10">
        <f t="shared" si="10"/>
        <v>102.28116989135742</v>
      </c>
      <c r="H174" s="10">
        <f>SUMIF('Tele2 - data 6.23'!A:A,'Usage by partner TELE2 vs Ki'!A174,'Tele2 - data 6.23'!G:G)</f>
        <v>465</v>
      </c>
      <c r="I174" s="10">
        <f>SUMIF('Tele2 - data 6.23'!A:A,'Usage by partner TELE2 vs Ki'!A174,'Tele2 - data 6.23'!I:I)</f>
        <v>102.11</v>
      </c>
      <c r="K174" s="12">
        <f t="shared" si="12"/>
        <v>0.17116989135742244</v>
      </c>
      <c r="M174">
        <f>_xlfn.XLOOKUP(A174,'Tele2 - data 5.23'!A:A,'Tele2 - data 5.23'!K:K,0,0)</f>
        <v>0.10001680168435143</v>
      </c>
      <c r="N174" s="10">
        <f t="shared" si="11"/>
        <v>1.7119865078227301E-2</v>
      </c>
    </row>
    <row r="175" spans="1:14" x14ac:dyDescent="0.25">
      <c r="A175" t="s">
        <v>164</v>
      </c>
      <c r="B175" t="s">
        <v>891</v>
      </c>
      <c r="C175">
        <f>_xlfn.XLOOKUP(B175,'[3]Active SIM and data usage per n'!$A:$A,'[3]Active SIM and data usage per n'!$B:$B,0,0)</f>
        <v>27</v>
      </c>
      <c r="D175" s="10">
        <f>_xlfn.XLOOKUP(B175,'[3]Active SIM and data usage per n'!$A:$A,'[3]Active SIM and data usage per n'!$C:$C,0,0)</f>
        <v>1493821861</v>
      </c>
      <c r="E175" s="10">
        <f t="shared" si="9"/>
        <v>1.3912300216034055</v>
      </c>
      <c r="F175" s="10">
        <f t="shared" si="10"/>
        <v>1424.6195421218872</v>
      </c>
      <c r="H175" s="10">
        <f>SUMIF('Tele2 - data 6.23'!A:A,'Usage by partner TELE2 vs Ki'!A175,'Tele2 - data 6.23'!G:G)</f>
        <v>2907</v>
      </c>
      <c r="I175" s="10">
        <f>SUMIF('Tele2 - data 6.23'!A:A,'Usage by partner TELE2 vs Ki'!A175,'Tele2 - data 6.23'!I:I)</f>
        <v>1470.0319999999999</v>
      </c>
      <c r="K175" s="12">
        <f t="shared" si="12"/>
        <v>-45.412457878112718</v>
      </c>
      <c r="M175">
        <f>_xlfn.XLOOKUP(A175,'Tele2 - data 5.23'!A:A,'Tele2 - data 5.23'!K:K,0,0)</f>
        <v>1.0003772803266751E-2</v>
      </c>
      <c r="N175" s="10">
        <f t="shared" si="11"/>
        <v>-0.45429591105056094</v>
      </c>
    </row>
    <row r="176" spans="1:14" x14ac:dyDescent="0.25">
      <c r="A176" t="s">
        <v>460</v>
      </c>
      <c r="B176" t="s">
        <v>892</v>
      </c>
      <c r="C176">
        <f>_xlfn.XLOOKUP(B176,'[3]Active SIM and data usage per n'!$A:$A,'[3]Active SIM and data usage per n'!$B:$B,0,0)</f>
        <v>29</v>
      </c>
      <c r="D176" s="10">
        <f>_xlfn.XLOOKUP(B176,'[3]Active SIM and data usage per n'!$A:$A,'[3]Active SIM and data usage per n'!$C:$C,0,0)</f>
        <v>63528619</v>
      </c>
      <c r="E176" s="10">
        <f t="shared" si="9"/>
        <v>5.9165637008845806E-2</v>
      </c>
      <c r="F176" s="10">
        <f t="shared" si="10"/>
        <v>60.585612297058105</v>
      </c>
      <c r="H176" s="10">
        <f>SUMIF('Tele2 - data 6.23'!A:A,'Usage by partner TELE2 vs Ki'!A176,'Tele2 - data 6.23'!G:G)</f>
        <v>1868</v>
      </c>
      <c r="I176" s="10">
        <f>SUMIF('Tele2 - data 6.23'!A:A,'Usage by partner TELE2 vs Ki'!A176,'Tele2 - data 6.23'!I:I)</f>
        <v>61.786999999999999</v>
      </c>
      <c r="K176" s="12">
        <f t="shared" si="12"/>
        <v>-1.2013877029418936</v>
      </c>
      <c r="M176">
        <f>_xlfn.XLOOKUP(A176,'Tele2 - data 5.23'!A:A,'Tele2 - data 5.23'!K:K,0,0)</f>
        <v>1.0085358851674718E-2</v>
      </c>
      <c r="N176" s="10">
        <f t="shared" si="11"/>
        <v>-1.2116426104158183E-2</v>
      </c>
    </row>
    <row r="177" spans="1:14" x14ac:dyDescent="0.25">
      <c r="A177" t="s">
        <v>348</v>
      </c>
      <c r="B177" t="s">
        <v>893</v>
      </c>
      <c r="C177">
        <f>_xlfn.XLOOKUP(B177,'[3]Active SIM and data usage per n'!$A:$A,'[3]Active SIM and data usage per n'!$B:$B,0,0)</f>
        <v>119</v>
      </c>
      <c r="D177" s="10">
        <f>_xlfn.XLOOKUP(B177,'[3]Active SIM and data usage per n'!$A:$A,'[3]Active SIM and data usage per n'!$C:$C,0,0)</f>
        <v>4334037</v>
      </c>
      <c r="E177" s="10">
        <f t="shared" si="9"/>
        <v>4.0363864973187447E-3</v>
      </c>
      <c r="F177" s="10">
        <f t="shared" si="10"/>
        <v>4.1332597732543945</v>
      </c>
      <c r="H177" s="10">
        <f>SUMIF('Tele2 - data 6.23'!A:A,'Usage by partner TELE2 vs Ki'!A177,'Tele2 - data 6.23'!G:G)</f>
        <v>284</v>
      </c>
      <c r="I177" s="10">
        <f>SUMIF('Tele2 - data 6.23'!A:A,'Usage by partner TELE2 vs Ki'!A177,'Tele2 - data 6.23'!I:I)</f>
        <v>4.274</v>
      </c>
      <c r="K177" s="12">
        <f t="shared" si="12"/>
        <v>-0.14074022674560549</v>
      </c>
      <c r="M177">
        <f>_xlfn.XLOOKUP(A177,'Tele2 - data 5.23'!A:A,'Tele2 - data 5.23'!K:K,0,0)</f>
        <v>1.0254545454545454E-2</v>
      </c>
      <c r="N177" s="10">
        <f t="shared" si="11"/>
        <v>-1.4432270524458452E-3</v>
      </c>
    </row>
    <row r="178" spans="1:14" x14ac:dyDescent="0.25">
      <c r="A178" t="s">
        <v>419</v>
      </c>
      <c r="B178" t="s">
        <v>894</v>
      </c>
      <c r="C178">
        <f>_xlfn.XLOOKUP(B178,'[3]Active SIM and data usage per n'!$A:$A,'[3]Active SIM and data usage per n'!$B:$B,0,0)</f>
        <v>18</v>
      </c>
      <c r="D178" s="10">
        <f>_xlfn.XLOOKUP(B178,'[3]Active SIM and data usage per n'!$A:$A,'[3]Active SIM and data usage per n'!$C:$C,0,0)</f>
        <v>19761397</v>
      </c>
      <c r="E178" s="10">
        <f t="shared" si="9"/>
        <v>1.8404235132038593E-2</v>
      </c>
      <c r="F178" s="10">
        <f t="shared" si="10"/>
        <v>18.84593677520752</v>
      </c>
      <c r="H178" s="10">
        <f>SUMIF('Tele2 - data 6.23'!A:A,'Usage by partner TELE2 vs Ki'!A178,'Tele2 - data 6.23'!G:G)</f>
        <v>1465</v>
      </c>
      <c r="I178" s="10">
        <f>SUMIF('Tele2 - data 6.23'!A:A,'Usage by partner TELE2 vs Ki'!A178,'Tele2 - data 6.23'!I:I)</f>
        <v>19.265000000000001</v>
      </c>
      <c r="K178" s="12">
        <f t="shared" si="12"/>
        <v>-0.41906322479248104</v>
      </c>
      <c r="M178">
        <f>_xlfn.XLOOKUP(A178,'Tele2 - data 5.23'!A:A,'Tele2 - data 5.23'!K:K,0,0)</f>
        <v>2.0035633955874849E-2</v>
      </c>
      <c r="N178" s="10">
        <f t="shared" si="11"/>
        <v>-8.3961973763106486E-3</v>
      </c>
    </row>
    <row r="179" spans="1:14" x14ac:dyDescent="0.25">
      <c r="A179" t="s">
        <v>252</v>
      </c>
      <c r="B179" t="s">
        <v>895</v>
      </c>
      <c r="C179">
        <f>_xlfn.XLOOKUP(B179,'[3]Active SIM and data usage per n'!$A:$A,'[3]Active SIM and data usage per n'!$B:$B,0,0)</f>
        <v>101</v>
      </c>
      <c r="D179" s="10">
        <f>_xlfn.XLOOKUP(B179,'[3]Active SIM and data usage per n'!$A:$A,'[3]Active SIM and data usage per n'!$C:$C,0,0)</f>
        <v>11802288</v>
      </c>
      <c r="E179" s="10">
        <f t="shared" si="9"/>
        <v>1.0991737246513367E-2</v>
      </c>
      <c r="F179" s="10">
        <f t="shared" si="10"/>
        <v>11.255538940429688</v>
      </c>
      <c r="H179" s="10">
        <f>SUMIF('Tele2 - data 6.23'!A:A,'Usage by partner TELE2 vs Ki'!A179,'Tele2 - data 6.23'!G:G)</f>
        <v>358</v>
      </c>
      <c r="I179" s="10">
        <f>SUMIF('Tele2 - data 6.23'!A:A,'Usage by partner TELE2 vs Ki'!A179,'Tele2 - data 6.23'!I:I)</f>
        <v>12.587</v>
      </c>
      <c r="K179" s="12">
        <f t="shared" si="12"/>
        <v>-1.3314610595703122</v>
      </c>
      <c r="M179">
        <f>_xlfn.XLOOKUP(A179,'Tele2 - data 5.23'!A:A,'Tele2 - data 5.23'!K:K,0,0)</f>
        <v>2.0034373347435221E-2</v>
      </c>
      <c r="N179" s="10">
        <f t="shared" si="11"/>
        <v>-2.6674987965003321E-2</v>
      </c>
    </row>
    <row r="180" spans="1:14" x14ac:dyDescent="0.25">
      <c r="A180" t="s">
        <v>151</v>
      </c>
      <c r="B180" t="s">
        <v>896</v>
      </c>
      <c r="C180">
        <f>_xlfn.XLOOKUP(B180,'[3]Active SIM and data usage per n'!$A:$A,'[3]Active SIM and data usage per n'!$B:$B,0,0)</f>
        <v>37</v>
      </c>
      <c r="D180" s="10">
        <f>_xlfn.XLOOKUP(B180,'[3]Active SIM and data usage per n'!$A:$A,'[3]Active SIM and data usage per n'!$C:$C,0,0)</f>
        <v>948022716</v>
      </c>
      <c r="E180" s="10">
        <f t="shared" si="9"/>
        <v>0.8829149566590786</v>
      </c>
      <c r="F180" s="10">
        <f t="shared" si="10"/>
        <v>904.10491561889648</v>
      </c>
      <c r="H180" s="10">
        <f>SUMIF('Tele2 - data 6.23'!A:A,'Usage by partner TELE2 vs Ki'!A180,'Tele2 - data 6.23'!G:G)</f>
        <v>38341</v>
      </c>
      <c r="I180" s="10">
        <f>SUMIF('Tele2 - data 6.23'!A:A,'Usage by partner TELE2 vs Ki'!A180,'Tele2 - data 6.23'!I:I)</f>
        <v>909.58399999999995</v>
      </c>
      <c r="K180" s="12">
        <f t="shared" si="12"/>
        <v>-5.479084381103462</v>
      </c>
      <c r="M180">
        <f>_xlfn.XLOOKUP(A180,'Tele2 - data 5.23'!A:A,'Tele2 - data 5.23'!K:K,0,0)</f>
        <v>1.0087635248915559E-2</v>
      </c>
      <c r="N180" s="10">
        <f t="shared" si="11"/>
        <v>-5.5271004734601975E-2</v>
      </c>
    </row>
    <row r="181" spans="1:14" x14ac:dyDescent="0.25">
      <c r="A181" t="s">
        <v>277</v>
      </c>
      <c r="B181" t="s">
        <v>897</v>
      </c>
      <c r="C181">
        <f>_xlfn.XLOOKUP(B181,'[3]Active SIM and data usage per n'!$A:$A,'[3]Active SIM and data usage per n'!$B:$B,0,0)</f>
        <v>16</v>
      </c>
      <c r="D181" s="10">
        <f>_xlfn.XLOOKUP(B181,'[3]Active SIM and data usage per n'!$A:$A,'[3]Active SIM and data usage per n'!$C:$C,0,0)</f>
        <v>20653249</v>
      </c>
      <c r="E181" s="10">
        <f t="shared" si="9"/>
        <v>1.9234837032854557E-2</v>
      </c>
      <c r="F181" s="10">
        <f t="shared" si="10"/>
        <v>19.696473121643066</v>
      </c>
      <c r="H181" s="10">
        <f>SUMIF('Tele2 - data 6.23'!A:A,'Usage by partner TELE2 vs Ki'!A181,'Tele2 - data 6.23'!G:G)</f>
        <v>165</v>
      </c>
      <c r="I181" s="10">
        <f>SUMIF('Tele2 - data 6.23'!A:A,'Usage by partner TELE2 vs Ki'!A181,'Tele2 - data 6.23'!I:I)</f>
        <v>21.25</v>
      </c>
      <c r="K181" s="12">
        <f t="shared" si="12"/>
        <v>-1.5535268783569336</v>
      </c>
      <c r="M181">
        <f>_xlfn.XLOOKUP(A181,'Tele2 - data 5.23'!A:A,'Tele2 - data 5.23'!K:K,0,0)</f>
        <v>1.0009794045220507E-2</v>
      </c>
      <c r="N181" s="10">
        <f t="shared" si="11"/>
        <v>-1.5550484096067237E-2</v>
      </c>
    </row>
    <row r="182" spans="1:14" x14ac:dyDescent="0.25">
      <c r="A182" t="s">
        <v>414</v>
      </c>
      <c r="B182" t="s">
        <v>898</v>
      </c>
      <c r="C182">
        <f>_xlfn.XLOOKUP(B182,'[3]Active SIM and data usage per n'!$A:$A,'[3]Active SIM and data usage per n'!$B:$B,0,0)</f>
        <v>31</v>
      </c>
      <c r="D182" s="10">
        <f>_xlfn.XLOOKUP(B182,'[3]Active SIM and data usage per n'!$A:$A,'[3]Active SIM and data usage per n'!$C:$C,0,0)</f>
        <v>52375426</v>
      </c>
      <c r="E182" s="10">
        <f t="shared" si="9"/>
        <v>4.8778416588902473E-2</v>
      </c>
      <c r="F182" s="10">
        <f t="shared" si="10"/>
        <v>49.949098587036133</v>
      </c>
      <c r="H182" s="10">
        <f>SUMIF('Tele2 - data 6.23'!A:A,'Usage by partner TELE2 vs Ki'!A182,'Tele2 - data 6.23'!G:G)</f>
        <v>11914</v>
      </c>
      <c r="I182" s="10">
        <f>SUMIF('Tele2 - data 6.23'!A:A,'Usage by partner TELE2 vs Ki'!A182,'Tele2 - data 6.23'!I:I)</f>
        <v>53.606999999999999</v>
      </c>
      <c r="K182" s="12">
        <f t="shared" si="12"/>
        <v>-3.6579014129638665</v>
      </c>
      <c r="M182">
        <f>_xlfn.XLOOKUP(A182,'Tele2 - data 5.23'!A:A,'Tele2 - data 5.23'!K:K,0,0)</f>
        <v>6.0415685449949949E-2</v>
      </c>
      <c r="N182" s="10">
        <f t="shared" si="11"/>
        <v>-0.22099462117255242</v>
      </c>
    </row>
    <row r="183" spans="1:14" x14ac:dyDescent="0.25">
      <c r="A183" t="s">
        <v>433</v>
      </c>
      <c r="B183" t="s">
        <v>899</v>
      </c>
      <c r="C183">
        <f>_xlfn.XLOOKUP(B183,'[3]Active SIM and data usage per n'!$A:$A,'[3]Active SIM and data usage per n'!$B:$B,0,0)</f>
        <v>16</v>
      </c>
      <c r="D183" s="10">
        <f>_xlfn.XLOOKUP(B183,'[3]Active SIM and data usage per n'!$A:$A,'[3]Active SIM and data usage per n'!$C:$C,0,0)</f>
        <v>2124456</v>
      </c>
      <c r="E183" s="10">
        <f t="shared" si="9"/>
        <v>1.978553831577301E-3</v>
      </c>
      <c r="F183" s="10">
        <f t="shared" si="10"/>
        <v>2.0260391235351563</v>
      </c>
      <c r="H183" s="10">
        <f>SUMIF('Tele2 - data 6.23'!A:A,'Usage by partner TELE2 vs Ki'!A183,'Tele2 - data 6.23'!G:G)</f>
        <v>299</v>
      </c>
      <c r="I183" s="10">
        <f>SUMIF('Tele2 - data 6.23'!A:A,'Usage by partner TELE2 vs Ki'!A183,'Tele2 - data 6.23'!I:I)</f>
        <v>2.1819999999999999</v>
      </c>
      <c r="K183" s="12">
        <f t="shared" si="12"/>
        <v>-0.15596087646484369</v>
      </c>
      <c r="M183">
        <f>_xlfn.XLOOKUP(A183,'Tele2 - data 5.23'!A:A,'Tele2 - data 5.23'!K:K,0,0)</f>
        <v>6.0468468468468463E-2</v>
      </c>
      <c r="N183" s="10">
        <f t="shared" si="11"/>
        <v>-9.4307153408291055E-3</v>
      </c>
    </row>
    <row r="184" spans="1:14" x14ac:dyDescent="0.25">
      <c r="A184" t="s">
        <v>536</v>
      </c>
      <c r="B184" t="s">
        <v>900</v>
      </c>
      <c r="C184">
        <f>_xlfn.XLOOKUP(B184,'[3]Active SIM and data usage per n'!$A:$A,'[3]Active SIM and data usage per n'!$B:$B,0,0)</f>
        <v>13</v>
      </c>
      <c r="D184" s="10">
        <f>_xlfn.XLOOKUP(B184,'[3]Active SIM and data usage per n'!$A:$A,'[3]Active SIM and data usage per n'!$C:$C,0,0)</f>
        <v>1815177838</v>
      </c>
      <c r="E184" s="10">
        <f t="shared" si="9"/>
        <v>1.690516097471118</v>
      </c>
      <c r="F184" s="10">
        <f t="shared" si="10"/>
        <v>1731.0884838104248</v>
      </c>
      <c r="H184" s="10">
        <f>SUMIF('Tele2 - data 6.23'!A:A,'Usage by partner TELE2 vs Ki'!A184,'Tele2 - data 6.23'!G:G)</f>
        <v>613</v>
      </c>
      <c r="I184" s="10">
        <f>SUMIF('Tele2 - data 6.23'!A:A,'Usage by partner TELE2 vs Ki'!A184,'Tele2 - data 6.23'!I:I)</f>
        <v>1734.7929999999999</v>
      </c>
      <c r="K184" s="12">
        <f t="shared" si="12"/>
        <v>-3.704516189575088</v>
      </c>
      <c r="M184">
        <f>_xlfn.XLOOKUP(A184,'Tele2 - data 5.23'!A:A,'Tele2 - data 5.23'!K:K,0,0)</f>
        <v>6.0034071280287621E-2</v>
      </c>
      <c r="N184" s="10">
        <f t="shared" si="11"/>
        <v>-0.22239718898393032</v>
      </c>
    </row>
    <row r="185" spans="1:14" x14ac:dyDescent="0.25">
      <c r="A185" t="s">
        <v>53</v>
      </c>
      <c r="B185" t="s">
        <v>901</v>
      </c>
      <c r="C185">
        <f>_xlfn.XLOOKUP(B185,'[3]Active SIM and data usage per n'!$A:$A,'[3]Active SIM and data usage per n'!$B:$B,0,0)</f>
        <v>9</v>
      </c>
      <c r="D185" s="10">
        <f>_xlfn.XLOOKUP(B185,'[3]Active SIM and data usage per n'!$A:$A,'[3]Active SIM and data usage per n'!$C:$C,0,0)</f>
        <v>2749149</v>
      </c>
      <c r="E185" s="10">
        <f t="shared" si="9"/>
        <v>2.5603445246815681E-3</v>
      </c>
      <c r="F185" s="10">
        <f t="shared" si="10"/>
        <v>2.6217927932739258</v>
      </c>
      <c r="H185" s="10">
        <f>SUMIF('Tele2 - data 6.23'!A:A,'Usage by partner TELE2 vs Ki'!A185,'Tele2 - data 6.23'!G:G)</f>
        <v>43</v>
      </c>
      <c r="I185" s="10">
        <f>SUMIF('Tele2 - data 6.23'!A:A,'Usage by partner TELE2 vs Ki'!A185,'Tele2 - data 6.23'!I:I)</f>
        <v>2.6520000000000001</v>
      </c>
      <c r="K185" s="12">
        <f t="shared" si="12"/>
        <v>-3.0207206726074354E-2</v>
      </c>
      <c r="M185">
        <f>_xlfn.XLOOKUP(A185,'Tele2 - data 5.23'!A:A,'Tele2 - data 5.23'!K:K,0,0)</f>
        <v>1.0086830680173662E-2</v>
      </c>
      <c r="N185" s="10">
        <f t="shared" si="11"/>
        <v>-3.0469497956691499E-4</v>
      </c>
    </row>
    <row r="186" spans="1:14" x14ac:dyDescent="0.25">
      <c r="A186" t="s">
        <v>60</v>
      </c>
      <c r="B186" t="s">
        <v>902</v>
      </c>
      <c r="C186">
        <f>_xlfn.XLOOKUP(B186,'[3]Active SIM and data usage per n'!$A:$A,'[3]Active SIM and data usage per n'!$B:$B,0,0)</f>
        <v>16</v>
      </c>
      <c r="D186" s="10">
        <f>_xlfn.XLOOKUP(B186,'[3]Active SIM and data usage per n'!$A:$A,'[3]Active SIM and data usage per n'!$C:$C,0,0)</f>
        <v>20380136</v>
      </c>
      <c r="E186" s="10">
        <f t="shared" si="9"/>
        <v>1.89804807305336E-2</v>
      </c>
      <c r="F186" s="10">
        <f t="shared" si="10"/>
        <v>19.436012268066406</v>
      </c>
      <c r="H186" s="10">
        <f>SUMIF('Tele2 - data 6.23'!A:A,'Usage by partner TELE2 vs Ki'!A186,'Tele2 - data 6.23'!G:G)</f>
        <v>4694</v>
      </c>
      <c r="I186" s="10">
        <f>SUMIF('Tele2 - data 6.23'!A:A,'Usage by partner TELE2 vs Ki'!A186,'Tele2 - data 6.23'!I:I)</f>
        <v>22.140999999999998</v>
      </c>
      <c r="K186" s="12">
        <f t="shared" si="12"/>
        <v>-2.704987731933592</v>
      </c>
      <c r="M186">
        <f>_xlfn.XLOOKUP(A186,'Tele2 - data 5.23'!A:A,'Tele2 - data 5.23'!K:K,0,0)</f>
        <v>0.20041704490841886</v>
      </c>
      <c r="N186" s="10">
        <f t="shared" si="11"/>
        <v>-0.54212564774765681</v>
      </c>
    </row>
    <row r="187" spans="1:14" x14ac:dyDescent="0.25">
      <c r="A187" t="s">
        <v>181</v>
      </c>
      <c r="B187" t="s">
        <v>903</v>
      </c>
      <c r="C187">
        <f>_xlfn.XLOOKUP(B187,'[3]Active SIM and data usage per n'!$A:$A,'[3]Active SIM and data usage per n'!$B:$B,0,0)</f>
        <v>4</v>
      </c>
      <c r="D187" s="10">
        <f>_xlfn.XLOOKUP(B187,'[3]Active SIM and data usage per n'!$A:$A,'[3]Active SIM and data usage per n'!$C:$C,0,0)</f>
        <v>306293</v>
      </c>
      <c r="E187" s="10">
        <f t="shared" si="9"/>
        <v>2.8525758534669876E-4</v>
      </c>
      <c r="F187" s="10">
        <f t="shared" si="10"/>
        <v>0.29210376739501953</v>
      </c>
      <c r="H187" s="10">
        <f>SUMIF('Tele2 - data 6.23'!A:A,'Usage by partner TELE2 vs Ki'!A187,'Tele2 - data 6.23'!G:G)</f>
        <v>0</v>
      </c>
      <c r="I187" s="10">
        <f>SUMIF('Tele2 - data 6.23'!A:A,'Usage by partner TELE2 vs Ki'!A187,'Tele2 - data 6.23'!I:I)</f>
        <v>0</v>
      </c>
      <c r="K187" s="12">
        <f t="shared" si="12"/>
        <v>0.29210376739501953</v>
      </c>
      <c r="M187">
        <f>_xlfn.XLOOKUP(A187,'Tele2 - data 5.23'!A:A,'Tele2 - data 5.23'!K:K,0,0)</f>
        <v>0</v>
      </c>
      <c r="N187" s="10">
        <f t="shared" si="11"/>
        <v>0</v>
      </c>
    </row>
    <row r="188" spans="1:14" x14ac:dyDescent="0.25">
      <c r="A188" t="s">
        <v>472</v>
      </c>
      <c r="B188" t="s">
        <v>904</v>
      </c>
      <c r="C188">
        <f>_xlfn.XLOOKUP(B188,'[3]Active SIM and data usage per n'!$A:$A,'[3]Active SIM and data usage per n'!$B:$B,0,0)</f>
        <v>317</v>
      </c>
      <c r="D188" s="10">
        <f>_xlfn.XLOOKUP(B188,'[3]Active SIM and data usage per n'!$A:$A,'[3]Active SIM and data usage per n'!$C:$C,0,0)</f>
        <v>603394250</v>
      </c>
      <c r="E188" s="10">
        <f t="shared" si="9"/>
        <v>0.5619546864181757</v>
      </c>
      <c r="F188" s="10">
        <f t="shared" si="10"/>
        <v>575.44159889221191</v>
      </c>
      <c r="H188" s="10">
        <f>SUMIF('Tele2 - data 6.23'!A:A,'Usage by partner TELE2 vs Ki'!A188,'Tele2 - data 6.23'!G:G)</f>
        <v>47545</v>
      </c>
      <c r="I188" s="10">
        <f>SUMIF('Tele2 - data 6.23'!A:A,'Usage by partner TELE2 vs Ki'!A188,'Tele2 - data 6.23'!I:I)</f>
        <v>616.81200000000001</v>
      </c>
      <c r="K188" s="12">
        <f t="shared" si="12"/>
        <v>-41.370401107788098</v>
      </c>
      <c r="M188">
        <f>_xlfn.XLOOKUP(A188,'Tele2 - data 5.23'!A:A,'Tele2 - data 5.23'!K:K,0,0)</f>
        <v>1.0070300610926479E-2</v>
      </c>
      <c r="N188" s="10">
        <f t="shared" si="11"/>
        <v>-0.41661237555003194</v>
      </c>
    </row>
    <row r="189" spans="1:14" x14ac:dyDescent="0.25">
      <c r="A189" t="s">
        <v>56</v>
      </c>
      <c r="B189" t="s">
        <v>905</v>
      </c>
      <c r="C189">
        <f>_xlfn.XLOOKUP(B189,'[3]Active SIM and data usage per n'!$A:$A,'[3]Active SIM and data usage per n'!$B:$B,0,0)</f>
        <v>9</v>
      </c>
      <c r="D189" s="10">
        <f>_xlfn.XLOOKUP(B189,'[3]Active SIM and data usage per n'!$A:$A,'[3]Active SIM and data usage per n'!$C:$C,0,0)</f>
        <v>1702433</v>
      </c>
      <c r="E189" s="10">
        <f t="shared" si="9"/>
        <v>1.5855142846703529E-3</v>
      </c>
      <c r="F189" s="10">
        <f t="shared" si="10"/>
        <v>1.6235666275024414</v>
      </c>
      <c r="H189" s="10">
        <f>SUMIF('Tele2 - data 6.23'!A:A,'Usage by partner TELE2 vs Ki'!A189,'Tele2 - data 6.23'!G:G)</f>
        <v>26</v>
      </c>
      <c r="I189" s="10">
        <f>SUMIF('Tele2 - data 6.23'!A:A,'Usage by partner TELE2 vs Ki'!A189,'Tele2 - data 6.23'!I:I)</f>
        <v>1.6359999999999999</v>
      </c>
      <c r="K189" s="12">
        <f t="shared" si="12"/>
        <v>-1.2433372497558492E-2</v>
      </c>
      <c r="M189">
        <f>_xlfn.XLOOKUP(A189,'Tele2 - data 5.23'!A:A,'Tele2 - data 5.23'!K:K,0,0)</f>
        <v>6.036513545347468E-3</v>
      </c>
      <c r="N189" s="10">
        <f t="shared" si="11"/>
        <v>-7.5054221495862521E-5</v>
      </c>
    </row>
    <row r="190" spans="1:14" x14ac:dyDescent="0.25">
      <c r="A190" t="s">
        <v>438</v>
      </c>
      <c r="B190" t="s">
        <v>906</v>
      </c>
      <c r="C190">
        <f>_xlfn.XLOOKUP(B190,'[3]Active SIM and data usage per n'!$A:$A,'[3]Active SIM and data usage per n'!$B:$B,0,0)</f>
        <v>25</v>
      </c>
      <c r="D190" s="10">
        <f>_xlfn.XLOOKUP(B190,'[3]Active SIM and data usage per n'!$A:$A,'[3]Active SIM and data usage per n'!$C:$C,0,0)</f>
        <v>45099167</v>
      </c>
      <c r="E190" s="10">
        <f t="shared" si="9"/>
        <v>4.2001872323453426E-2</v>
      </c>
      <c r="F190" s="10">
        <f t="shared" si="10"/>
        <v>43.009917259216309</v>
      </c>
      <c r="H190" s="10">
        <f>SUMIF('Tele2 - data 6.23'!A:A,'Usage by partner TELE2 vs Ki'!A190,'Tele2 - data 6.23'!G:G)</f>
        <v>1237</v>
      </c>
      <c r="I190" s="10">
        <f>SUMIF('Tele2 - data 6.23'!A:A,'Usage by partner TELE2 vs Ki'!A190,'Tele2 - data 6.23'!I:I)</f>
        <v>40.719000000000001</v>
      </c>
      <c r="K190" s="12">
        <f t="shared" si="12"/>
        <v>2.2909172592163074</v>
      </c>
      <c r="M190">
        <f>_xlfn.XLOOKUP(A190,'Tele2 - data 5.23'!A:A,'Tele2 - data 5.23'!K:K,0,0)</f>
        <v>6.0096415207030754E-2</v>
      </c>
      <c r="N190" s="10">
        <f t="shared" si="11"/>
        <v>0.13767591481481611</v>
      </c>
    </row>
    <row r="191" spans="1:14" x14ac:dyDescent="0.25">
      <c r="A191" t="s">
        <v>530</v>
      </c>
      <c r="B191" t="s">
        <v>907</v>
      </c>
      <c r="C191">
        <f>_xlfn.XLOOKUP(B191,'[3]Active SIM and data usage per n'!$A:$A,'[3]Active SIM and data usage per n'!$B:$B,0,0)</f>
        <v>2</v>
      </c>
      <c r="D191" s="10">
        <f>_xlfn.XLOOKUP(B191,'[3]Active SIM and data usage per n'!$A:$A,'[3]Active SIM and data usage per n'!$C:$C,0,0)</f>
        <v>688570</v>
      </c>
      <c r="E191" s="10">
        <f t="shared" si="9"/>
        <v>6.4128078520298004E-4</v>
      </c>
      <c r="F191" s="10">
        <f t="shared" si="10"/>
        <v>0.65667152404785156</v>
      </c>
      <c r="H191" s="10">
        <f>SUMIF('Tele2 - data 6.23'!A:A,'Usage by partner TELE2 vs Ki'!A191,'Tele2 - data 6.23'!G:G)</f>
        <v>127</v>
      </c>
      <c r="I191" s="10">
        <f>SUMIF('Tele2 - data 6.23'!A:A,'Usage by partner TELE2 vs Ki'!A191,'Tele2 - data 6.23'!I:I)</f>
        <v>0.93799999999999994</v>
      </c>
      <c r="K191" s="12">
        <f t="shared" si="12"/>
        <v>-0.28132847595214838</v>
      </c>
      <c r="M191">
        <f>_xlfn.XLOOKUP(A191,'Tele2 - data 5.23'!A:A,'Tele2 - data 5.23'!K:K,0,0)</f>
        <v>0.10021966527196664</v>
      </c>
      <c r="N191" s="10">
        <f t="shared" si="11"/>
        <v>-2.8194645691396829E-2</v>
      </c>
    </row>
    <row r="192" spans="1:14" x14ac:dyDescent="0.25">
      <c r="A192" t="s">
        <v>483</v>
      </c>
      <c r="B192" t="s">
        <v>908</v>
      </c>
      <c r="C192">
        <f>_xlfn.XLOOKUP(B192,'[3]Active SIM and data usage per n'!$A:$A,'[3]Active SIM and data usage per n'!$B:$B,0,0)</f>
        <v>28</v>
      </c>
      <c r="D192" s="10">
        <f>_xlfn.XLOOKUP(B192,'[3]Active SIM and data usage per n'!$A:$A,'[3]Active SIM and data usage per n'!$C:$C,0,0)</f>
        <v>26007058</v>
      </c>
      <c r="E192" s="10">
        <f t="shared" si="9"/>
        <v>2.4220960214734077E-2</v>
      </c>
      <c r="F192" s="10">
        <f t="shared" si="10"/>
        <v>24.802263259887695</v>
      </c>
      <c r="H192" s="10">
        <f>SUMIF('Tele2 - data 6.23'!A:A,'Usage by partner TELE2 vs Ki'!A192,'Tele2 - data 6.23'!G:G)</f>
        <v>665</v>
      </c>
      <c r="I192" s="10">
        <f>SUMIF('Tele2 - data 6.23'!A:A,'Usage by partner TELE2 vs Ki'!A192,'Tele2 - data 6.23'!I:I)</f>
        <v>25.658000000000001</v>
      </c>
      <c r="K192" s="12">
        <f t="shared" si="12"/>
        <v>-0.85573674011230594</v>
      </c>
      <c r="M192">
        <f>_xlfn.XLOOKUP(A192,'Tele2 - data 5.23'!A:A,'Tele2 - data 5.23'!K:K,0,0)</f>
        <v>7.5113636363636369E-2</v>
      </c>
      <c r="N192" s="10">
        <f t="shared" si="11"/>
        <v>-6.4277498319799342E-2</v>
      </c>
    </row>
    <row r="193" spans="1:14" x14ac:dyDescent="0.25">
      <c r="A193" t="s">
        <v>1092</v>
      </c>
      <c r="B193" t="s">
        <v>909</v>
      </c>
      <c r="C193">
        <f>_xlfn.XLOOKUP(B193,'[3]Active SIM and data usage per n'!$A:$A,'[3]Active SIM and data usage per n'!$B:$B,0,0)</f>
        <v>1</v>
      </c>
      <c r="D193" s="10">
        <f>_xlfn.XLOOKUP(B193,'[3]Active SIM and data usage per n'!$A:$A,'[3]Active SIM and data usage per n'!$C:$C,0,0)</f>
        <v>6</v>
      </c>
      <c r="E193" s="10">
        <f t="shared" si="9"/>
        <v>5.5879354476928711E-9</v>
      </c>
      <c r="F193" s="10">
        <f t="shared" si="10"/>
        <v>5.7220458984375E-6</v>
      </c>
      <c r="H193" s="10">
        <f>SUMIF('Tele2 - data 6.23'!A:A,'Usage by partner TELE2 vs Ki'!A193,'Tele2 - data 6.23'!G:G)</f>
        <v>0</v>
      </c>
      <c r="I193" s="10">
        <f>SUMIF('Tele2 - data 6.23'!A:A,'Usage by partner TELE2 vs Ki'!A193,'Tele2 - data 6.23'!I:I)</f>
        <v>0</v>
      </c>
      <c r="K193" s="12">
        <f t="shared" si="12"/>
        <v>5.7220458984375E-6</v>
      </c>
      <c r="M193">
        <f>_xlfn.XLOOKUP(A193,'Tele2 - data 5.23'!A:A,'Tele2 - data 5.23'!K:K,0,0)</f>
        <v>0</v>
      </c>
      <c r="N193" s="10">
        <f t="shared" si="11"/>
        <v>0</v>
      </c>
    </row>
    <row r="194" spans="1:14" x14ac:dyDescent="0.25">
      <c r="A194" t="s">
        <v>475</v>
      </c>
      <c r="B194" t="s">
        <v>910</v>
      </c>
      <c r="C194">
        <f>_xlfn.XLOOKUP(B194,'[3]Active SIM and data usage per n'!$A:$A,'[3]Active SIM and data usage per n'!$B:$B,0,0)</f>
        <v>471</v>
      </c>
      <c r="D194" s="10">
        <f>_xlfn.XLOOKUP(B194,'[3]Active SIM and data usage per n'!$A:$A,'[3]Active SIM and data usage per n'!$C:$C,0,0)</f>
        <v>918096155</v>
      </c>
      <c r="E194" s="10">
        <f t="shared" si="9"/>
        <v>0.85504367481917143</v>
      </c>
      <c r="F194" s="10">
        <f t="shared" si="10"/>
        <v>875.56472301483154</v>
      </c>
      <c r="H194" s="10">
        <f>SUMIF('Tele2 - data 6.23'!A:A,'Usage by partner TELE2 vs Ki'!A194,'Tele2 - data 6.23'!G:G)</f>
        <v>141038</v>
      </c>
      <c r="I194" s="10">
        <f>SUMIF('Tele2 - data 6.23'!A:A,'Usage by partner TELE2 vs Ki'!A194,'Tele2 - data 6.23'!I:I)</f>
        <v>945.18600000000004</v>
      </c>
      <c r="K194" s="12">
        <f t="shared" si="12"/>
        <v>-69.621276985168493</v>
      </c>
      <c r="M194">
        <f>_xlfn.XLOOKUP(A194,'Tele2 - data 5.23'!A:A,'Tele2 - data 5.23'!K:K,0,0)</f>
        <v>6.2524185511683254E-3</v>
      </c>
      <c r="N194" s="10">
        <f t="shared" si="11"/>
        <v>-0.43530136377809586</v>
      </c>
    </row>
    <row r="195" spans="1:14" x14ac:dyDescent="0.25">
      <c r="A195" t="s">
        <v>99</v>
      </c>
      <c r="B195" t="s">
        <v>911</v>
      </c>
      <c r="C195">
        <f>_xlfn.XLOOKUP(B195,'[3]Active SIM and data usage per n'!$A:$A,'[3]Active SIM and data usage per n'!$B:$B,0,0)</f>
        <v>107</v>
      </c>
      <c r="D195" s="10">
        <f>_xlfn.XLOOKUP(B195,'[3]Active SIM and data usage per n'!$A:$A,'[3]Active SIM and data usage per n'!$C:$C,0,0)</f>
        <v>219726366</v>
      </c>
      <c r="E195" s="10">
        <f t="shared" si="9"/>
        <v>0.20463612489402294</v>
      </c>
      <c r="F195" s="10">
        <f t="shared" si="10"/>
        <v>209.54739189147949</v>
      </c>
      <c r="H195" s="10">
        <f>SUMIF('Tele2 - data 6.23'!A:A,'Usage by partner TELE2 vs Ki'!A195,'Tele2 - data 6.23'!G:G)</f>
        <v>6718</v>
      </c>
      <c r="I195" s="10">
        <f>SUMIF('Tele2 - data 6.23'!A:A,'Usage by partner TELE2 vs Ki'!A195,'Tele2 - data 6.23'!I:I)</f>
        <v>218.99299999999999</v>
      </c>
      <c r="K195" s="12">
        <f t="shared" si="12"/>
        <v>-9.4456081085205028</v>
      </c>
      <c r="M195">
        <f>_xlfn.XLOOKUP(A195,'Tele2 - data 5.23'!A:A,'Tele2 - data 5.23'!K:K,0,0)</f>
        <v>2.004470767378444E-2</v>
      </c>
      <c r="N195" s="10">
        <f t="shared" si="11"/>
        <v>-0.18933445333642146</v>
      </c>
    </row>
    <row r="196" spans="1:14" x14ac:dyDescent="0.25">
      <c r="A196" t="s">
        <v>217</v>
      </c>
      <c r="B196" t="s">
        <v>912</v>
      </c>
      <c r="C196">
        <f>_xlfn.XLOOKUP(B196,'[3]Active SIM and data usage per n'!$A:$A,'[3]Active SIM and data usage per n'!$B:$B,0,0)</f>
        <v>11</v>
      </c>
      <c r="D196" s="10">
        <f>_xlfn.XLOOKUP(B196,'[3]Active SIM and data usage per n'!$A:$A,'[3]Active SIM and data usage per n'!$C:$C,0,0)</f>
        <v>10043830</v>
      </c>
      <c r="E196" s="10">
        <f t="shared" ref="E196:E259" si="13">F196/1024</f>
        <v>9.3540456146001816E-3</v>
      </c>
      <c r="F196" s="10">
        <f t="shared" ref="F196:F259" si="14">D196/1024/1024</f>
        <v>9.5785427093505859</v>
      </c>
      <c r="H196" s="10">
        <f>SUMIF('Tele2 - data 6.23'!A:A,'Usage by partner TELE2 vs Ki'!A196,'Tele2 - data 6.23'!G:G)</f>
        <v>2774</v>
      </c>
      <c r="I196" s="10">
        <f>SUMIF('Tele2 - data 6.23'!A:A,'Usage by partner TELE2 vs Ki'!A196,'Tele2 - data 6.23'!I:I)</f>
        <v>10.791</v>
      </c>
      <c r="K196" s="12">
        <f t="shared" si="12"/>
        <v>-1.2124572906494144</v>
      </c>
      <c r="M196">
        <f>_xlfn.XLOOKUP(A196,'Tele2 - data 5.23'!A:A,'Tele2 - data 5.23'!K:K,0,0)</f>
        <v>6.0859543300302014E-2</v>
      </c>
      <c r="N196" s="10">
        <f t="shared" ref="N196:N262" si="15">M196*K196</f>
        <v>-7.3789596980044905E-2</v>
      </c>
    </row>
    <row r="197" spans="1:14" x14ac:dyDescent="0.25">
      <c r="A197" t="s">
        <v>24</v>
      </c>
      <c r="B197" t="s">
        <v>914</v>
      </c>
      <c r="C197">
        <f>_xlfn.XLOOKUP(B197,'[3]Active SIM and data usage per n'!$A:$A,'[3]Active SIM and data usage per n'!$B:$B,0,0)</f>
        <v>25</v>
      </c>
      <c r="D197" s="10">
        <f>_xlfn.XLOOKUP(B197,'[3]Active SIM and data usage per n'!$A:$A,'[3]Active SIM and data usage per n'!$C:$C,0,0)</f>
        <v>45639492</v>
      </c>
      <c r="E197" s="10">
        <f t="shared" si="13"/>
        <v>4.2505089193582535E-2</v>
      </c>
      <c r="F197" s="10">
        <f t="shared" si="14"/>
        <v>43.525211334228516</v>
      </c>
      <c r="H197" s="10">
        <f>SUMIF('Tele2 - data 6.23'!A:A,'Usage by partner TELE2 vs Ki'!A197,'Tele2 - data 6.23'!G:G)</f>
        <v>1387</v>
      </c>
      <c r="I197" s="10">
        <f>SUMIF('Tele2 - data 6.23'!A:A,'Usage by partner TELE2 vs Ki'!A197,'Tele2 - data 6.23'!I:I)</f>
        <v>31.791</v>
      </c>
      <c r="K197" s="12">
        <f t="shared" ref="K197:K260" si="16">F197-I197</f>
        <v>11.734211334228515</v>
      </c>
      <c r="M197">
        <f>_xlfn.XLOOKUP(A197,'Tele2 - data 5.23'!A:A,'Tele2 - data 5.23'!K:K,0,0)</f>
        <v>5.0083848190644306E-2</v>
      </c>
      <c r="N197" s="10">
        <f t="shared" si="15"/>
        <v>0.58769445910043872</v>
      </c>
    </row>
    <row r="198" spans="1:14" x14ac:dyDescent="0.25">
      <c r="A198" t="s">
        <v>311</v>
      </c>
      <c r="B198" t="s">
        <v>915</v>
      </c>
      <c r="C198">
        <f>_xlfn.XLOOKUP(B198,'[3]Active SIM and data usage per n'!$A:$A,'[3]Active SIM and data usage per n'!$B:$B,0,0)</f>
        <v>26</v>
      </c>
      <c r="D198" s="10">
        <f>_xlfn.XLOOKUP(B198,'[3]Active SIM and data usage per n'!$A:$A,'[3]Active SIM and data usage per n'!$C:$C,0,0)</f>
        <v>71157</v>
      </c>
      <c r="E198" s="10">
        <f t="shared" si="13"/>
        <v>6.6270120441913605E-5</v>
      </c>
      <c r="F198" s="10">
        <f t="shared" si="14"/>
        <v>6.7860603332519531E-2</v>
      </c>
      <c r="H198" s="10">
        <f>SUMIF('Tele2 - data 6.23'!A:A,'Usage by partner TELE2 vs Ki'!A198,'Tele2 - data 6.23'!G:G)</f>
        <v>6</v>
      </c>
      <c r="I198" s="10">
        <f>SUMIF('Tele2 - data 6.23'!A:A,'Usage by partner TELE2 vs Ki'!A198,'Tele2 - data 6.23'!I:I)</f>
        <v>0.13900000000000001</v>
      </c>
      <c r="K198" s="12">
        <f t="shared" si="16"/>
        <v>-7.1139396667480481E-2</v>
      </c>
      <c r="M198">
        <f>_xlfn.XLOOKUP(A198,'Tele2 - data 5.23'!A:A,'Tele2 - data 5.23'!K:K,0,0)</f>
        <v>2.0107858243451463E-2</v>
      </c>
      <c r="N198" s="10">
        <f t="shared" si="15"/>
        <v>-1.4304609037143609E-3</v>
      </c>
    </row>
    <row r="199" spans="1:14" x14ac:dyDescent="0.25">
      <c r="A199" t="s">
        <v>58</v>
      </c>
      <c r="B199" t="s">
        <v>916</v>
      </c>
      <c r="C199">
        <f>_xlfn.XLOOKUP(B199,'[3]Active SIM and data usage per n'!$A:$A,'[3]Active SIM and data usage per n'!$B:$B,0,0)</f>
        <v>11</v>
      </c>
      <c r="D199" s="10">
        <f>_xlfn.XLOOKUP(B199,'[3]Active SIM and data usage per n'!$A:$A,'[3]Active SIM and data usage per n'!$C:$C,0,0)</f>
        <v>3632942</v>
      </c>
      <c r="E199" s="10">
        <f t="shared" si="13"/>
        <v>3.3834408968687057E-3</v>
      </c>
      <c r="F199" s="10">
        <f t="shared" si="14"/>
        <v>3.4646434783935547</v>
      </c>
      <c r="H199" s="10">
        <f>SUMIF('Tele2 - data 6.23'!A:A,'Usage by partner TELE2 vs Ki'!A199,'Tele2 - data 6.23'!G:G)</f>
        <v>50</v>
      </c>
      <c r="I199" s="10">
        <f>SUMIF('Tele2 - data 6.23'!A:A,'Usage by partner TELE2 vs Ki'!A199,'Tele2 - data 6.23'!I:I)</f>
        <v>3.347</v>
      </c>
      <c r="K199" s="12">
        <f t="shared" si="16"/>
        <v>0.11764347839355471</v>
      </c>
      <c r="M199">
        <f>_xlfn.XLOOKUP(A199,'Tele2 - data 5.23'!A:A,'Tele2 - data 5.23'!K:K,0,0)</f>
        <v>1.0041300980898296E-2</v>
      </c>
      <c r="N199" s="10">
        <f t="shared" si="15"/>
        <v>1.1812935749894885E-3</v>
      </c>
    </row>
    <row r="200" spans="1:14" x14ac:dyDescent="0.25">
      <c r="A200" t="s">
        <v>429</v>
      </c>
      <c r="B200" t="s">
        <v>917</v>
      </c>
      <c r="C200">
        <f>_xlfn.XLOOKUP(B200,'[3]Active SIM and data usage per n'!$A:$A,'[3]Active SIM and data usage per n'!$B:$B,0,0)</f>
        <v>13</v>
      </c>
      <c r="D200" s="10">
        <f>_xlfn.XLOOKUP(B200,'[3]Active SIM and data usage per n'!$A:$A,'[3]Active SIM and data usage per n'!$C:$C,0,0)</f>
        <v>690</v>
      </c>
      <c r="E200" s="10">
        <f t="shared" si="13"/>
        <v>6.4261257648468018E-7</v>
      </c>
      <c r="F200" s="10">
        <f t="shared" si="14"/>
        <v>6.580352783203125E-4</v>
      </c>
      <c r="H200" s="10">
        <f>SUMIF('Tele2 - data 6.23'!A:A,'Usage by partner TELE2 vs Ki'!A200,'Tele2 - data 6.23'!G:G)</f>
        <v>248</v>
      </c>
      <c r="I200" s="10">
        <f>SUMIF('Tele2 - data 6.23'!A:A,'Usage by partner TELE2 vs Ki'!A200,'Tele2 - data 6.23'!I:I)</f>
        <v>1.278</v>
      </c>
      <c r="K200" s="12">
        <f t="shared" si="16"/>
        <v>-1.2773419647216797</v>
      </c>
      <c r="M200">
        <f>_xlfn.XLOOKUP(A200,'Tele2 - data 5.23'!A:A,'Tele2 - data 5.23'!K:K,0,0)</f>
        <v>0.50068468468468463</v>
      </c>
      <c r="N200" s="10">
        <f t="shared" si="15"/>
        <v>-0.6395455588411898</v>
      </c>
    </row>
    <row r="201" spans="1:14" x14ac:dyDescent="0.25">
      <c r="A201" t="s">
        <v>429</v>
      </c>
      <c r="B201" t="s">
        <v>934</v>
      </c>
      <c r="C201">
        <f>_xlfn.XLOOKUP(B201,'[3]Active SIM and data usage per n'!$A:$A,'[3]Active SIM and data usage per n'!$B:$B,0,0)</f>
        <v>7</v>
      </c>
      <c r="D201" s="10">
        <f>_xlfn.XLOOKUP(B201,'[3]Active SIM and data usage per n'!$A:$A,'[3]Active SIM and data usage per n'!$C:$C,0,0)</f>
        <v>1229622</v>
      </c>
      <c r="E201" s="10">
        <f t="shared" si="13"/>
        <v>1.1451747268438339E-3</v>
      </c>
      <c r="F201" s="10">
        <f t="shared" si="14"/>
        <v>1.1726589202880859</v>
      </c>
      <c r="K201" s="12">
        <f t="shared" si="16"/>
        <v>1.1726589202880859</v>
      </c>
      <c r="M201">
        <f>_xlfn.XLOOKUP(A201,'Tele2 - data 5.23'!A:A,'Tele2 - data 5.23'!K:K,0,0)</f>
        <v>0.50068468468468463</v>
      </c>
      <c r="N201" s="10">
        <f t="shared" si="15"/>
        <v>0.58713236174712302</v>
      </c>
    </row>
    <row r="202" spans="1:14" x14ac:dyDescent="0.25">
      <c r="A202" t="s">
        <v>452</v>
      </c>
      <c r="B202" t="s">
        <v>918</v>
      </c>
      <c r="C202">
        <f>_xlfn.XLOOKUP(B202,'[3]Active SIM and data usage per n'!$A:$A,'[3]Active SIM and data usage per n'!$B:$B,0,0)</f>
        <v>11</v>
      </c>
      <c r="D202" s="10">
        <f>_xlfn.XLOOKUP(B202,'[3]Active SIM and data usage per n'!$A:$A,'[3]Active SIM and data usage per n'!$C:$C,0,0)</f>
        <v>15290909</v>
      </c>
      <c r="E202" s="10">
        <f t="shared" si="13"/>
        <v>1.4240768738090992E-2</v>
      </c>
      <c r="F202" s="10">
        <f t="shared" si="14"/>
        <v>14.582547187805176</v>
      </c>
      <c r="H202" s="10">
        <f>SUMIF('Tele2 - data 6.23'!A:A,'Usage by partner TELE2 vs Ki'!A202,'Tele2 - data 6.23'!G:G)</f>
        <v>5640</v>
      </c>
      <c r="I202" s="10">
        <f>SUMIF('Tele2 - data 6.23'!A:A,'Usage by partner TELE2 vs Ki'!A202,'Tele2 - data 6.23'!I:I)</f>
        <v>16.885999999999999</v>
      </c>
      <c r="K202" s="12">
        <f t="shared" si="16"/>
        <v>-2.3034528121948235</v>
      </c>
      <c r="M202">
        <f>_xlfn.XLOOKUP(A202,'Tele2 - data 5.23'!A:A,'Tele2 - data 5.23'!K:K,0,0)</f>
        <v>0.10147011519234557</v>
      </c>
      <c r="N202" s="10">
        <f t="shared" si="15"/>
        <v>-0.23373162219354107</v>
      </c>
    </row>
    <row r="203" spans="1:14" x14ac:dyDescent="0.25">
      <c r="A203" t="s">
        <v>75</v>
      </c>
      <c r="B203" t="s">
        <v>919</v>
      </c>
      <c r="C203">
        <f>_xlfn.XLOOKUP(B203,'[3]Active SIM and data usage per n'!$A:$A,'[3]Active SIM and data usage per n'!$B:$B,0,0)</f>
        <v>5</v>
      </c>
      <c r="D203" s="10">
        <f>_xlfn.XLOOKUP(B203,'[3]Active SIM and data usage per n'!$A:$A,'[3]Active SIM and data usage per n'!$C:$C,0,0)</f>
        <v>6247413</v>
      </c>
      <c r="E203" s="10">
        <f t="shared" si="13"/>
        <v>5.8183567598462105E-3</v>
      </c>
      <c r="F203" s="10">
        <f t="shared" si="14"/>
        <v>5.9579973220825195</v>
      </c>
      <c r="H203" s="10">
        <f>SUMIF('Tele2 - data 6.23'!A:A,'Usage by partner TELE2 vs Ki'!A203,'Tele2 - data 6.23'!G:G)</f>
        <v>2190</v>
      </c>
      <c r="I203" s="10">
        <f>SUMIF('Tele2 - data 6.23'!A:A,'Usage by partner TELE2 vs Ki'!A203,'Tele2 - data 6.23'!I:I)</f>
        <v>5.6390000000000002</v>
      </c>
      <c r="K203" s="12">
        <f t="shared" si="16"/>
        <v>0.3189973220825193</v>
      </c>
      <c r="M203">
        <f>_xlfn.XLOOKUP(A203,'Tele2 - data 5.23'!A:A,'Tele2 - data 5.23'!K:K,0,0)</f>
        <v>0.20052631578947369</v>
      </c>
      <c r="N203" s="10">
        <f t="shared" si="15"/>
        <v>6.3967357743915709E-2</v>
      </c>
    </row>
    <row r="204" spans="1:14" x14ac:dyDescent="0.25">
      <c r="A204" t="s">
        <v>421</v>
      </c>
      <c r="B204" t="s">
        <v>920</v>
      </c>
      <c r="C204">
        <f>_xlfn.XLOOKUP(B204,'[3]Active SIM and data usage per n'!$A:$A,'[3]Active SIM and data usage per n'!$B:$B,0,0)</f>
        <v>2</v>
      </c>
      <c r="D204" s="10">
        <f>_xlfn.XLOOKUP(B204,'[3]Active SIM and data usage per n'!$A:$A,'[3]Active SIM and data usage per n'!$C:$C,0,0)</f>
        <v>2441547</v>
      </c>
      <c r="E204" s="10">
        <f t="shared" si="13"/>
        <v>2.2738678380846977E-3</v>
      </c>
      <c r="F204" s="10">
        <f t="shared" si="14"/>
        <v>2.3284406661987305</v>
      </c>
      <c r="H204" s="10">
        <f>SUMIF('Tele2 - data 6.23'!A:A,'Usage by partner TELE2 vs Ki'!A204,'Tele2 - data 6.23'!G:G)</f>
        <v>330</v>
      </c>
      <c r="I204" s="10">
        <f>SUMIF('Tele2 - data 6.23'!A:A,'Usage by partner TELE2 vs Ki'!A204,'Tele2 - data 6.23'!I:I)</f>
        <v>2.5499999999999998</v>
      </c>
      <c r="K204" s="12">
        <f t="shared" si="16"/>
        <v>-0.22155933380126935</v>
      </c>
      <c r="M204">
        <f>_xlfn.XLOOKUP(A204,'Tele2 - data 5.23'!A:A,'Tele2 - data 5.23'!K:K,0,0)</f>
        <v>3.0531419705197793E-2</v>
      </c>
      <c r="N204" s="10">
        <f t="shared" si="15"/>
        <v>-6.7645210098905709E-3</v>
      </c>
    </row>
    <row r="205" spans="1:14" x14ac:dyDescent="0.25">
      <c r="A205" t="s">
        <v>424</v>
      </c>
      <c r="B205" t="s">
        <v>921</v>
      </c>
      <c r="C205">
        <f>_xlfn.XLOOKUP(B205,'[3]Active SIM and data usage per n'!$A:$A,'[3]Active SIM and data usage per n'!$B:$B,0,0)</f>
        <v>3</v>
      </c>
      <c r="D205" s="10">
        <f>_xlfn.XLOOKUP(B205,'[3]Active SIM and data usage per n'!$A:$A,'[3]Active SIM and data usage per n'!$C:$C,0,0)</f>
        <v>4630590</v>
      </c>
      <c r="E205" s="10">
        <f t="shared" si="13"/>
        <v>4.3125730007886887E-3</v>
      </c>
      <c r="F205" s="10">
        <f t="shared" si="14"/>
        <v>4.4160747528076172</v>
      </c>
      <c r="H205" s="10">
        <f>SUMIF('Tele2 - data 6.23'!A:A,'Usage by partner TELE2 vs Ki'!A205,'Tele2 - data 6.23'!G:G)</f>
        <v>525</v>
      </c>
      <c r="I205" s="10">
        <f>SUMIF('Tele2 - data 6.23'!A:A,'Usage by partner TELE2 vs Ki'!A205,'Tele2 - data 6.23'!I:I)</f>
        <v>4.6340000000000003</v>
      </c>
      <c r="K205" s="12">
        <f t="shared" si="16"/>
        <v>-0.21792524719238315</v>
      </c>
      <c r="M205">
        <f>_xlfn.XLOOKUP(A205,'Tele2 - data 5.23'!A:A,'Tele2 - data 5.23'!K:K,0,0)</f>
        <v>5.0566420664206642E-2</v>
      </c>
      <c r="N205" s="10">
        <f t="shared" si="15"/>
        <v>-1.1019699722881264E-2</v>
      </c>
    </row>
    <row r="206" spans="1:14" x14ac:dyDescent="0.25">
      <c r="A206" t="s">
        <v>470</v>
      </c>
      <c r="B206" t="s">
        <v>922</v>
      </c>
      <c r="C206">
        <f>_xlfn.XLOOKUP(B206,'[3]Active SIM and data usage per n'!$A:$A,'[3]Active SIM and data usage per n'!$B:$B,0,0)</f>
        <v>4</v>
      </c>
      <c r="D206" s="10">
        <f>_xlfn.XLOOKUP(B206,'[3]Active SIM and data usage per n'!$A:$A,'[3]Active SIM and data usage per n'!$C:$C,0,0)</f>
        <v>1542102</v>
      </c>
      <c r="E206" s="10">
        <f t="shared" si="13"/>
        <v>1.4361944049596786E-3</v>
      </c>
      <c r="F206" s="10">
        <f t="shared" si="14"/>
        <v>1.4706630706787109</v>
      </c>
      <c r="H206" s="10">
        <f>SUMIF('Tele2 - data 6.23'!A:A,'Usage by partner TELE2 vs Ki'!A206,'Tele2 - data 6.23'!G:G)</f>
        <v>3361</v>
      </c>
      <c r="I206" s="10">
        <f>SUMIF('Tele2 - data 6.23'!A:A,'Usage by partner TELE2 vs Ki'!A206,'Tele2 - data 6.23'!I:I)</f>
        <v>3.4340000000000002</v>
      </c>
      <c r="K206" s="12">
        <f t="shared" si="16"/>
        <v>-1.9633369293212892</v>
      </c>
      <c r="M206">
        <f>_xlfn.XLOOKUP(A206,'Tele2 - data 5.23'!A:A,'Tele2 - data 5.23'!K:K,0,0)</f>
        <v>6.1438774185174655E-2</v>
      </c>
      <c r="N206" s="10">
        <f t="shared" si="15"/>
        <v>-0.1206250142499849</v>
      </c>
    </row>
    <row r="207" spans="1:14" x14ac:dyDescent="0.25">
      <c r="A207" t="s">
        <v>1093</v>
      </c>
      <c r="B207" t="s">
        <v>923</v>
      </c>
      <c r="C207">
        <f>_xlfn.XLOOKUP(B207,'[3]Active SIM and data usage per n'!$A:$A,'[3]Active SIM and data usage per n'!$B:$B,0,0)</f>
        <v>7</v>
      </c>
      <c r="D207" s="10">
        <f>_xlfn.XLOOKUP(B207,'[3]Active SIM and data usage per n'!$A:$A,'[3]Active SIM and data usage per n'!$C:$C,0,0)</f>
        <v>29</v>
      </c>
      <c r="E207" s="10">
        <f t="shared" si="13"/>
        <v>2.7008354663848877E-8</v>
      </c>
      <c r="F207" s="10">
        <f t="shared" si="14"/>
        <v>2.765655517578125E-5</v>
      </c>
      <c r="H207" s="10">
        <f>SUMIF('Tele2 - data 6.23'!A:A,'Usage by partner TELE2 vs Ki'!A207,'Tele2 - data 6.23'!G:G)</f>
        <v>0</v>
      </c>
      <c r="I207" s="10">
        <f>SUMIF('Tele2 - data 6.23'!A:A,'Usage by partner TELE2 vs Ki'!A207,'Tele2 - data 6.23'!I:I)</f>
        <v>0</v>
      </c>
      <c r="K207" s="12">
        <f t="shared" si="16"/>
        <v>2.765655517578125E-5</v>
      </c>
      <c r="M207">
        <f>_xlfn.XLOOKUP(A207,'Tele2 - data 5.23'!A:A,'Tele2 - data 5.23'!K:K,0,0)</f>
        <v>0</v>
      </c>
      <c r="N207" s="10">
        <f t="shared" si="15"/>
        <v>0</v>
      </c>
    </row>
    <row r="208" spans="1:14" x14ac:dyDescent="0.25">
      <c r="A208" t="s">
        <v>467</v>
      </c>
      <c r="B208" t="s">
        <v>924</v>
      </c>
      <c r="C208">
        <f>_xlfn.XLOOKUP(B208,'[3]Active SIM and data usage per n'!$A:$A,'[3]Active SIM and data usage per n'!$B:$B,0,0)</f>
        <v>2</v>
      </c>
      <c r="D208" s="10">
        <f>_xlfn.XLOOKUP(B208,'[3]Active SIM and data usage per n'!$A:$A,'[3]Active SIM and data usage per n'!$C:$C,0,0)</f>
        <v>441840</v>
      </c>
      <c r="E208" s="10">
        <f t="shared" si="13"/>
        <v>4.1149556636810303E-4</v>
      </c>
      <c r="F208" s="10">
        <f t="shared" si="14"/>
        <v>0.4213714599609375</v>
      </c>
      <c r="H208" s="10">
        <f>SUMIF('Tele2 - data 6.23'!A:A,'Usage by partner TELE2 vs Ki'!A208,'Tele2 - data 6.23'!G:G)</f>
        <v>878</v>
      </c>
      <c r="I208" s="10">
        <f>SUMIF('Tele2 - data 6.23'!A:A,'Usage by partner TELE2 vs Ki'!A208,'Tele2 - data 6.23'!I:I)</f>
        <v>0.91400000000000003</v>
      </c>
      <c r="K208" s="12">
        <f t="shared" si="16"/>
        <v>-0.49262854003906253</v>
      </c>
      <c r="M208">
        <f>_xlfn.XLOOKUP(A208,'Tele2 - data 5.23'!A:A,'Tele2 - data 5.23'!K:K,0,0)</f>
        <v>6.0300724192955193E-2</v>
      </c>
      <c r="N208" s="10">
        <f t="shared" si="15"/>
        <v>-2.9705857722473694E-2</v>
      </c>
    </row>
    <row r="209" spans="1:14" x14ac:dyDescent="0.25">
      <c r="A209" t="s">
        <v>528</v>
      </c>
      <c r="B209" t="s">
        <v>925</v>
      </c>
      <c r="C209">
        <f>_xlfn.XLOOKUP(B209,'[3]Active SIM and data usage per n'!$A:$A,'[3]Active SIM and data usage per n'!$B:$B,0,0)</f>
        <v>2</v>
      </c>
      <c r="D209" s="10">
        <f>_xlfn.XLOOKUP(B209,'[3]Active SIM and data usage per n'!$A:$A,'[3]Active SIM and data usage per n'!$C:$C,0,0)</f>
        <v>4672942</v>
      </c>
      <c r="E209" s="10">
        <f t="shared" si="13"/>
        <v>4.3520163744688034E-3</v>
      </c>
      <c r="F209" s="10">
        <f t="shared" si="14"/>
        <v>4.4564647674560547</v>
      </c>
      <c r="H209" s="10">
        <f>SUMIF('Tele2 - data 6.23'!A:A,'Usage by partner TELE2 vs Ki'!A209,'Tele2 - data 6.23'!G:G)</f>
        <v>64</v>
      </c>
      <c r="I209" s="10">
        <f>SUMIF('Tele2 - data 6.23'!A:A,'Usage by partner TELE2 vs Ki'!A209,'Tele2 - data 6.23'!I:I)</f>
        <v>4.5129999999999999</v>
      </c>
      <c r="K209" s="12">
        <f t="shared" si="16"/>
        <v>-5.6535232543945213E-2</v>
      </c>
      <c r="M209">
        <f>_xlfn.XLOOKUP(A209,'Tele2 - data 5.23'!A:A,'Tele2 - data 5.23'!K:K,0,0)</f>
        <v>5.0044085231447467E-2</v>
      </c>
      <c r="N209" s="10">
        <f t="shared" si="15"/>
        <v>-2.8292539960088968E-3</v>
      </c>
    </row>
    <row r="210" spans="1:14" x14ac:dyDescent="0.25">
      <c r="A210" t="s">
        <v>21</v>
      </c>
      <c r="B210" t="s">
        <v>926</v>
      </c>
      <c r="C210">
        <f>_xlfn.XLOOKUP(B210,'[3]Active SIM and data usage per n'!$A:$A,'[3]Active SIM and data usage per n'!$B:$B,0,0)</f>
        <v>16</v>
      </c>
      <c r="D210" s="10">
        <f>_xlfn.XLOOKUP(B210,'[3]Active SIM and data usage per n'!$A:$A,'[3]Active SIM and data usage per n'!$C:$C,0,0)</f>
        <v>16295595</v>
      </c>
      <c r="E210" s="10">
        <f t="shared" si="13"/>
        <v>1.5176455490291119E-2</v>
      </c>
      <c r="F210" s="10">
        <f t="shared" si="14"/>
        <v>15.540690422058105</v>
      </c>
      <c r="H210" s="10">
        <f>SUMIF('Tele2 - data 6.23'!A:A,'Usage by partner TELE2 vs Ki'!A210,'Tele2 - data 6.23'!G:G)</f>
        <v>450</v>
      </c>
      <c r="I210" s="10">
        <f>SUMIF('Tele2 - data 6.23'!A:A,'Usage by partner TELE2 vs Ki'!A210,'Tele2 - data 6.23'!I:I)</f>
        <v>11.73</v>
      </c>
      <c r="K210" s="12">
        <f t="shared" si="16"/>
        <v>3.810690422058105</v>
      </c>
      <c r="M210">
        <f>_xlfn.XLOOKUP(A210,'Tele2 - data 5.23'!A:A,'Tele2 - data 5.23'!K:K,0,0)</f>
        <v>0.50007568238213518</v>
      </c>
      <c r="N210" s="10">
        <f t="shared" si="15"/>
        <v>1.9056336131577736</v>
      </c>
    </row>
    <row r="211" spans="1:14" x14ac:dyDescent="0.25">
      <c r="A211" t="s">
        <v>426</v>
      </c>
      <c r="B211" t="s">
        <v>927</v>
      </c>
      <c r="C211">
        <f>_xlfn.XLOOKUP(B211,'[3]Active SIM and data usage per n'!$A:$A,'[3]Active SIM and data usage per n'!$B:$B,0,0)</f>
        <v>0</v>
      </c>
      <c r="D211" s="10">
        <f>_xlfn.XLOOKUP(B211,'[3]Active SIM and data usage per n'!$A:$A,'[3]Active SIM and data usage per n'!$C:$C,0,0)</f>
        <v>0</v>
      </c>
      <c r="E211" s="10">
        <f t="shared" si="13"/>
        <v>0</v>
      </c>
      <c r="F211" s="10">
        <f t="shared" si="14"/>
        <v>0</v>
      </c>
      <c r="H211" s="10">
        <f>SUMIF('Tele2 - data 6.23'!A:A,'Usage by partner TELE2 vs Ki'!A211,'Tele2 - data 6.23'!G:G)</f>
        <v>0</v>
      </c>
      <c r="I211" s="10">
        <f>SUMIF('Tele2 - data 6.23'!A:A,'Usage by partner TELE2 vs Ki'!A211,'Tele2 - data 6.23'!I:I)</f>
        <v>0</v>
      </c>
      <c r="K211" s="12">
        <f t="shared" si="16"/>
        <v>0</v>
      </c>
      <c r="M211">
        <f>_xlfn.XLOOKUP(A211,'Tele2 - data 5.23'!A:A,'Tele2 - data 5.23'!K:K,0,0)</f>
        <v>0</v>
      </c>
      <c r="N211" s="10">
        <f t="shared" si="15"/>
        <v>0</v>
      </c>
    </row>
    <row r="212" spans="1:14" x14ac:dyDescent="0.25">
      <c r="A212" t="s">
        <v>431</v>
      </c>
      <c r="B212" t="s">
        <v>928</v>
      </c>
      <c r="C212">
        <f>_xlfn.XLOOKUP(B212,'[3]Active SIM and data usage per n'!$A:$A,'[3]Active SIM and data usage per n'!$B:$B,0,0)</f>
        <v>11</v>
      </c>
      <c r="D212" s="10">
        <f>_xlfn.XLOOKUP(B212,'[3]Active SIM and data usage per n'!$A:$A,'[3]Active SIM and data usage per n'!$C:$C,0,0)</f>
        <v>10585658</v>
      </c>
      <c r="E212" s="10">
        <f t="shared" si="13"/>
        <v>9.8586622625589371E-3</v>
      </c>
      <c r="F212" s="10">
        <f t="shared" si="14"/>
        <v>10.095270156860352</v>
      </c>
      <c r="H212" s="10">
        <f>SUMIF('Tele2 - data 6.23'!A:A,'Usage by partner TELE2 vs Ki'!A212,'Tele2 - data 6.23'!G:G)</f>
        <v>10818</v>
      </c>
      <c r="I212" s="10">
        <f>SUMIF('Tele2 - data 6.23'!A:A,'Usage by partner TELE2 vs Ki'!A212,'Tele2 - data 6.23'!I:I)</f>
        <v>12.914</v>
      </c>
      <c r="K212" s="12">
        <f t="shared" si="16"/>
        <v>-2.8187298431396481</v>
      </c>
      <c r="M212">
        <f>_xlfn.XLOOKUP(A212,'Tele2 - data 5.23'!A:A,'Tele2 - data 5.23'!K:K,0,0)</f>
        <v>0.10172050978066982</v>
      </c>
      <c r="N212" s="10">
        <f t="shared" si="15"/>
        <v>-0.2867226365781525</v>
      </c>
    </row>
    <row r="213" spans="1:14" x14ac:dyDescent="0.25">
      <c r="A213" t="s">
        <v>401</v>
      </c>
      <c r="B213" t="s">
        <v>929</v>
      </c>
      <c r="C213">
        <f>_xlfn.XLOOKUP(B213,'[3]Active SIM and data usage per n'!$A:$A,'[3]Active SIM and data usage per n'!$B:$B,0,0)</f>
        <v>5</v>
      </c>
      <c r="D213" s="10">
        <f>_xlfn.XLOOKUP(B213,'[3]Active SIM and data usage per n'!$A:$A,'[3]Active SIM and data usage per n'!$C:$C,0,0)</f>
        <v>17</v>
      </c>
      <c r="E213" s="10">
        <f t="shared" si="13"/>
        <v>1.5832483768463135E-8</v>
      </c>
      <c r="F213" s="10">
        <f t="shared" si="14"/>
        <v>1.621246337890625E-5</v>
      </c>
      <c r="H213" s="10">
        <f>SUMIF('Tele2 - data 6.23'!A:A,'Usage by partner TELE2 vs Ki'!A213,'Tele2 - data 6.23'!G:G)</f>
        <v>0</v>
      </c>
      <c r="I213" s="10">
        <f>SUMIF('Tele2 - data 6.23'!A:A,'Usage by partner TELE2 vs Ki'!A213,'Tele2 - data 6.23'!I:I)</f>
        <v>0</v>
      </c>
      <c r="K213" s="12">
        <f t="shared" si="16"/>
        <v>1.621246337890625E-5</v>
      </c>
      <c r="M213">
        <f>_xlfn.XLOOKUP(A213,'Tele2 - data 5.23'!A:A,'Tele2 - data 5.23'!K:K,0,0)</f>
        <v>5.909090909090909E-2</v>
      </c>
      <c r="N213" s="10">
        <f t="shared" si="15"/>
        <v>9.5800919966264213E-7</v>
      </c>
    </row>
    <row r="214" spans="1:14" x14ac:dyDescent="0.25">
      <c r="A214" t="s">
        <v>26</v>
      </c>
      <c r="B214" t="s">
        <v>930</v>
      </c>
      <c r="C214">
        <f>_xlfn.XLOOKUP(B214,'[3]Active SIM and data usage per n'!$A:$A,'[3]Active SIM and data usage per n'!$B:$B,0,0)</f>
        <v>14</v>
      </c>
      <c r="D214" s="10">
        <f>_xlfn.XLOOKUP(B214,'[3]Active SIM and data usage per n'!$A:$A,'[3]Active SIM and data usage per n'!$C:$C,0,0)</f>
        <v>11742314</v>
      </c>
      <c r="E214" s="10">
        <f t="shared" si="13"/>
        <v>1.0935882106423378E-2</v>
      </c>
      <c r="F214" s="10">
        <f t="shared" si="14"/>
        <v>11.198343276977539</v>
      </c>
      <c r="H214" s="10">
        <f>SUMIF('Tele2 - data 6.23'!A:A,'Usage by partner TELE2 vs Ki'!A214,'Tele2 - data 6.23'!G:G)</f>
        <v>231</v>
      </c>
      <c r="I214" s="10">
        <f>SUMIF('Tele2 - data 6.23'!A:A,'Usage by partner TELE2 vs Ki'!A214,'Tele2 - data 6.23'!I:I)</f>
        <v>11.731999999999999</v>
      </c>
      <c r="K214" s="12">
        <f t="shared" si="16"/>
        <v>-0.53365672302246026</v>
      </c>
      <c r="M214">
        <f>_xlfn.XLOOKUP(A214,'Tele2 - data 5.23'!A:A,'Tele2 - data 5.23'!K:K,0,0)</f>
        <v>5.006750638017609E-2</v>
      </c>
      <c r="N214" s="10">
        <f t="shared" si="15"/>
        <v>-2.6718861384750894E-2</v>
      </c>
    </row>
    <row r="215" spans="1:14" x14ac:dyDescent="0.25">
      <c r="A215" t="s">
        <v>341</v>
      </c>
      <c r="B215" t="s">
        <v>931</v>
      </c>
      <c r="C215">
        <f>_xlfn.XLOOKUP(B215,'[3]Active SIM and data usage per n'!$A:$A,'[3]Active SIM and data usage per n'!$B:$B,0,0)</f>
        <v>4</v>
      </c>
      <c r="D215" s="10">
        <f>_xlfn.XLOOKUP(B215,'[3]Active SIM and data usage per n'!$A:$A,'[3]Active SIM and data usage per n'!$C:$C,0,0)</f>
        <v>37767395</v>
      </c>
      <c r="E215" s="10">
        <f t="shared" si="13"/>
        <v>3.517362754791975E-2</v>
      </c>
      <c r="F215" s="10">
        <f t="shared" si="14"/>
        <v>36.017794609069824</v>
      </c>
      <c r="H215" s="10">
        <f>SUMIF('Tele2 - data 6.23'!A:A,'Usage by partner TELE2 vs Ki'!A215,'Tele2 - data 6.23'!G:G)</f>
        <v>32</v>
      </c>
      <c r="I215" s="10">
        <f>SUMIF('Tele2 - data 6.23'!A:A,'Usage by partner TELE2 vs Ki'!A215,'Tele2 - data 6.23'!I:I)</f>
        <v>31.984000000000002</v>
      </c>
      <c r="K215" s="12">
        <f t="shared" si="16"/>
        <v>4.0337946090698225</v>
      </c>
      <c r="M215">
        <f>_xlfn.XLOOKUP(A215,'Tele2 - data 5.23'!A:A,'Tele2 - data 5.23'!K:K,0,0)</f>
        <v>6.0005983928876731E-3</v>
      </c>
      <c r="N215" s="10">
        <f t="shared" si="15"/>
        <v>2.4205181448423336E-2</v>
      </c>
    </row>
    <row r="216" spans="1:14" x14ac:dyDescent="0.25">
      <c r="A216" t="s">
        <v>344</v>
      </c>
      <c r="B216" t="s">
        <v>933</v>
      </c>
      <c r="C216">
        <f>_xlfn.XLOOKUP(B216,'[3]Active SIM and data usage per n'!$A:$A,'[3]Active SIM and data usage per n'!$B:$B,0,0)</f>
        <v>3</v>
      </c>
      <c r="D216" s="10">
        <f>_xlfn.XLOOKUP(B216,'[3]Active SIM and data usage per n'!$A:$A,'[3]Active SIM and data usage per n'!$C:$C,0,0)</f>
        <v>157715921</v>
      </c>
      <c r="E216" s="10">
        <f t="shared" si="13"/>
        <v>0.14688439760357141</v>
      </c>
      <c r="F216" s="10">
        <f t="shared" si="14"/>
        <v>150.40962314605713</v>
      </c>
      <c r="H216" s="10">
        <f>SUMIF('Tele2 - data 6.23'!A:A,'Usage by partner TELE2 vs Ki'!A216,'Tele2 - data 6.23'!G:G)</f>
        <v>116</v>
      </c>
      <c r="I216" s="10">
        <f>SUMIF('Tele2 - data 6.23'!A:A,'Usage by partner TELE2 vs Ki'!A216,'Tele2 - data 6.23'!I:I)</f>
        <v>149.88900000000001</v>
      </c>
      <c r="K216" s="12">
        <f t="shared" si="16"/>
        <v>0.5206231460571189</v>
      </c>
      <c r="M216">
        <f>_xlfn.XLOOKUP(A216,'Tele2 - data 5.23'!A:A,'Tele2 - data 5.23'!K:K,0,0)</f>
        <v>1.0000900829889536E-2</v>
      </c>
      <c r="N216" s="10">
        <f t="shared" si="15"/>
        <v>5.2067004534623413E-3</v>
      </c>
    </row>
    <row r="217" spans="1:14" x14ac:dyDescent="0.25">
      <c r="A217" t="s">
        <v>222</v>
      </c>
      <c r="B217" t="s">
        <v>935</v>
      </c>
      <c r="C217">
        <f>_xlfn.XLOOKUP(B217,'[3]Active SIM and data usage per n'!$A:$A,'[3]Active SIM and data usage per n'!$B:$B,0,0)</f>
        <v>5</v>
      </c>
      <c r="D217" s="10">
        <f>_xlfn.XLOOKUP(B217,'[3]Active SIM and data usage per n'!$A:$A,'[3]Active SIM and data usage per n'!$C:$C,0,0)</f>
        <v>31339229</v>
      </c>
      <c r="E217" s="10">
        <f t="shared" si="13"/>
        <v>2.9186931438744068E-2</v>
      </c>
      <c r="F217" s="10">
        <f t="shared" si="14"/>
        <v>29.887417793273926</v>
      </c>
      <c r="H217" s="10">
        <f>SUMIF('Tele2 - data 6.23'!A:A,'Usage by partner TELE2 vs Ki'!A217,'Tele2 - data 6.23'!G:G)</f>
        <v>8151</v>
      </c>
      <c r="I217" s="10">
        <f>SUMIF('Tele2 - data 6.23'!A:A,'Usage by partner TELE2 vs Ki'!A217,'Tele2 - data 6.23'!I:I)</f>
        <v>33.844999999999999</v>
      </c>
      <c r="K217" s="12">
        <f t="shared" si="16"/>
        <v>-3.9575822067260731</v>
      </c>
      <c r="M217">
        <f>_xlfn.XLOOKUP(A217,'Tele2 - data 5.23'!A:A,'Tele2 - data 5.23'!K:K,0,0)</f>
        <v>2.0357857769973977E-2</v>
      </c>
      <c r="N217" s="10">
        <f t="shared" si="15"/>
        <v>-8.0567895677509146E-2</v>
      </c>
    </row>
    <row r="218" spans="1:14" x14ac:dyDescent="0.25">
      <c r="A218" t="s">
        <v>501</v>
      </c>
      <c r="B218" t="s">
        <v>936</v>
      </c>
      <c r="C218">
        <f>_xlfn.XLOOKUP(B218,'[3]Active SIM and data usage per n'!$A:$A,'[3]Active SIM and data usage per n'!$B:$B,0,0)</f>
        <v>2</v>
      </c>
      <c r="D218" s="10">
        <f>_xlfn.XLOOKUP(B218,'[3]Active SIM and data usage per n'!$A:$A,'[3]Active SIM and data usage per n'!$C:$C,0,0)</f>
        <v>8398089</v>
      </c>
      <c r="E218" s="10">
        <f t="shared" si="13"/>
        <v>7.8213298693299294E-3</v>
      </c>
      <c r="F218" s="10">
        <f t="shared" si="14"/>
        <v>8.0090417861938477</v>
      </c>
      <c r="H218" s="10">
        <f>SUMIF('Tele2 - data 6.23'!A:A,'Usage by partner TELE2 vs Ki'!A218,'Tele2 - data 6.23'!G:G)</f>
        <v>160</v>
      </c>
      <c r="I218" s="10">
        <f>SUMIF('Tele2 - data 6.23'!A:A,'Usage by partner TELE2 vs Ki'!A218,'Tele2 - data 6.23'!I:I)</f>
        <v>8.0820000000000007</v>
      </c>
      <c r="K218" s="12">
        <f t="shared" si="16"/>
        <v>-7.2958213806153083E-2</v>
      </c>
      <c r="M218">
        <f>_xlfn.XLOOKUP(A218,'Tele2 - data 5.23'!A:A,'Tele2 - data 5.23'!K:K,0,0)</f>
        <v>5.0072522890037073E-2</v>
      </c>
      <c r="N218" s="10">
        <f t="shared" si="15"/>
        <v>-3.6532018308248191E-3</v>
      </c>
    </row>
    <row r="219" spans="1:14" x14ac:dyDescent="0.25">
      <c r="A219" t="s">
        <v>226</v>
      </c>
      <c r="B219" t="s">
        <v>227</v>
      </c>
      <c r="C219">
        <f>_xlfn.XLOOKUP(B219,'[3]Active SIM and data usage per n'!$A:$A,'[3]Active SIM and data usage per n'!$B:$B,0,0)</f>
        <v>14</v>
      </c>
      <c r="D219" s="10">
        <f>_xlfn.XLOOKUP(B219,'[3]Active SIM and data usage per n'!$A:$A,'[3]Active SIM and data usage per n'!$C:$C,0,0)</f>
        <v>519475940</v>
      </c>
      <c r="E219" s="10">
        <f t="shared" si="13"/>
        <v>0.48379966989159584</v>
      </c>
      <c r="F219" s="10">
        <f t="shared" si="14"/>
        <v>495.41086196899414</v>
      </c>
      <c r="H219" s="10">
        <f>SUMIF('Tele2 - data 6.23'!A:A,'Usage by partner TELE2 vs Ki'!A219,'Tele2 - data 6.23'!G:G)</f>
        <v>127</v>
      </c>
      <c r="I219" s="10">
        <f>SUMIF('Tele2 - data 6.23'!A:A,'Usage by partner TELE2 vs Ki'!A219,'Tele2 - data 6.23'!I:I)</f>
        <v>494.92899999999997</v>
      </c>
      <c r="K219" s="12">
        <f t="shared" si="16"/>
        <v>0.481861968994167</v>
      </c>
      <c r="M219">
        <f>_xlfn.XLOOKUP(A219,'Tele2 - data 5.23'!A:A,'Tele2 - data 5.23'!K:K,0,0)</f>
        <v>2.0005433517037957E-2</v>
      </c>
      <c r="N219" s="10">
        <f t="shared" si="15"/>
        <v>9.6398575851018142E-3</v>
      </c>
    </row>
    <row r="220" spans="1:14" x14ac:dyDescent="0.25">
      <c r="A220" t="s">
        <v>510</v>
      </c>
      <c r="B220" t="s">
        <v>937</v>
      </c>
      <c r="C220">
        <f>_xlfn.XLOOKUP(B220,'[3]Active SIM and data usage per n'!$A:$A,'[3]Active SIM and data usage per n'!$B:$B,0,0)</f>
        <v>16</v>
      </c>
      <c r="D220" s="10">
        <f>_xlfn.XLOOKUP(B220,'[3]Active SIM and data usage per n'!$A:$A,'[3]Active SIM and data usage per n'!$C:$C,0,0)</f>
        <v>2399932</v>
      </c>
      <c r="E220" s="10">
        <f t="shared" si="13"/>
        <v>2.2351108491420746E-3</v>
      </c>
      <c r="F220" s="10">
        <f t="shared" si="14"/>
        <v>2.2887535095214844</v>
      </c>
      <c r="H220" s="10">
        <f>SUMIF('Tele2 - data 6.23'!A:A,'Usage by partner TELE2 vs Ki'!A220,'Tele2 - data 6.23'!G:G)</f>
        <v>150</v>
      </c>
      <c r="I220" s="10">
        <f>SUMIF('Tele2 - data 6.23'!A:A,'Usage by partner TELE2 vs Ki'!A220,'Tele2 - data 6.23'!I:I)</f>
        <v>2.552</v>
      </c>
      <c r="K220" s="12">
        <f t="shared" si="16"/>
        <v>-0.26324649047851567</v>
      </c>
      <c r="M220">
        <f>_xlfn.XLOOKUP(A220,'Tele2 - data 5.23'!A:A,'Tele2 - data 5.23'!K:K,0,0)</f>
        <v>1.0114122681883025E-2</v>
      </c>
      <c r="N220" s="10">
        <f t="shared" si="15"/>
        <v>-2.6625073002748594E-3</v>
      </c>
    </row>
    <row r="221" spans="1:14" x14ac:dyDescent="0.25">
      <c r="A221" t="s">
        <v>104</v>
      </c>
      <c r="B221" t="s">
        <v>938</v>
      </c>
      <c r="C221">
        <f>_xlfn.XLOOKUP(B221,'[3]Active SIM and data usage per n'!$A:$A,'[3]Active SIM and data usage per n'!$B:$B,0,0)</f>
        <v>6</v>
      </c>
      <c r="D221" s="10">
        <f>_xlfn.XLOOKUP(B221,'[3]Active SIM and data usage per n'!$A:$A,'[3]Active SIM and data usage per n'!$C:$C,0,0)</f>
        <v>40</v>
      </c>
      <c r="E221" s="10">
        <f t="shared" si="13"/>
        <v>3.7252902984619141E-8</v>
      </c>
      <c r="F221" s="10">
        <f t="shared" si="14"/>
        <v>3.814697265625E-5</v>
      </c>
      <c r="H221" s="10">
        <f>SUMIF('Tele2 - data 6.23'!A:A,'Usage by partner TELE2 vs Ki'!A221,'Tele2 - data 6.23'!G:G)</f>
        <v>0</v>
      </c>
      <c r="I221" s="10">
        <f>SUMIF('Tele2 - data 6.23'!A:A,'Usage by partner TELE2 vs Ki'!A221,'Tele2 - data 6.23'!I:I)</f>
        <v>0</v>
      </c>
      <c r="K221" s="12">
        <f t="shared" si="16"/>
        <v>3.814697265625E-5</v>
      </c>
      <c r="M221">
        <f>_xlfn.XLOOKUP(A221,'Tele2 - data 5.23'!A:A,'Tele2 - data 5.23'!K:K,0,0)</f>
        <v>6.0022727272727269E-2</v>
      </c>
      <c r="N221" s="10">
        <f t="shared" si="15"/>
        <v>2.2896853360262784E-6</v>
      </c>
    </row>
    <row r="222" spans="1:14" x14ac:dyDescent="0.25">
      <c r="A222" t="s">
        <v>1094</v>
      </c>
      <c r="B222" t="s">
        <v>939</v>
      </c>
      <c r="C222">
        <f>_xlfn.XLOOKUP(B222,'[3]Active SIM and data usage per n'!$A:$A,'[3]Active SIM and data usage per n'!$B:$B,0,0)</f>
        <v>2</v>
      </c>
      <c r="D222" s="10">
        <f>_xlfn.XLOOKUP(B222,'[3]Active SIM and data usage per n'!$A:$A,'[3]Active SIM and data usage per n'!$C:$C,0,0)</f>
        <v>6</v>
      </c>
      <c r="E222" s="10">
        <f t="shared" si="13"/>
        <v>5.5879354476928711E-9</v>
      </c>
      <c r="F222" s="10">
        <f t="shared" si="14"/>
        <v>5.7220458984375E-6</v>
      </c>
      <c r="H222" s="10">
        <f>SUMIF('Tele2 - data 6.23'!A:A,'Usage by partner TELE2 vs Ki'!A222,'Tele2 - data 6.23'!G:G)</f>
        <v>0</v>
      </c>
      <c r="I222" s="10">
        <f>SUMIF('Tele2 - data 6.23'!A:A,'Usage by partner TELE2 vs Ki'!A222,'Tele2 - data 6.23'!I:I)</f>
        <v>0</v>
      </c>
      <c r="K222" s="12">
        <f t="shared" si="16"/>
        <v>5.7220458984375E-6</v>
      </c>
      <c r="M222">
        <f>_xlfn.XLOOKUP(A222,'Tele2 - data 5.23'!A:A,'Tele2 - data 5.23'!K:K,0,0)</f>
        <v>0</v>
      </c>
      <c r="N222" s="10">
        <f t="shared" si="15"/>
        <v>0</v>
      </c>
    </row>
    <row r="223" spans="1:14" x14ac:dyDescent="0.25">
      <c r="A223" t="s">
        <v>1095</v>
      </c>
      <c r="B223" t="s">
        <v>940</v>
      </c>
      <c r="C223">
        <f>_xlfn.XLOOKUP(B223,'[3]Active SIM and data usage per n'!$A:$A,'[3]Active SIM and data usage per n'!$B:$B,0,0)</f>
        <v>3</v>
      </c>
      <c r="D223" s="10">
        <f>_xlfn.XLOOKUP(B223,'[3]Active SIM and data usage per n'!$A:$A,'[3]Active SIM and data usage per n'!$C:$C,0,0)</f>
        <v>89</v>
      </c>
      <c r="E223" s="10">
        <f t="shared" si="13"/>
        <v>8.2887709140777588E-8</v>
      </c>
      <c r="F223" s="10">
        <f t="shared" si="14"/>
        <v>8.487701416015625E-5</v>
      </c>
      <c r="H223" s="10">
        <f>SUMIF('Tele2 - data 6.23'!A:A,'Usage by partner TELE2 vs Ki'!A223,'Tele2 - data 6.23'!G:G)</f>
        <v>0</v>
      </c>
      <c r="I223" s="10">
        <f>SUMIF('Tele2 - data 6.23'!A:A,'Usage by partner TELE2 vs Ki'!A223,'Tele2 - data 6.23'!I:I)</f>
        <v>0</v>
      </c>
      <c r="K223" s="12">
        <f t="shared" si="16"/>
        <v>8.487701416015625E-5</v>
      </c>
      <c r="M223">
        <f>_xlfn.XLOOKUP(A223,'Tele2 - data 5.23'!A:A,'Tele2 - data 5.23'!K:K,0,0)</f>
        <v>0</v>
      </c>
      <c r="N223" s="10">
        <f t="shared" si="15"/>
        <v>0</v>
      </c>
    </row>
    <row r="224" spans="1:14" x14ac:dyDescent="0.25">
      <c r="A224" t="s">
        <v>435</v>
      </c>
      <c r="B224" t="s">
        <v>941</v>
      </c>
      <c r="C224">
        <f>_xlfn.XLOOKUP(B224,'[3]Active SIM and data usage per n'!$A:$A,'[3]Active SIM and data usage per n'!$B:$B,0,0)</f>
        <v>19</v>
      </c>
      <c r="D224" s="10">
        <f>_xlfn.XLOOKUP(B224,'[3]Active SIM and data usage per n'!$A:$A,'[3]Active SIM and data usage per n'!$C:$C,0,0)</f>
        <v>27470156</v>
      </c>
      <c r="E224" s="10">
        <f t="shared" si="13"/>
        <v>2.5583576411008835E-2</v>
      </c>
      <c r="F224" s="10">
        <f t="shared" si="14"/>
        <v>26.197582244873047</v>
      </c>
      <c r="H224" s="10">
        <f>SUMIF('Tele2 - data 6.23'!A:A,'Usage by partner TELE2 vs Ki'!A224,'Tele2 - data 6.23'!G:G)</f>
        <v>5596</v>
      </c>
      <c r="I224" s="10">
        <f>SUMIF('Tele2 - data 6.23'!A:A,'Usage by partner TELE2 vs Ki'!A224,'Tele2 - data 6.23'!I:I)</f>
        <v>26.728999999999999</v>
      </c>
      <c r="K224" s="12">
        <f t="shared" si="16"/>
        <v>-0.53141775512695233</v>
      </c>
      <c r="M224">
        <f>_xlfn.XLOOKUP(A224,'Tele2 - data 5.23'!A:A,'Tele2 - data 5.23'!K:K,0,0)</f>
        <v>6.0349168427824784E-2</v>
      </c>
      <c r="N224" s="10">
        <f t="shared" si="15"/>
        <v>-3.2070619609692992E-2</v>
      </c>
    </row>
    <row r="225" spans="1:14" x14ac:dyDescent="0.25">
      <c r="A225" t="s">
        <v>1050</v>
      </c>
      <c r="B225" t="s">
        <v>942</v>
      </c>
      <c r="C225">
        <f>_xlfn.XLOOKUP(B225,'[3]Active SIM and data usage per n'!$A:$A,'[3]Active SIM and data usage per n'!$B:$B,0,0)</f>
        <v>4</v>
      </c>
      <c r="D225" s="10">
        <f>_xlfn.XLOOKUP(B225,'[3]Active SIM and data usage per n'!$A:$A,'[3]Active SIM and data usage per n'!$C:$C,0,0)</f>
        <v>72788</v>
      </c>
      <c r="E225" s="10">
        <f t="shared" si="13"/>
        <v>6.778910756111145E-5</v>
      </c>
      <c r="F225" s="10">
        <f t="shared" si="14"/>
        <v>6.9416046142578125E-2</v>
      </c>
      <c r="H225" s="10">
        <f>SUMIF('Tele2 - data 6.23'!A:A,'Usage by partner TELE2 vs Ki'!A225,'Tele2 - data 6.23'!G:G)</f>
        <v>179</v>
      </c>
      <c r="I225" s="10">
        <f>SUMIF('Tele2 - data 6.23'!A:A,'Usage by partner TELE2 vs Ki'!A225,'Tele2 - data 6.23'!I:I)</f>
        <v>0.17899999999999999</v>
      </c>
      <c r="K225" s="12">
        <f t="shared" si="16"/>
        <v>-0.10958395385742187</v>
      </c>
      <c r="M225">
        <f>_xlfn.XLOOKUP(A225,'Tele2 - data 5.23'!A:A,'Tele2 - data 5.23'!K:K,0,0)</f>
        <v>1.0080985915492889E-2</v>
      </c>
      <c r="N225" s="10">
        <f t="shared" si="15"/>
        <v>-1.1047142954006925E-3</v>
      </c>
    </row>
    <row r="226" spans="1:14" x14ac:dyDescent="0.25">
      <c r="A226" t="s">
        <v>118</v>
      </c>
      <c r="B226" t="s">
        <v>944</v>
      </c>
      <c r="C226">
        <f>_xlfn.XLOOKUP(B226,'[3]Active SIM and data usage per n'!$A:$A,'[3]Active SIM and data usage per n'!$B:$B,0,0)</f>
        <v>2</v>
      </c>
      <c r="D226" s="10">
        <f>_xlfn.XLOOKUP(B226,'[3]Active SIM and data usage per n'!$A:$A,'[3]Active SIM and data usage per n'!$C:$C,0,0)</f>
        <v>2986191</v>
      </c>
      <c r="E226" s="10">
        <f t="shared" si="13"/>
        <v>2.7811070904135704E-3</v>
      </c>
      <c r="F226" s="10">
        <f t="shared" si="14"/>
        <v>2.8478536605834961</v>
      </c>
      <c r="H226" s="10">
        <f>SUMIF('Tele2 - data 6.23'!A:A,'Usage by partner TELE2 vs Ki'!A226,'Tele2 - data 6.23'!G:G)</f>
        <v>530</v>
      </c>
      <c r="I226" s="10">
        <f>SUMIF('Tele2 - data 6.23'!A:A,'Usage by partner TELE2 vs Ki'!A226,'Tele2 - data 6.23'!I:I)</f>
        <v>3.09</v>
      </c>
      <c r="K226" s="12">
        <f t="shared" si="16"/>
        <v>-0.24214633941650376</v>
      </c>
      <c r="M226">
        <f>_xlfn.XLOOKUP(A226,'Tele2 - data 5.23'!A:A,'Tele2 - data 5.23'!K:K,0,0)</f>
        <v>0.50099044746103316</v>
      </c>
      <c r="N226" s="10">
        <f t="shared" si="15"/>
        <v>-0.12131300293532543</v>
      </c>
    </row>
    <row r="227" spans="1:14" x14ac:dyDescent="0.25">
      <c r="A227" t="s">
        <v>80</v>
      </c>
      <c r="B227" t="s">
        <v>945</v>
      </c>
      <c r="C227">
        <f>_xlfn.XLOOKUP(B227,'[3]Active SIM and data usage per n'!$A:$A,'[3]Active SIM and data usage per n'!$B:$B,0,0)</f>
        <v>1</v>
      </c>
      <c r="D227" s="10">
        <f>_xlfn.XLOOKUP(B227,'[3]Active SIM and data usage per n'!$A:$A,'[3]Active SIM and data usage per n'!$C:$C,0,0)</f>
        <v>12</v>
      </c>
      <c r="E227" s="10">
        <f t="shared" si="13"/>
        <v>1.1175870895385742E-8</v>
      </c>
      <c r="F227" s="10">
        <f t="shared" si="14"/>
        <v>1.1444091796875E-5</v>
      </c>
      <c r="H227" s="10">
        <f>SUMIF('Tele2 - data 6.23'!A:A,'Usage by partner TELE2 vs Ki'!A227,'Tele2 - data 6.23'!G:G)</f>
        <v>0</v>
      </c>
      <c r="I227" s="10">
        <f>SUMIF('Tele2 - data 6.23'!A:A,'Usage by partner TELE2 vs Ki'!A227,'Tele2 - data 6.23'!I:I)</f>
        <v>0</v>
      </c>
      <c r="K227" s="12">
        <f t="shared" si="16"/>
        <v>1.1444091796875E-5</v>
      </c>
      <c r="M227">
        <f>_xlfn.XLOOKUP(A227,'Tele2 - data 5.23'!A:A,'Tele2 - data 5.23'!K:K,0,0)</f>
        <v>0</v>
      </c>
      <c r="N227" s="10">
        <f t="shared" si="15"/>
        <v>0</v>
      </c>
    </row>
    <row r="228" spans="1:14" x14ac:dyDescent="0.25">
      <c r="A228" t="s">
        <v>525</v>
      </c>
      <c r="B228" t="s">
        <v>947</v>
      </c>
      <c r="C228">
        <f>_xlfn.XLOOKUP(B228,'[3]Active SIM and data usage per n'!$A:$A,'[3]Active SIM and data usage per n'!$B:$B,0,0)</f>
        <v>0</v>
      </c>
      <c r="D228" s="10">
        <f>_xlfn.XLOOKUP(B228,'[3]Active SIM and data usage per n'!$A:$A,'[3]Active SIM and data usage per n'!$C:$C,0,0)</f>
        <v>0</v>
      </c>
      <c r="E228" s="10">
        <f t="shared" si="13"/>
        <v>0</v>
      </c>
      <c r="F228" s="10">
        <f t="shared" si="14"/>
        <v>0</v>
      </c>
      <c r="H228" s="10">
        <f>SUMIF('Tele2 - data 6.23'!A:A,'Usage by partner TELE2 vs Ki'!A228,'Tele2 - data 6.23'!G:G)</f>
        <v>0</v>
      </c>
      <c r="I228" s="10">
        <f>SUMIF('Tele2 - data 6.23'!A:A,'Usage by partner TELE2 vs Ki'!A228,'Tele2 - data 6.23'!I:I)</f>
        <v>0</v>
      </c>
      <c r="K228" s="12">
        <f t="shared" si="16"/>
        <v>0</v>
      </c>
      <c r="M228">
        <f>_xlfn.XLOOKUP(A228,'Tele2 - data 5.23'!A:A,'Tele2 - data 5.23'!K:K,0,0)</f>
        <v>5.0000699806386897E-2</v>
      </c>
      <c r="N228" s="10">
        <f t="shared" si="15"/>
        <v>0</v>
      </c>
    </row>
    <row r="229" spans="1:14" x14ac:dyDescent="0.25">
      <c r="A229" t="s">
        <v>337</v>
      </c>
      <c r="B229" t="s">
        <v>948</v>
      </c>
      <c r="C229">
        <f>_xlfn.XLOOKUP(B229,'[3]Active SIM and data usage per n'!$A:$A,'[3]Active SIM and data usage per n'!$B:$B,0,0)</f>
        <v>1</v>
      </c>
      <c r="D229" s="10">
        <f>_xlfn.XLOOKUP(B229,'[3]Active SIM and data usage per n'!$A:$A,'[3]Active SIM and data usage per n'!$C:$C,0,0)</f>
        <v>4771433</v>
      </c>
      <c r="E229" s="10">
        <f t="shared" si="13"/>
        <v>4.4437432661652565E-3</v>
      </c>
      <c r="F229" s="10">
        <f t="shared" si="14"/>
        <v>4.5503931045532227</v>
      </c>
      <c r="H229" s="10">
        <f>SUMIF('Tele2 - data 6.23'!A:A,'Usage by partner TELE2 vs Ki'!A229,'Tele2 - data 6.23'!G:G)</f>
        <v>360</v>
      </c>
      <c r="I229" s="10">
        <f>SUMIF('Tele2 - data 6.23'!A:A,'Usage by partner TELE2 vs Ki'!A229,'Tele2 - data 6.23'!I:I)</f>
        <v>4.6909999999999998</v>
      </c>
      <c r="K229" s="12">
        <f t="shared" si="16"/>
        <v>-0.14060689544677718</v>
      </c>
      <c r="M229">
        <f>_xlfn.XLOOKUP(A229,'Tele2 - data 5.23'!A:A,'Tele2 - data 5.23'!K:K,0,0)</f>
        <v>2.0158326265196466E-2</v>
      </c>
      <c r="N229" s="10">
        <f t="shared" si="15"/>
        <v>-2.834399673552502E-3</v>
      </c>
    </row>
    <row r="230" spans="1:14" x14ac:dyDescent="0.25">
      <c r="A230" t="s">
        <v>1096</v>
      </c>
      <c r="B230" t="s">
        <v>949</v>
      </c>
      <c r="C230">
        <f>_xlfn.XLOOKUP(B230,'[3]Active SIM and data usage per n'!$A:$A,'[3]Active SIM and data usage per n'!$B:$B,0,0)</f>
        <v>0</v>
      </c>
      <c r="D230" s="10">
        <f>_xlfn.XLOOKUP(B230,'[3]Active SIM and data usage per n'!$A:$A,'[3]Active SIM and data usage per n'!$C:$C,0,0)</f>
        <v>0</v>
      </c>
      <c r="E230" s="10">
        <f t="shared" si="13"/>
        <v>0</v>
      </c>
      <c r="F230" s="10">
        <f t="shared" si="14"/>
        <v>0</v>
      </c>
      <c r="H230" s="10">
        <f>SUMIF('Tele2 - data 6.23'!A:A,'Usage by partner TELE2 vs Ki'!A230,'Tele2 - data 6.23'!G:G)</f>
        <v>0</v>
      </c>
      <c r="I230" s="10">
        <f>SUMIF('Tele2 - data 6.23'!A:A,'Usage by partner TELE2 vs Ki'!A230,'Tele2 - data 6.23'!I:I)</f>
        <v>0</v>
      </c>
      <c r="K230" s="12">
        <f t="shared" si="16"/>
        <v>0</v>
      </c>
      <c r="M230">
        <f>_xlfn.XLOOKUP(A230,'Tele2 - data 5.23'!A:A,'Tele2 - data 5.23'!K:K,0,0)</f>
        <v>0</v>
      </c>
      <c r="N230" s="10">
        <f t="shared" si="15"/>
        <v>0</v>
      </c>
    </row>
    <row r="231" spans="1:14" x14ac:dyDescent="0.25">
      <c r="A231" t="s">
        <v>1097</v>
      </c>
      <c r="B231" t="s">
        <v>950</v>
      </c>
      <c r="C231">
        <f>_xlfn.XLOOKUP(B231,'[3]Active SIM and data usage per n'!$A:$A,'[3]Active SIM and data usage per n'!$B:$B,0,0)</f>
        <v>3</v>
      </c>
      <c r="D231" s="10">
        <f>_xlfn.XLOOKUP(B231,'[3]Active SIM and data usage per n'!$A:$A,'[3]Active SIM and data usage per n'!$C:$C,0,0)</f>
        <v>212</v>
      </c>
      <c r="E231" s="10">
        <f t="shared" si="13"/>
        <v>1.9744038581848145E-7</v>
      </c>
      <c r="F231" s="10">
        <f t="shared" si="14"/>
        <v>2.02178955078125E-4</v>
      </c>
      <c r="H231" s="10">
        <f>SUMIF('Tele2 - data 6.23'!A:A,'Usage by partner TELE2 vs Ki'!A231,'Tele2 - data 6.23'!G:G)</f>
        <v>0</v>
      </c>
      <c r="I231" s="10">
        <f>SUMIF('Tele2 - data 6.23'!A:A,'Usage by partner TELE2 vs Ki'!A231,'Tele2 - data 6.23'!I:I)</f>
        <v>0</v>
      </c>
      <c r="K231" s="12">
        <f t="shared" si="16"/>
        <v>2.02178955078125E-4</v>
      </c>
      <c r="M231">
        <f>_xlfn.XLOOKUP(A231,'Tele2 - data 5.23'!A:A,'Tele2 - data 5.23'!K:K,0,0)</f>
        <v>0</v>
      </c>
      <c r="N231" s="10">
        <f t="shared" si="15"/>
        <v>0</v>
      </c>
    </row>
    <row r="232" spans="1:14" x14ac:dyDescent="0.25">
      <c r="A232" t="s">
        <v>1098</v>
      </c>
      <c r="B232" t="s">
        <v>951</v>
      </c>
      <c r="C232">
        <f>_xlfn.XLOOKUP(B232,'[3]Active SIM and data usage per n'!$A:$A,'[3]Active SIM and data usage per n'!$B:$B,0,0)</f>
        <v>16</v>
      </c>
      <c r="D232" s="10">
        <f>_xlfn.XLOOKUP(B232,'[3]Active SIM and data usage per n'!$A:$A,'[3]Active SIM and data usage per n'!$C:$C,0,0)</f>
        <v>200</v>
      </c>
      <c r="E232" s="10">
        <f t="shared" si="13"/>
        <v>1.862645149230957E-7</v>
      </c>
      <c r="F232" s="10">
        <f t="shared" si="14"/>
        <v>1.9073486328125E-4</v>
      </c>
      <c r="H232" s="10">
        <f>SUMIF('Tele2 - data 6.23'!A:A,'Usage by partner TELE2 vs Ki'!A232,'Tele2 - data 6.23'!G:G)</f>
        <v>0</v>
      </c>
      <c r="I232" s="10">
        <f>SUMIF('Tele2 - data 6.23'!A:A,'Usage by partner TELE2 vs Ki'!A232,'Tele2 - data 6.23'!I:I)</f>
        <v>0</v>
      </c>
      <c r="K232" s="12">
        <f t="shared" si="16"/>
        <v>1.9073486328125E-4</v>
      </c>
      <c r="M232">
        <f>_xlfn.XLOOKUP(A232,'Tele2 - data 5.23'!A:A,'Tele2 - data 5.23'!K:K,0,0)</f>
        <v>0</v>
      </c>
      <c r="N232" s="10">
        <f t="shared" si="15"/>
        <v>0</v>
      </c>
    </row>
    <row r="233" spans="1:14" x14ac:dyDescent="0.25">
      <c r="A233" t="s">
        <v>1099</v>
      </c>
      <c r="B233" t="s">
        <v>952</v>
      </c>
      <c r="C233">
        <f>_xlfn.XLOOKUP(B233,'[3]Active SIM and data usage per n'!$A:$A,'[3]Active SIM and data usage per n'!$B:$B,0,0)</f>
        <v>2</v>
      </c>
      <c r="D233" s="10">
        <f>_xlfn.XLOOKUP(B233,'[3]Active SIM and data usage per n'!$A:$A,'[3]Active SIM and data usage per n'!$C:$C,0,0)</f>
        <v>2</v>
      </c>
      <c r="E233" s="10">
        <f t="shared" si="13"/>
        <v>1.862645149230957E-9</v>
      </c>
      <c r="F233" s="10">
        <f t="shared" si="14"/>
        <v>1.9073486328125E-6</v>
      </c>
      <c r="H233" s="10">
        <f>SUMIF('Tele2 - data 6.23'!A:A,'Usage by partner TELE2 vs Ki'!A233,'Tele2 - data 6.23'!G:G)</f>
        <v>0</v>
      </c>
      <c r="I233" s="10">
        <f>SUMIF('Tele2 - data 6.23'!A:A,'Usage by partner TELE2 vs Ki'!A233,'Tele2 - data 6.23'!I:I)</f>
        <v>0</v>
      </c>
      <c r="K233" s="12">
        <f t="shared" si="16"/>
        <v>1.9073486328125E-6</v>
      </c>
      <c r="M233">
        <f>_xlfn.XLOOKUP(A233,'Tele2 - data 5.23'!A:A,'Tele2 - data 5.23'!K:K,0,0)</f>
        <v>0</v>
      </c>
      <c r="N233" s="10">
        <f t="shared" si="15"/>
        <v>0</v>
      </c>
    </row>
    <row r="234" spans="1:14" x14ac:dyDescent="0.25">
      <c r="A234" t="s">
        <v>238</v>
      </c>
      <c r="B234" t="s">
        <v>239</v>
      </c>
      <c r="C234">
        <f>_xlfn.XLOOKUP(B234,'[3]Active SIM and data usage per n'!$A:$A,'[3]Active SIM and data usage per n'!$B:$B,0,0)</f>
        <v>0</v>
      </c>
      <c r="D234" s="10">
        <f>_xlfn.XLOOKUP(B234,'[3]Active SIM and data usage per n'!$A:$A,'[3]Active SIM and data usage per n'!$C:$C,0,0)</f>
        <v>0</v>
      </c>
      <c r="E234" s="10">
        <f t="shared" si="13"/>
        <v>0</v>
      </c>
      <c r="F234" s="10">
        <f t="shared" si="14"/>
        <v>0</v>
      </c>
      <c r="H234" s="10">
        <f>SUMIF('Tele2 - data 6.23'!A:A,'Usage by partner TELE2 vs Ki'!A234,'Tele2 - data 6.23'!G:G)</f>
        <v>0</v>
      </c>
      <c r="I234" s="10">
        <f>SUMIF('Tele2 - data 6.23'!A:A,'Usage by partner TELE2 vs Ki'!A234,'Tele2 - data 6.23'!I:I)</f>
        <v>0</v>
      </c>
      <c r="K234" s="12">
        <f t="shared" si="16"/>
        <v>0</v>
      </c>
      <c r="M234">
        <f>_xlfn.XLOOKUP(A234,'Tele2 - data 5.23'!A:A,'Tele2 - data 5.23'!K:K,0,0)</f>
        <v>0</v>
      </c>
      <c r="N234" s="10">
        <f t="shared" si="15"/>
        <v>0</v>
      </c>
    </row>
    <row r="235" spans="1:14" x14ac:dyDescent="0.25">
      <c r="A235" t="s">
        <v>346</v>
      </c>
      <c r="B235" t="s">
        <v>954</v>
      </c>
      <c r="C235">
        <f>_xlfn.XLOOKUP(B235,'[3]Active SIM and data usage per n'!$A:$A,'[3]Active SIM and data usage per n'!$B:$B,0,0)</f>
        <v>1</v>
      </c>
      <c r="D235" s="10">
        <f>_xlfn.XLOOKUP(B235,'[3]Active SIM and data usage per n'!$A:$A,'[3]Active SIM and data usage per n'!$C:$C,0,0)</f>
        <v>3</v>
      </c>
      <c r="E235" s="10">
        <f t="shared" si="13"/>
        <v>2.7939677238464355E-9</v>
      </c>
      <c r="F235" s="10">
        <f t="shared" si="14"/>
        <v>2.86102294921875E-6</v>
      </c>
      <c r="H235" s="10">
        <f>SUMIF('Tele2 - data 6.23'!A:A,'Usage by partner TELE2 vs Ki'!A235,'Tele2 - data 6.23'!G:G)</f>
        <v>0</v>
      </c>
      <c r="I235" s="10">
        <f>SUMIF('Tele2 - data 6.23'!A:A,'Usage by partner TELE2 vs Ki'!A235,'Tele2 - data 6.23'!I:I)</f>
        <v>0</v>
      </c>
      <c r="K235" s="12">
        <f t="shared" si="16"/>
        <v>2.86102294921875E-6</v>
      </c>
      <c r="M235">
        <f>_xlfn.XLOOKUP(A235,'Tele2 - data 5.23'!A:A,'Tele2 - data 5.23'!K:K,0,0)</f>
        <v>0</v>
      </c>
      <c r="N235" s="10">
        <f t="shared" si="15"/>
        <v>0</v>
      </c>
    </row>
    <row r="236" spans="1:14" x14ac:dyDescent="0.25">
      <c r="A236" t="s">
        <v>1100</v>
      </c>
      <c r="B236" t="s">
        <v>955</v>
      </c>
      <c r="C236">
        <f>_xlfn.XLOOKUP(B236,'[3]Active SIM and data usage per n'!$A:$A,'[3]Active SIM and data usage per n'!$B:$B,0,0)</f>
        <v>19</v>
      </c>
      <c r="D236" s="10">
        <f>_xlfn.XLOOKUP(B236,'[3]Active SIM and data usage per n'!$A:$A,'[3]Active SIM and data usage per n'!$C:$C,0,0)</f>
        <v>33736892</v>
      </c>
      <c r="E236" s="10">
        <f t="shared" si="13"/>
        <v>3.141992911696434E-2</v>
      </c>
      <c r="F236" s="10">
        <f t="shared" si="14"/>
        <v>32.174007415771484</v>
      </c>
      <c r="H236" s="10">
        <f>SUMIF('Tele2 - data 6.23'!A:A,'Usage by partner TELE2 vs Ki'!A236,'Tele2 - data 6.23'!G:G)</f>
        <v>0</v>
      </c>
      <c r="I236" s="10">
        <f>SUMIF('Tele2 - data 6.23'!A:A,'Usage by partner TELE2 vs Ki'!A236,'Tele2 - data 6.23'!I:I)</f>
        <v>0</v>
      </c>
      <c r="K236" s="12">
        <f t="shared" si="16"/>
        <v>32.174007415771484</v>
      </c>
      <c r="M236">
        <f>_xlfn.XLOOKUP(A236,'Tele2 - data 5.23'!A:A,'Tele2 - data 5.23'!K:K,0,0)</f>
        <v>0</v>
      </c>
      <c r="N236" s="10">
        <f t="shared" si="15"/>
        <v>0</v>
      </c>
    </row>
    <row r="237" spans="1:14" x14ac:dyDescent="0.25">
      <c r="A237" t="s">
        <v>1072</v>
      </c>
      <c r="B237" t="s">
        <v>956</v>
      </c>
      <c r="C237">
        <f>_xlfn.XLOOKUP(B237,'[3]Active SIM and data usage per n'!$A:$A,'[3]Active SIM and data usage per n'!$B:$B,0,0)</f>
        <v>2</v>
      </c>
      <c r="D237" s="10">
        <f>_xlfn.XLOOKUP(B237,'[3]Active SIM and data usage per n'!$A:$A,'[3]Active SIM and data usage per n'!$C:$C,0,0)</f>
        <v>289613</v>
      </c>
      <c r="E237" s="10">
        <f t="shared" si="13"/>
        <v>2.6972312480211258E-4</v>
      </c>
      <c r="F237" s="10">
        <f t="shared" si="14"/>
        <v>0.27619647979736328</v>
      </c>
      <c r="H237" s="10">
        <f>SUMIF('Tele2 - data 6.23'!A:A,'Usage by partner TELE2 vs Ki'!A237,'Tele2 - data 6.23'!G:G)</f>
        <v>1</v>
      </c>
      <c r="I237" s="10">
        <f>SUMIF('Tele2 - data 6.23'!A:A,'Usage by partner TELE2 vs Ki'!A237,'Tele2 - data 6.23'!I:I)</f>
        <v>0.23599999999999999</v>
      </c>
      <c r="K237" s="12">
        <f t="shared" si="16"/>
        <v>4.0196479797363294E-2</v>
      </c>
      <c r="M237">
        <f>_xlfn.XLOOKUP(A237,'Tele2 - data 5.23'!A:A,'Tele2 - data 5.23'!K:K,0,0)</f>
        <v>0</v>
      </c>
      <c r="N237" s="10">
        <f t="shared" si="15"/>
        <v>0</v>
      </c>
    </row>
    <row r="238" spans="1:14" x14ac:dyDescent="0.25">
      <c r="A238" t="s">
        <v>1101</v>
      </c>
      <c r="B238" t="s">
        <v>957</v>
      </c>
      <c r="C238">
        <f>_xlfn.XLOOKUP(B238,'[3]Active SIM and data usage per n'!$A:$A,'[3]Active SIM and data usage per n'!$B:$B,0,0)</f>
        <v>19</v>
      </c>
      <c r="D238" s="10">
        <f>_xlfn.XLOOKUP(B238,'[3]Active SIM and data usage per n'!$A:$A,'[3]Active SIM and data usage per n'!$C:$C,0,0)</f>
        <v>3729154</v>
      </c>
      <c r="E238" s="10">
        <f t="shared" si="13"/>
        <v>3.4730453044176102E-3</v>
      </c>
      <c r="F238" s="10">
        <f t="shared" si="14"/>
        <v>3.5563983917236328</v>
      </c>
      <c r="H238" s="10">
        <f>SUMIF('Tele2 - data 6.23'!A:A,'Usage by partner TELE2 vs Ki'!A238,'Tele2 - data 6.23'!G:G)</f>
        <v>0</v>
      </c>
      <c r="I238" s="10">
        <f>SUMIF('Tele2 - data 6.23'!A:A,'Usage by partner TELE2 vs Ki'!A238,'Tele2 - data 6.23'!I:I)</f>
        <v>0</v>
      </c>
      <c r="K238" s="12">
        <f t="shared" si="16"/>
        <v>3.5563983917236328</v>
      </c>
      <c r="M238">
        <f>_xlfn.XLOOKUP(A238,'Tele2 - data 5.23'!A:A,'Tele2 - data 5.23'!K:K,0,0)</f>
        <v>0</v>
      </c>
      <c r="N238" s="10">
        <f t="shared" si="15"/>
        <v>0</v>
      </c>
    </row>
    <row r="239" spans="1:14" x14ac:dyDescent="0.25">
      <c r="A239" t="s">
        <v>376</v>
      </c>
      <c r="B239" t="s">
        <v>958</v>
      </c>
      <c r="C239">
        <f>_xlfn.XLOOKUP(B239,'[3]Active SIM and data usage per n'!$A:$A,'[3]Active SIM and data usage per n'!$B:$B,0,0)</f>
        <v>10</v>
      </c>
      <c r="D239" s="10">
        <f>_xlfn.XLOOKUP(B239,'[3]Active SIM and data usage per n'!$A:$A,'[3]Active SIM and data usage per n'!$C:$C,0,0)</f>
        <v>4253093</v>
      </c>
      <c r="E239" s="10">
        <f t="shared" si="13"/>
        <v>3.9610015228390694E-3</v>
      </c>
      <c r="F239" s="10">
        <f t="shared" si="14"/>
        <v>4.056065559387207</v>
      </c>
      <c r="H239" s="10">
        <f>SUMIF('Tele2 - data 6.23'!A:A,'Usage by partner TELE2 vs Ki'!A239,'Tele2 - data 6.23'!G:G)</f>
        <v>97</v>
      </c>
      <c r="I239" s="10">
        <f>SUMIF('Tele2 - data 6.23'!A:A,'Usage by partner TELE2 vs Ki'!A239,'Tele2 - data 6.23'!I:I)</f>
        <v>4.3789999999999996</v>
      </c>
      <c r="K239" s="12">
        <f t="shared" si="16"/>
        <v>-0.32293444061279253</v>
      </c>
      <c r="M239">
        <f>_xlfn.XLOOKUP(A239,'Tele2 - data 5.23'!A:A,'Tele2 - data 5.23'!K:K,0,0)</f>
        <v>6.083538083538083E-3</v>
      </c>
      <c r="N239" s="10">
        <f t="shared" si="15"/>
        <v>-1.9645839679539906E-3</v>
      </c>
    </row>
    <row r="240" spans="1:14" x14ac:dyDescent="0.25">
      <c r="A240" t="s">
        <v>1061</v>
      </c>
      <c r="B240" t="s">
        <v>959</v>
      </c>
      <c r="C240">
        <f>_xlfn.XLOOKUP(B240,'[3]Active SIM and data usage per n'!$A:$A,'[3]Active SIM and data usage per n'!$B:$B,0,0)</f>
        <v>4</v>
      </c>
      <c r="D240" s="10">
        <f>_xlfn.XLOOKUP(B240,'[3]Active SIM and data usage per n'!$A:$A,'[3]Active SIM and data usage per n'!$C:$C,0,0)</f>
        <v>6737916</v>
      </c>
      <c r="E240" s="10">
        <f t="shared" si="13"/>
        <v>6.2751732766628265E-3</v>
      </c>
      <c r="F240" s="10">
        <f t="shared" si="14"/>
        <v>6.4257774353027344</v>
      </c>
      <c r="H240" s="10">
        <f>SUMIF('Tele2 - data 6.23'!A:A,'Usage by partner TELE2 vs Ki'!A240,'Tele2 - data 6.23'!G:G)</f>
        <v>706</v>
      </c>
      <c r="I240" s="10">
        <f>SUMIF('Tele2 - data 6.23'!A:A,'Usage by partner TELE2 vs Ki'!A240,'Tele2 - data 6.23'!I:I)</f>
        <v>6.9119999999999999</v>
      </c>
      <c r="K240" s="12">
        <f t="shared" si="16"/>
        <v>-0.48622256469726555</v>
      </c>
      <c r="M240">
        <f>_xlfn.XLOOKUP(A240,'Tele2 - data 5.23'!A:A,'Tele2 - data 5.23'!K:K,0,0)</f>
        <v>6.0135256988277729E-2</v>
      </c>
      <c r="N240" s="10">
        <f t="shared" si="15"/>
        <v>-2.9239118881569558E-2</v>
      </c>
    </row>
    <row r="241" spans="1:14" x14ac:dyDescent="0.25">
      <c r="A241" t="s">
        <v>83</v>
      </c>
      <c r="B241" t="s">
        <v>960</v>
      </c>
      <c r="C241">
        <f>_xlfn.XLOOKUP(B241,'[3]Active SIM and data usage per n'!$A:$A,'[3]Active SIM and data usage per n'!$B:$B,0,0)</f>
        <v>1</v>
      </c>
      <c r="D241" s="10">
        <f>_xlfn.XLOOKUP(B241,'[3]Active SIM and data usage per n'!$A:$A,'[3]Active SIM and data usage per n'!$C:$C,0,0)</f>
        <v>793715</v>
      </c>
      <c r="E241" s="10">
        <f t="shared" si="13"/>
        <v>7.3920469731092453E-4</v>
      </c>
      <c r="F241" s="10">
        <f t="shared" si="14"/>
        <v>0.75694561004638672</v>
      </c>
      <c r="H241" s="10">
        <f>SUMIF('Tele2 - data 6.23'!A:A,'Usage by partner TELE2 vs Ki'!A241,'Tele2 - data 6.23'!G:G)</f>
        <v>28</v>
      </c>
      <c r="I241" s="10">
        <f>SUMIF('Tele2 - data 6.23'!A:A,'Usage by partner TELE2 vs Ki'!A241,'Tele2 - data 6.23'!I:I)</f>
        <v>0.77400000000000002</v>
      </c>
      <c r="K241" s="12">
        <f t="shared" si="16"/>
        <v>-1.7054389953613303E-2</v>
      </c>
      <c r="M241">
        <f>_xlfn.XLOOKUP(A241,'Tele2 - data 5.23'!A:A,'Tele2 - data 5.23'!K:K,0,0)</f>
        <v>1.0006168549087751</v>
      </c>
      <c r="N241" s="10">
        <f t="shared" si="15"/>
        <v>-1.7064910037772354E-2</v>
      </c>
    </row>
    <row r="242" spans="1:14" x14ac:dyDescent="0.25">
      <c r="A242" t="s">
        <v>496</v>
      </c>
      <c r="B242" t="s">
        <v>961</v>
      </c>
      <c r="C242">
        <f>_xlfn.XLOOKUP(B242,'[3]Active SIM and data usage per n'!$A:$A,'[3]Active SIM and data usage per n'!$B:$B,0,0)</f>
        <v>1</v>
      </c>
      <c r="D242" s="10">
        <f>_xlfn.XLOOKUP(B242,'[3]Active SIM and data usage per n'!$A:$A,'[3]Active SIM and data usage per n'!$C:$C,0,0)</f>
        <v>8742590</v>
      </c>
      <c r="E242" s="10">
        <f t="shared" si="13"/>
        <v>8.1421714276075363E-3</v>
      </c>
      <c r="F242" s="10">
        <f t="shared" si="14"/>
        <v>8.3375835418701172</v>
      </c>
      <c r="H242" s="10">
        <f>SUMIF('Tele2 - data 6.23'!A:A,'Usage by partner TELE2 vs Ki'!A242,'Tele2 - data 6.23'!G:G)</f>
        <v>131</v>
      </c>
      <c r="I242" s="10">
        <f>SUMIF('Tele2 - data 6.23'!A:A,'Usage by partner TELE2 vs Ki'!A242,'Tele2 - data 6.23'!I:I)</f>
        <v>8.8230000000000004</v>
      </c>
      <c r="K242" s="12">
        <f t="shared" si="16"/>
        <v>-0.48541645812988321</v>
      </c>
      <c r="M242">
        <f>_xlfn.XLOOKUP(A242,'Tele2 - data 5.23'!A:A,'Tele2 - data 5.23'!K:K,0,0)</f>
        <v>1.2043362650848844E-2</v>
      </c>
      <c r="N242" s="10">
        <f t="shared" si="15"/>
        <v>-5.8460464419487672E-3</v>
      </c>
    </row>
    <row r="243" spans="1:14" x14ac:dyDescent="0.25">
      <c r="A243" t="s">
        <v>417</v>
      </c>
      <c r="B243" t="s">
        <v>962</v>
      </c>
      <c r="C243">
        <f>_xlfn.XLOOKUP(B243,'[3]Active SIM and data usage per n'!$A:$A,'[3]Active SIM and data usage per n'!$B:$B,0,0)</f>
        <v>9</v>
      </c>
      <c r="D243" s="10">
        <f>_xlfn.XLOOKUP(B243,'[3]Active SIM and data usage per n'!$A:$A,'[3]Active SIM and data usage per n'!$C:$C,0,0)</f>
        <v>1200378</v>
      </c>
      <c r="E243" s="10">
        <f t="shared" si="13"/>
        <v>1.1179391294717789E-3</v>
      </c>
      <c r="F243" s="10">
        <f t="shared" si="14"/>
        <v>1.1447696685791016</v>
      </c>
      <c r="H243" s="10">
        <f>SUMIF('Tele2 - data 6.23'!A:A,'Usage by partner TELE2 vs Ki'!A243,'Tele2 - data 6.23'!G:G)</f>
        <v>339</v>
      </c>
      <c r="I243" s="10">
        <f>SUMIF('Tele2 - data 6.23'!A:A,'Usage by partner TELE2 vs Ki'!A243,'Tele2 - data 6.23'!I:I)</f>
        <v>1.234</v>
      </c>
      <c r="K243" s="12">
        <f t="shared" si="16"/>
        <v>-8.9230331420898423E-2</v>
      </c>
      <c r="M243">
        <f>_xlfn.XLOOKUP(A243,'Tele2 - data 5.23'!A:A,'Tele2 - data 5.23'!K:K,0,0)</f>
        <v>6.0527522935779815E-2</v>
      </c>
      <c r="N243" s="10">
        <f t="shared" si="15"/>
        <v>-5.4008909316456636E-3</v>
      </c>
    </row>
    <row r="244" spans="1:14" x14ac:dyDescent="0.25">
      <c r="A244" t="s">
        <v>1044</v>
      </c>
      <c r="B244" t="s">
        <v>963</v>
      </c>
      <c r="C244">
        <f>_xlfn.XLOOKUP(B244,'[3]Active SIM and data usage per n'!$A:$A,'[3]Active SIM and data usage per n'!$B:$B,0,0)</f>
        <v>7</v>
      </c>
      <c r="D244" s="10">
        <f>_xlfn.XLOOKUP(B244,'[3]Active SIM and data usage per n'!$A:$A,'[3]Active SIM and data usage per n'!$C:$C,0,0)</f>
        <v>24167504</v>
      </c>
      <c r="E244" s="10">
        <f t="shared" si="13"/>
        <v>2.2507742047309875E-2</v>
      </c>
      <c r="F244" s="10">
        <f t="shared" si="14"/>
        <v>23.047927856445313</v>
      </c>
      <c r="H244" s="10">
        <f>SUMIF('Tele2 - data 6.23'!A:A,'Usage by partner TELE2 vs Ki'!A244,'Tele2 - data 6.23'!G:G)</f>
        <v>102</v>
      </c>
      <c r="I244" s="10">
        <f>SUMIF('Tele2 - data 6.23'!A:A,'Usage by partner TELE2 vs Ki'!A244,'Tele2 - data 6.23'!I:I)</f>
        <v>23.097000000000001</v>
      </c>
      <c r="K244" s="12">
        <f t="shared" si="16"/>
        <v>-4.9072143554688807E-2</v>
      </c>
      <c r="M244">
        <f>_xlfn.XLOOKUP(A244,'Tele2 - data 5.23'!A:A,'Tele2 - data 5.23'!K:K,0,0)</f>
        <v>0.10004570469172629</v>
      </c>
      <c r="N244" s="10">
        <f t="shared" si="15"/>
        <v>-4.9094571826623955E-3</v>
      </c>
    </row>
    <row r="245" spans="1:14" x14ac:dyDescent="0.25">
      <c r="A245" t="s">
        <v>1046</v>
      </c>
      <c r="B245" t="s">
        <v>964</v>
      </c>
      <c r="C245">
        <f>_xlfn.XLOOKUP(B245,'[3]Active SIM and data usage per n'!$A:$A,'[3]Active SIM and data usage per n'!$B:$B,0,0)</f>
        <v>0</v>
      </c>
      <c r="D245" s="10">
        <f>_xlfn.XLOOKUP(B245,'[3]Active SIM and data usage per n'!$A:$A,'[3]Active SIM and data usage per n'!$C:$C,0,0)</f>
        <v>0</v>
      </c>
      <c r="E245" s="10">
        <f t="shared" si="13"/>
        <v>0</v>
      </c>
      <c r="F245" s="10">
        <f t="shared" si="14"/>
        <v>0</v>
      </c>
      <c r="H245" s="10">
        <f>SUMIF('Tele2 - data 6.23'!A:A,'Usage by partner TELE2 vs Ki'!A245,'Tele2 - data 6.23'!G:G)</f>
        <v>0</v>
      </c>
      <c r="I245" s="10">
        <f>SUMIF('Tele2 - data 6.23'!A:A,'Usage by partner TELE2 vs Ki'!A245,'Tele2 - data 6.23'!I:I)</f>
        <v>0</v>
      </c>
      <c r="K245" s="12">
        <f t="shared" si="16"/>
        <v>0</v>
      </c>
      <c r="M245">
        <f>_xlfn.XLOOKUP(A245,'Tele2 - data 5.23'!A:A,'Tele2 - data 5.23'!K:K,0,0)</f>
        <v>0</v>
      </c>
      <c r="N245" s="10">
        <f t="shared" si="15"/>
        <v>0</v>
      </c>
    </row>
    <row r="246" spans="1:14" x14ac:dyDescent="0.25">
      <c r="A246" t="s">
        <v>1102</v>
      </c>
      <c r="B246" t="s">
        <v>965</v>
      </c>
      <c r="C246">
        <f>_xlfn.XLOOKUP(B246,'[3]Active SIM and data usage per n'!$A:$A,'[3]Active SIM and data usage per n'!$B:$B,0,0)</f>
        <v>0</v>
      </c>
      <c r="D246" s="10">
        <f>_xlfn.XLOOKUP(B246,'[3]Active SIM and data usage per n'!$A:$A,'[3]Active SIM and data usage per n'!$C:$C,0,0)</f>
        <v>0</v>
      </c>
      <c r="E246" s="10">
        <f t="shared" si="13"/>
        <v>0</v>
      </c>
      <c r="F246" s="10">
        <f t="shared" si="14"/>
        <v>0</v>
      </c>
      <c r="H246" s="10">
        <f>SUMIF('Tele2 - data 6.23'!A:A,'Usage by partner TELE2 vs Ki'!A246,'Tele2 - data 6.23'!G:G)</f>
        <v>0</v>
      </c>
      <c r="I246" s="10">
        <f>SUMIF('Tele2 - data 6.23'!A:A,'Usage by partner TELE2 vs Ki'!A246,'Tele2 - data 6.23'!I:I)</f>
        <v>0</v>
      </c>
      <c r="K246" s="12">
        <f t="shared" si="16"/>
        <v>0</v>
      </c>
      <c r="M246">
        <f>_xlfn.XLOOKUP(A246,'Tele2 - data 5.23'!A:A,'Tele2 - data 5.23'!K:K,0,0)</f>
        <v>0</v>
      </c>
      <c r="N246" s="10">
        <f t="shared" si="15"/>
        <v>0</v>
      </c>
    </row>
    <row r="247" spans="1:14" x14ac:dyDescent="0.25">
      <c r="A247" t="s">
        <v>1103</v>
      </c>
      <c r="B247" t="s">
        <v>966</v>
      </c>
      <c r="C247">
        <f>_xlfn.XLOOKUP(B247,'[3]Active SIM and data usage per n'!$A:$A,'[3]Active SIM and data usage per n'!$B:$B,0,0)</f>
        <v>1</v>
      </c>
      <c r="D247" s="10">
        <f>_xlfn.XLOOKUP(B247,'[3]Active SIM and data usage per n'!$A:$A,'[3]Active SIM and data usage per n'!$C:$C,0,0)</f>
        <v>2</v>
      </c>
      <c r="E247" s="10">
        <f t="shared" si="13"/>
        <v>1.862645149230957E-9</v>
      </c>
      <c r="F247" s="10">
        <f t="shared" si="14"/>
        <v>1.9073486328125E-6</v>
      </c>
      <c r="H247" s="10">
        <f>SUMIF('Tele2 - data 6.23'!A:A,'Usage by partner TELE2 vs Ki'!A247,'Tele2 - data 6.23'!G:G)</f>
        <v>0</v>
      </c>
      <c r="I247" s="10">
        <f>SUMIF('Tele2 - data 6.23'!A:A,'Usage by partner TELE2 vs Ki'!A247,'Tele2 - data 6.23'!I:I)</f>
        <v>0</v>
      </c>
      <c r="K247" s="12">
        <f t="shared" si="16"/>
        <v>1.9073486328125E-6</v>
      </c>
      <c r="M247">
        <f>_xlfn.XLOOKUP(A247,'Tele2 - data 5.23'!A:A,'Tele2 - data 5.23'!K:K,0,0)</f>
        <v>0</v>
      </c>
      <c r="N247" s="10">
        <f t="shared" si="15"/>
        <v>0</v>
      </c>
    </row>
    <row r="248" spans="1:14" x14ac:dyDescent="0.25">
      <c r="A248" t="s">
        <v>10</v>
      </c>
      <c r="B248" t="s">
        <v>968</v>
      </c>
      <c r="C248">
        <f>_xlfn.XLOOKUP(B248,'[3]Active SIM and data usage per n'!$A:$A,'[3]Active SIM and data usage per n'!$B:$B,0,0)</f>
        <v>0</v>
      </c>
      <c r="D248" s="10">
        <f>_xlfn.XLOOKUP(B248,'[3]Active SIM and data usage per n'!$A:$A,'[3]Active SIM and data usage per n'!$C:$C,0,0)</f>
        <v>0</v>
      </c>
      <c r="E248" s="10">
        <f t="shared" si="13"/>
        <v>0</v>
      </c>
      <c r="F248" s="10">
        <f t="shared" si="14"/>
        <v>0</v>
      </c>
      <c r="H248" s="10">
        <f>SUMIF('Tele2 - data 6.23'!A:A,'Usage by partner TELE2 vs Ki'!A248,'Tele2 - data 6.23'!G:G)</f>
        <v>0</v>
      </c>
      <c r="I248" s="10">
        <f>SUMIF('Tele2 - data 6.23'!A:A,'Usage by partner TELE2 vs Ki'!A248,'Tele2 - data 6.23'!I:I)</f>
        <v>0</v>
      </c>
      <c r="K248" s="12">
        <f t="shared" si="16"/>
        <v>0</v>
      </c>
      <c r="M248">
        <f>_xlfn.XLOOKUP(A248,'Tele2 - data 5.23'!A:A,'Tele2 - data 5.23'!K:K,0,0)</f>
        <v>0</v>
      </c>
      <c r="N248" s="10">
        <f t="shared" si="15"/>
        <v>0</v>
      </c>
    </row>
    <row r="249" spans="1:14" x14ac:dyDescent="0.25">
      <c r="A249" t="s">
        <v>273</v>
      </c>
      <c r="B249" t="s">
        <v>969</v>
      </c>
      <c r="C249">
        <f>_xlfn.XLOOKUP(B249,'[3]Active SIM and data usage per n'!$A:$A,'[3]Active SIM and data usage per n'!$B:$B,0,0)</f>
        <v>0</v>
      </c>
      <c r="D249" s="10">
        <f>_xlfn.XLOOKUP(B249,'[3]Active SIM and data usage per n'!$A:$A,'[3]Active SIM and data usage per n'!$C:$C,0,0)</f>
        <v>0</v>
      </c>
      <c r="E249" s="10">
        <f t="shared" si="13"/>
        <v>0</v>
      </c>
      <c r="F249" s="10">
        <f t="shared" si="14"/>
        <v>0</v>
      </c>
      <c r="H249" s="10">
        <f>SUMIF('Tele2 - data 6.23'!A:A,'Usage by partner TELE2 vs Ki'!A249,'Tele2 - data 6.23'!G:G)</f>
        <v>0</v>
      </c>
      <c r="I249" s="10">
        <f>SUMIF('Tele2 - data 6.23'!A:A,'Usage by partner TELE2 vs Ki'!A249,'Tele2 - data 6.23'!I:I)</f>
        <v>0</v>
      </c>
      <c r="K249" s="12">
        <f t="shared" si="16"/>
        <v>0</v>
      </c>
      <c r="M249">
        <f>_xlfn.XLOOKUP(A249,'Tele2 - data 5.23'!A:A,'Tele2 - data 5.23'!K:K,0,0)</f>
        <v>2.9999236641221377E-2</v>
      </c>
      <c r="N249" s="10">
        <f t="shared" si="15"/>
        <v>0</v>
      </c>
    </row>
    <row r="250" spans="1:14" x14ac:dyDescent="0.25">
      <c r="A250" t="s">
        <v>1104</v>
      </c>
      <c r="B250" t="s">
        <v>970</v>
      </c>
      <c r="C250">
        <f>_xlfn.XLOOKUP(B250,'[3]Active SIM and data usage per n'!$A:$A,'[3]Active SIM and data usage per n'!$B:$B,0,0)</f>
        <v>5</v>
      </c>
      <c r="D250" s="10">
        <f>_xlfn.XLOOKUP(B250,'[3]Active SIM and data usage per n'!$A:$A,'[3]Active SIM and data usage per n'!$C:$C,0,0)</f>
        <v>28329875</v>
      </c>
      <c r="E250" s="10">
        <f t="shared" si="13"/>
        <v>2.6384252123534679E-2</v>
      </c>
      <c r="F250" s="10">
        <f t="shared" si="14"/>
        <v>27.017474174499512</v>
      </c>
      <c r="H250" s="10">
        <f>SUMIF('Tele2 - data 6.23'!A:A,'Usage by partner TELE2 vs Ki'!A250,'Tele2 - data 6.23'!G:G)</f>
        <v>942</v>
      </c>
      <c r="I250" s="10">
        <f>SUMIF('Tele2 - data 6.23'!A:A,'Usage by partner TELE2 vs Ki'!A250,'Tele2 - data 6.23'!I:I)</f>
        <v>27.488</v>
      </c>
      <c r="K250" s="12">
        <f t="shared" si="16"/>
        <v>-0.47052582550048783</v>
      </c>
      <c r="M250">
        <f>_xlfn.XLOOKUP(A250,'Tele2 - data 5.23'!A:A,'Tele2 - data 5.23'!K:K,0,0)</f>
        <v>0.10012387179959521</v>
      </c>
      <c r="N250" s="10">
        <f t="shared" si="15"/>
        <v>-4.7110867430809548E-2</v>
      </c>
    </row>
    <row r="251" spans="1:14" x14ac:dyDescent="0.25">
      <c r="A251" t="s">
        <v>1106</v>
      </c>
      <c r="B251" t="s">
        <v>974</v>
      </c>
      <c r="C251">
        <f>_xlfn.XLOOKUP(B251,'[3]Active SIM and data usage per n'!$A:$A,'[3]Active SIM and data usage per n'!$B:$B,0,0)</f>
        <v>1</v>
      </c>
      <c r="D251" s="10">
        <f>_xlfn.XLOOKUP(B251,'[3]Active SIM and data usage per n'!$A:$A,'[3]Active SIM and data usage per n'!$C:$C,0,0)</f>
        <v>3</v>
      </c>
      <c r="E251" s="10">
        <f t="shared" si="13"/>
        <v>2.7939677238464355E-9</v>
      </c>
      <c r="F251" s="10">
        <f t="shared" si="14"/>
        <v>2.86102294921875E-6</v>
      </c>
      <c r="H251" s="10">
        <f>SUMIF('Tele2 - data 6.23'!A:A,'Usage by partner TELE2 vs Ki'!A251,'Tele2 - data 6.23'!G:G)</f>
        <v>0</v>
      </c>
      <c r="I251" s="10">
        <f>SUMIF('Tele2 - data 6.23'!A:A,'Usage by partner TELE2 vs Ki'!A251,'Tele2 - data 6.23'!I:I)</f>
        <v>0</v>
      </c>
      <c r="K251" s="12">
        <f t="shared" si="16"/>
        <v>2.86102294921875E-6</v>
      </c>
      <c r="M251">
        <f>_xlfn.XLOOKUP(A251,'Tele2 - data 5.23'!A:A,'Tele2 - data 5.23'!K:K,0,0)</f>
        <v>0</v>
      </c>
      <c r="N251" s="10">
        <f t="shared" si="15"/>
        <v>0</v>
      </c>
    </row>
    <row r="252" spans="1:14" x14ac:dyDescent="0.25">
      <c r="A252" t="s">
        <v>249</v>
      </c>
      <c r="B252" t="s">
        <v>975</v>
      </c>
      <c r="C252">
        <f>_xlfn.XLOOKUP(B252,'[3]Active SIM and data usage per n'!$A:$A,'[3]Active SIM and data usage per n'!$B:$B,0,0)</f>
        <v>14</v>
      </c>
      <c r="D252" s="10">
        <f>_xlfn.XLOOKUP(B252,'[3]Active SIM and data usage per n'!$A:$A,'[3]Active SIM and data usage per n'!$C:$C,0,0)</f>
        <v>1613115</v>
      </c>
      <c r="E252" s="10">
        <f t="shared" si="13"/>
        <v>1.5023304149508476E-3</v>
      </c>
      <c r="F252" s="10">
        <f t="shared" si="14"/>
        <v>1.538386344909668</v>
      </c>
      <c r="H252" s="10">
        <f>SUMIF('Tele2 - data 6.23'!A:A,'Usage by partner TELE2 vs Ki'!A252,'Tele2 - data 6.23'!G:G)</f>
        <v>476</v>
      </c>
      <c r="I252" s="10">
        <f>SUMIF('Tele2 - data 6.23'!A:A,'Usage by partner TELE2 vs Ki'!A252,'Tele2 - data 6.23'!I:I)</f>
        <v>1.9219999999999999</v>
      </c>
      <c r="K252" s="12">
        <f t="shared" si="16"/>
        <v>-0.38361365509033196</v>
      </c>
      <c r="M252">
        <f>_xlfn.XLOOKUP(A252,'Tele2 - data 5.23'!A:A,'Tele2 - data 5.23'!K:K,0,0)</f>
        <v>0</v>
      </c>
      <c r="N252" s="10">
        <f t="shared" si="15"/>
        <v>0</v>
      </c>
    </row>
    <row r="253" spans="1:14" x14ac:dyDescent="0.25">
      <c r="A253" t="s">
        <v>1107</v>
      </c>
      <c r="B253" t="s">
        <v>976</v>
      </c>
      <c r="C253">
        <f>_xlfn.XLOOKUP(B253,'[3]Active SIM and data usage per n'!$A:$A,'[3]Active SIM and data usage per n'!$B:$B,0,0)</f>
        <v>0</v>
      </c>
      <c r="D253" s="10">
        <f>_xlfn.XLOOKUP(B253,'[3]Active SIM and data usage per n'!$A:$A,'[3]Active SIM and data usage per n'!$C:$C,0,0)</f>
        <v>0</v>
      </c>
      <c r="E253" s="10">
        <f t="shared" si="13"/>
        <v>0</v>
      </c>
      <c r="F253" s="10">
        <f t="shared" si="14"/>
        <v>0</v>
      </c>
      <c r="H253" s="10">
        <f>SUMIF('Tele2 - data 6.23'!A:A,'Usage by partner TELE2 vs Ki'!A253,'Tele2 - data 6.23'!G:G)</f>
        <v>0</v>
      </c>
      <c r="I253" s="10">
        <f>SUMIF('Tele2 - data 6.23'!A:A,'Usage by partner TELE2 vs Ki'!A253,'Tele2 - data 6.23'!I:I)</f>
        <v>0</v>
      </c>
      <c r="K253" s="12">
        <f t="shared" si="16"/>
        <v>0</v>
      </c>
      <c r="M253">
        <f>_xlfn.XLOOKUP(A253,'Tele2 - data 5.23'!A:A,'Tele2 - data 5.23'!K:K,0,0)</f>
        <v>0</v>
      </c>
      <c r="N253" s="10">
        <f t="shared" si="15"/>
        <v>0</v>
      </c>
    </row>
    <row r="254" spans="1:14" x14ac:dyDescent="0.25">
      <c r="A254" t="s">
        <v>148</v>
      </c>
      <c r="B254" t="s">
        <v>977</v>
      </c>
      <c r="C254">
        <f>_xlfn.XLOOKUP(B254,'[3]Active SIM and data usage per n'!$A:$A,'[3]Active SIM and data usage per n'!$B:$B,0,0)</f>
        <v>0</v>
      </c>
      <c r="D254" s="10">
        <f>_xlfn.XLOOKUP(B254,'[3]Active SIM and data usage per n'!$A:$A,'[3]Active SIM and data usage per n'!$C:$C,0,0)</f>
        <v>0</v>
      </c>
      <c r="E254" s="10">
        <f t="shared" si="13"/>
        <v>0</v>
      </c>
      <c r="F254" s="10">
        <f t="shared" si="14"/>
        <v>0</v>
      </c>
      <c r="H254" s="10">
        <f>SUMIF('Tele2 - data 6.23'!A:A,'Usage by partner TELE2 vs Ki'!A254,'Tele2 - data 6.23'!G:G)</f>
        <v>0</v>
      </c>
      <c r="I254" s="10">
        <f>SUMIF('Tele2 - data 6.23'!A:A,'Usage by partner TELE2 vs Ki'!A254,'Tele2 - data 6.23'!I:I)</f>
        <v>0</v>
      </c>
      <c r="K254" s="12">
        <f t="shared" si="16"/>
        <v>0</v>
      </c>
      <c r="M254">
        <f>_xlfn.XLOOKUP(A254,'Tele2 - data 5.23'!A:A,'Tele2 - data 5.23'!K:K,0,0)</f>
        <v>0</v>
      </c>
      <c r="N254" s="10">
        <f t="shared" si="15"/>
        <v>0</v>
      </c>
    </row>
    <row r="255" spans="1:14" x14ac:dyDescent="0.25">
      <c r="A255" t="s">
        <v>331</v>
      </c>
      <c r="B255" t="s">
        <v>946</v>
      </c>
      <c r="C255">
        <f>_xlfn.XLOOKUP(B255,'[3]Active SIM and data usage per n'!$A:$A,'[3]Active SIM and data usage per n'!$B:$B,0,0)</f>
        <v>2</v>
      </c>
      <c r="D255" s="10">
        <f>_xlfn.XLOOKUP(B255,'[3]Active SIM and data usage per n'!$A:$A,'[3]Active SIM and data usage per n'!$C:$C,0,0)</f>
        <v>7</v>
      </c>
      <c r="E255" s="10">
        <f t="shared" si="13"/>
        <v>6.5192580223083496E-9</v>
      </c>
      <c r="F255" s="10">
        <f t="shared" si="14"/>
        <v>6.67572021484375E-6</v>
      </c>
      <c r="H255" s="10">
        <f>SUMIF('Tele2 - data 6.23'!A:A,'Usage by partner TELE2 vs Ki'!A255,'Tele2 - data 6.23'!G:G)</f>
        <v>9</v>
      </c>
      <c r="I255" s="10">
        <f>SUMIF('Tele2 - data 6.23'!A:A,'Usage by partner TELE2 vs Ki'!A255,'Tele2 - data 6.23'!I:I)</f>
        <v>0.16700000000000001</v>
      </c>
      <c r="K255" s="12">
        <f t="shared" si="16"/>
        <v>-0.16699332427978517</v>
      </c>
      <c r="M255">
        <f>_xlfn.XLOOKUP(A255,'Tele2 - data 5.23'!A:A,'Tele2 - data 5.23'!K:K,0,0)</f>
        <v>0.10005917159763314</v>
      </c>
      <c r="N255" s="10">
        <f t="shared" si="15"/>
        <v>-1.6709213689770221E-2</v>
      </c>
    </row>
    <row r="256" spans="1:14" x14ac:dyDescent="0.25">
      <c r="A256" t="s">
        <v>331</v>
      </c>
      <c r="B256" t="s">
        <v>978</v>
      </c>
      <c r="C256">
        <f>_xlfn.XLOOKUP(B256,'[3]Active SIM and data usage per n'!$A:$A,'[3]Active SIM and data usage per n'!$B:$B,0,0)</f>
        <v>1</v>
      </c>
      <c r="D256" s="10">
        <f>_xlfn.XLOOKUP(B256,'[3]Active SIM and data usage per n'!$A:$A,'[3]Active SIM and data usage per n'!$C:$C,0,0)</f>
        <v>186248</v>
      </c>
      <c r="E256" s="10">
        <f t="shared" si="13"/>
        <v>1.7345696687698364E-4</v>
      </c>
      <c r="F256" s="10">
        <f t="shared" si="14"/>
        <v>0.17761993408203125</v>
      </c>
      <c r="K256" s="12">
        <f t="shared" si="16"/>
        <v>0.17761993408203125</v>
      </c>
      <c r="M256">
        <f>_xlfn.XLOOKUP(A256,'Tele2 - data 5.23'!A:A,'Tele2 - data 5.23'!K:K,0,0)</f>
        <v>0.10005917159763314</v>
      </c>
      <c r="N256" s="10">
        <f t="shared" si="15"/>
        <v>1.7772503463474251E-2</v>
      </c>
    </row>
    <row r="257" spans="1:14" x14ac:dyDescent="0.25">
      <c r="A257" t="s">
        <v>1108</v>
      </c>
      <c r="B257" t="s">
        <v>979</v>
      </c>
      <c r="C257">
        <f>_xlfn.XLOOKUP(B257,'[3]Active SIM and data usage per n'!$A:$A,'[3]Active SIM and data usage per n'!$B:$B,0,0)</f>
        <v>0</v>
      </c>
      <c r="D257" s="10">
        <f>_xlfn.XLOOKUP(B257,'[3]Active SIM and data usage per n'!$A:$A,'[3]Active SIM and data usage per n'!$C:$C,0,0)</f>
        <v>0</v>
      </c>
      <c r="E257" s="10">
        <f t="shared" si="13"/>
        <v>0</v>
      </c>
      <c r="F257" s="10">
        <f t="shared" si="14"/>
        <v>0</v>
      </c>
      <c r="H257" s="10">
        <f>SUMIF('Tele2 - data 6.23'!A:A,'Usage by partner TELE2 vs Ki'!A257,'Tele2 - data 6.23'!G:G)</f>
        <v>0</v>
      </c>
      <c r="I257" s="10">
        <f>SUMIF('Tele2 - data 6.23'!A:A,'Usage by partner TELE2 vs Ki'!A257,'Tele2 - data 6.23'!I:I)</f>
        <v>0</v>
      </c>
      <c r="K257" s="12">
        <f t="shared" si="16"/>
        <v>0</v>
      </c>
      <c r="M257">
        <f>_xlfn.XLOOKUP(A257,'Tele2 - data 5.23'!A:A,'Tele2 - data 5.23'!K:K,0,0)</f>
        <v>0.10089430894308943</v>
      </c>
      <c r="N257" s="10">
        <f t="shared" si="15"/>
        <v>0</v>
      </c>
    </row>
    <row r="258" spans="1:14" x14ac:dyDescent="0.25">
      <c r="A258" t="s">
        <v>1108</v>
      </c>
      <c r="B258" t="s">
        <v>1339</v>
      </c>
      <c r="C258">
        <f>_xlfn.XLOOKUP(B258,'[3]Active SIM and data usage per n'!$A:$A,'[3]Active SIM and data usage per n'!$B:$B,0,0)</f>
        <v>0</v>
      </c>
      <c r="D258" s="10">
        <f>_xlfn.XLOOKUP(B258,'[3]Active SIM and data usage per n'!$A:$A,'[3]Active SIM and data usage per n'!$C:$C,0,0)</f>
        <v>0</v>
      </c>
      <c r="E258" s="10">
        <f t="shared" si="13"/>
        <v>0</v>
      </c>
      <c r="F258" s="10">
        <f t="shared" si="14"/>
        <v>0</v>
      </c>
      <c r="H258" s="10">
        <f>SUMIF('Tele2 - data 6.23'!A:A,'Usage by partner TELE2 vs Ki'!A258,'Tele2 - data 6.23'!G:G)</f>
        <v>0</v>
      </c>
      <c r="I258" s="10">
        <f>SUMIF('Tele2 - data 6.23'!A:A,'Usage by partner TELE2 vs Ki'!A258,'Tele2 - data 6.23'!I:I)</f>
        <v>0</v>
      </c>
      <c r="K258" s="12">
        <f t="shared" si="16"/>
        <v>0</v>
      </c>
      <c r="M258">
        <f>_xlfn.XLOOKUP(A258,'Tele2 - data 5.23'!A:A,'Tele2 - data 5.23'!K:K,0,0)</f>
        <v>0.10089430894308943</v>
      </c>
      <c r="N258" s="10">
        <f>M258*K258</f>
        <v>0</v>
      </c>
    </row>
    <row r="259" spans="1:14" x14ac:dyDescent="0.25">
      <c r="A259" t="s">
        <v>1109</v>
      </c>
      <c r="B259" t="s">
        <v>980</v>
      </c>
      <c r="C259">
        <f>_xlfn.XLOOKUP(B259,'[3]Active SIM and data usage per n'!$A:$A,'[3]Active SIM and data usage per n'!$B:$B,0,0)</f>
        <v>1</v>
      </c>
      <c r="D259" s="10">
        <f>_xlfn.XLOOKUP(B259,'[3]Active SIM and data usage per n'!$A:$A,'[3]Active SIM and data usage per n'!$C:$C,0,0)</f>
        <v>129</v>
      </c>
      <c r="E259" s="10">
        <f t="shared" si="13"/>
        <v>1.2014061212539673E-7</v>
      </c>
      <c r="F259" s="10">
        <f t="shared" si="14"/>
        <v>1.2302398681640625E-4</v>
      </c>
      <c r="H259" s="10">
        <f>SUMIF('Tele2 - data 6.23'!A:A,'Usage by partner TELE2 vs Ki'!A259,'Tele2 - data 6.23'!G:G)</f>
        <v>127</v>
      </c>
      <c r="I259" s="10">
        <f>SUMIF('Tele2 - data 6.23'!A:A,'Usage by partner TELE2 vs Ki'!A259,'Tele2 - data 6.23'!I:I)</f>
        <v>2.5099999999999998</v>
      </c>
      <c r="K259" s="12">
        <f t="shared" si="16"/>
        <v>-2.5098769760131834</v>
      </c>
      <c r="M259">
        <f>_xlfn.XLOOKUP(A259,'Tele2 - data 5.23'!A:A,'Tele2 - data 5.23'!K:K,0,0)</f>
        <v>0.10019264448336253</v>
      </c>
      <c r="N259" s="10">
        <f t="shared" si="15"/>
        <v>-0.2514712115546659</v>
      </c>
    </row>
    <row r="260" spans="1:14" x14ac:dyDescent="0.25">
      <c r="A260" t="s">
        <v>1109</v>
      </c>
      <c r="B260" t="s">
        <v>1341</v>
      </c>
      <c r="C260">
        <f>_xlfn.XLOOKUP(B260,'[3]Active SIM and data usage per n'!$A:$A,'[3]Active SIM and data usage per n'!$B:$B,0,0)</f>
        <v>1</v>
      </c>
      <c r="D260" s="10">
        <f>_xlfn.XLOOKUP(B260,'[3]Active SIM and data usage per n'!$A:$A,'[3]Active SIM and data usage per n'!$C:$C,0,0)</f>
        <v>2862639</v>
      </c>
      <c r="E260" s="10">
        <f t="shared" ref="E260:E323" si="17">F260/1024</f>
        <v>2.6660403236746788E-3</v>
      </c>
      <c r="F260" s="10">
        <f t="shared" ref="F260:F323" si="18">D260/1024/1024</f>
        <v>2.7300252914428711</v>
      </c>
      <c r="K260" s="12">
        <f t="shared" si="16"/>
        <v>2.7300252914428711</v>
      </c>
      <c r="M260">
        <f>_xlfn.XLOOKUP(A260,'Tele2 - data 5.23'!A:A,'Tele2 - data 5.23'!K:K,0,0)</f>
        <v>0.10019264448336253</v>
      </c>
      <c r="N260" s="10">
        <f t="shared" si="15"/>
        <v>0.27352845345612375</v>
      </c>
    </row>
    <row r="261" spans="1:14" x14ac:dyDescent="0.25">
      <c r="A261" t="s">
        <v>1109</v>
      </c>
      <c r="B261" t="s">
        <v>1341</v>
      </c>
      <c r="C261">
        <f>_xlfn.XLOOKUP(B261,'[3]Active SIM and data usage per n'!$A:$A,'[3]Active SIM and data usage per n'!$B:$B,0,0)</f>
        <v>1</v>
      </c>
      <c r="E261" s="10"/>
      <c r="K261" s="12">
        <f t="shared" ref="K261:K324" si="19">F261-I261</f>
        <v>0</v>
      </c>
      <c r="M261">
        <f>_xlfn.XLOOKUP(A261,'Tele2 - data 5.23'!A:A,'Tele2 - data 5.23'!K:K,0,0)</f>
        <v>0.10019264448336253</v>
      </c>
      <c r="N261" s="10">
        <f>M261*K261</f>
        <v>0</v>
      </c>
    </row>
    <row r="262" spans="1:14" x14ac:dyDescent="0.25">
      <c r="A262" t="s">
        <v>494</v>
      </c>
      <c r="B262" t="s">
        <v>981</v>
      </c>
      <c r="C262">
        <f>_xlfn.XLOOKUP(B262,'[3]Active SIM and data usage per n'!$A:$A,'[3]Active SIM and data usage per n'!$B:$B,0,0)</f>
        <v>1</v>
      </c>
      <c r="D262" s="10">
        <f>_xlfn.XLOOKUP(B262,'[3]Active SIM and data usage per n'!$A:$A,'[3]Active SIM and data usage per n'!$C:$C,0,0)</f>
        <v>3978395</v>
      </c>
      <c r="E262" s="10">
        <f t="shared" si="17"/>
        <v>3.7051690742373466E-3</v>
      </c>
      <c r="F262" s="10">
        <f t="shared" si="18"/>
        <v>3.794093132019043</v>
      </c>
      <c r="H262" s="10">
        <f>SUMIF('Tele2 - data 6.23'!A:A,'Usage by partner TELE2 vs Ki'!A262,'Tele2 - data 6.23'!G:G)</f>
        <v>383</v>
      </c>
      <c r="I262" s="10">
        <f>SUMIF('Tele2 - data 6.23'!A:A,'Usage by partner TELE2 vs Ki'!A262,'Tele2 - data 6.23'!I:I)</f>
        <v>2.4460000000000002</v>
      </c>
      <c r="K262" s="12">
        <f t="shared" si="19"/>
        <v>1.3480931320190428</v>
      </c>
      <c r="M262">
        <f>_xlfn.XLOOKUP(A262,'Tele2 - data 5.23'!A:A,'Tele2 - data 5.23'!K:K,0,0)</f>
        <v>0.10029893798347922</v>
      </c>
      <c r="N262" s="10">
        <f t="shared" si="15"/>
        <v>0.13521230944433224</v>
      </c>
    </row>
    <row r="263" spans="1:14" x14ac:dyDescent="0.25">
      <c r="A263" t="s">
        <v>1110</v>
      </c>
      <c r="B263" s="8" t="s">
        <v>255</v>
      </c>
      <c r="C263">
        <f>_xlfn.XLOOKUP(B263,'[3]Active SIM and data usage per n'!$A:$A,'[3]Active SIM and data usage per n'!$B:$B,0,0)</f>
        <v>1</v>
      </c>
      <c r="E263" s="10"/>
      <c r="H263" s="10">
        <f>SUMIF('Tele2 - data 6.23'!A:A,'Usage by partner TELE2 vs Ki'!A263,'Tele2 - data 6.23'!G:G)</f>
        <v>0</v>
      </c>
      <c r="I263" s="10">
        <f>SUMIF('Tele2 - data 6.23'!A:A,'Usage by partner TELE2 vs Ki'!A263,'Tele2 - data 6.23'!I:I)</f>
        <v>0</v>
      </c>
      <c r="K263" s="12">
        <f t="shared" si="19"/>
        <v>0</v>
      </c>
      <c r="M263">
        <f>_xlfn.XLOOKUP(A263,'Tele2 - data 5.23'!A:A,'Tele2 - data 5.23'!K:K,0,0)</f>
        <v>0</v>
      </c>
      <c r="N263" s="10">
        <f t="shared" ref="N263:N326" si="20">M263*K263</f>
        <v>0</v>
      </c>
    </row>
    <row r="264" spans="1:14" x14ac:dyDescent="0.25">
      <c r="A264" t="s">
        <v>206</v>
      </c>
      <c r="B264" t="s">
        <v>982</v>
      </c>
      <c r="C264">
        <f>_xlfn.XLOOKUP(B264,'[3]Active SIM and data usage per n'!$A:$A,'[3]Active SIM and data usage per n'!$B:$B,0,0)</f>
        <v>1</v>
      </c>
      <c r="D264" s="10">
        <f>_xlfn.XLOOKUP(B264,'[3]Active SIM and data usage per n'!$A:$A,'[3]Active SIM and data usage per n'!$C:$C,0,0)</f>
        <v>5790549</v>
      </c>
      <c r="E264" s="10">
        <f t="shared" si="17"/>
        <v>5.3928690031170845E-3</v>
      </c>
      <c r="F264" s="10">
        <f t="shared" si="18"/>
        <v>5.5222978591918945</v>
      </c>
      <c r="H264" s="10">
        <f>SUMIF('Tele2 - data 6.23'!A:A,'Usage by partner TELE2 vs Ki'!A264,'Tele2 - data 6.23'!G:G)</f>
        <v>219</v>
      </c>
      <c r="I264" s="10">
        <f>SUMIF('Tele2 - data 6.23'!A:A,'Usage by partner TELE2 vs Ki'!A264,'Tele2 - data 6.23'!I:I)</f>
        <v>5.3959999999999999</v>
      </c>
      <c r="K264" s="12">
        <f t="shared" si="19"/>
        <v>0.12629785919189462</v>
      </c>
      <c r="M264">
        <f>_xlfn.XLOOKUP(A264,'Tele2 - data 5.23'!A:A,'Tele2 - data 5.23'!K:K,0,0)</f>
        <v>5.025069637883009E-2</v>
      </c>
      <c r="N264" s="10">
        <f t="shared" si="20"/>
        <v>6.3465553755481319E-3</v>
      </c>
    </row>
    <row r="265" spans="1:14" x14ac:dyDescent="0.25">
      <c r="A265" t="s">
        <v>504</v>
      </c>
      <c r="B265" t="s">
        <v>983</v>
      </c>
      <c r="C265">
        <f>_xlfn.XLOOKUP(B265,'[3]Active SIM and data usage per n'!$A:$A,'[3]Active SIM and data usage per n'!$B:$B,0,0)</f>
        <v>0</v>
      </c>
      <c r="D265" s="10">
        <f>_xlfn.XLOOKUP(B265,'[3]Active SIM and data usage per n'!$A:$A,'[3]Active SIM and data usage per n'!$C:$C,0,0)</f>
        <v>0</v>
      </c>
      <c r="E265" s="10">
        <f t="shared" si="17"/>
        <v>0</v>
      </c>
      <c r="F265" s="10">
        <f t="shared" si="18"/>
        <v>0</v>
      </c>
      <c r="H265" s="10">
        <f>SUMIF('Tele2 - data 6.23'!A:A,'Usage by partner TELE2 vs Ki'!A265,'Tele2 - data 6.23'!G:G)</f>
        <v>0</v>
      </c>
      <c r="I265" s="10">
        <f>SUMIF('Tele2 - data 6.23'!A:A,'Usage by partner TELE2 vs Ki'!A265,'Tele2 - data 6.23'!I:I)</f>
        <v>0</v>
      </c>
      <c r="K265" s="12">
        <f t="shared" si="19"/>
        <v>0</v>
      </c>
      <c r="M265">
        <f>_xlfn.XLOOKUP(A265,'Tele2 - data 5.23'!A:A,'Tele2 - data 5.23'!K:K,0,0)</f>
        <v>0</v>
      </c>
      <c r="N265" s="10">
        <f t="shared" si="20"/>
        <v>0</v>
      </c>
    </row>
    <row r="266" spans="1:14" x14ac:dyDescent="0.25">
      <c r="A266" t="s">
        <v>176</v>
      </c>
      <c r="B266" t="s">
        <v>984</v>
      </c>
      <c r="C266">
        <f>_xlfn.XLOOKUP(B266,'[3]Active SIM and data usage per n'!$A:$A,'[3]Active SIM and data usage per n'!$B:$B,0,0)</f>
        <v>2</v>
      </c>
      <c r="D266" s="10">
        <f>_xlfn.XLOOKUP(B266,'[3]Active SIM and data usage per n'!$A:$A,'[3]Active SIM and data usage per n'!$C:$C,0,0)</f>
        <v>326513</v>
      </c>
      <c r="E266" s="10">
        <f t="shared" si="17"/>
        <v>3.0408892780542374E-4</v>
      </c>
      <c r="F266" s="10">
        <f t="shared" si="18"/>
        <v>0.31138706207275391</v>
      </c>
      <c r="H266" s="10">
        <f>SUMIF('Tele2 - data 6.23'!A:A,'Usage by partner TELE2 vs Ki'!A266,'Tele2 - data 6.23'!G:G)</f>
        <v>121</v>
      </c>
      <c r="I266" s="10">
        <f>SUMIF('Tele2 - data 6.23'!A:A,'Usage by partner TELE2 vs Ki'!A266,'Tele2 - data 6.23'!I:I)</f>
        <v>0.35799999999999998</v>
      </c>
      <c r="K266" s="12">
        <f t="shared" si="19"/>
        <v>-4.6612937927246079E-2</v>
      </c>
      <c r="M266">
        <f>_xlfn.XLOOKUP(A266,'Tele2 - data 5.23'!A:A,'Tele2 - data 5.23'!K:K,0,0)</f>
        <v>0.20031446540880504</v>
      </c>
      <c r="N266" s="10">
        <f t="shared" si="20"/>
        <v>-9.3372457420301119E-3</v>
      </c>
    </row>
    <row r="267" spans="1:14" x14ac:dyDescent="0.25">
      <c r="A267" t="s">
        <v>1111</v>
      </c>
      <c r="B267" t="s">
        <v>985</v>
      </c>
      <c r="C267">
        <f>_xlfn.XLOOKUP(B267,'[3]Active SIM and data usage per n'!$A:$A,'[3]Active SIM and data usage per n'!$B:$B,0,0)</f>
        <v>5</v>
      </c>
      <c r="D267" s="10">
        <f>_xlfn.XLOOKUP(B267,'[3]Active SIM and data usage per n'!$A:$A,'[3]Active SIM and data usage per n'!$C:$C,0,0)</f>
        <v>348</v>
      </c>
      <c r="E267" s="10">
        <f t="shared" si="17"/>
        <v>3.2410025596618652E-7</v>
      </c>
      <c r="F267" s="10">
        <f t="shared" si="18"/>
        <v>3.31878662109375E-4</v>
      </c>
      <c r="H267" s="10">
        <f>SUMIF('Tele2 - data 6.23'!A:A,'Usage by partner TELE2 vs Ki'!A267,'Tele2 - data 6.23'!G:G)</f>
        <v>0</v>
      </c>
      <c r="I267" s="10">
        <f>SUMIF('Tele2 - data 6.23'!A:A,'Usage by partner TELE2 vs Ki'!A267,'Tele2 - data 6.23'!I:I)</f>
        <v>0</v>
      </c>
      <c r="K267" s="12">
        <f t="shared" si="19"/>
        <v>3.31878662109375E-4</v>
      </c>
      <c r="M267">
        <f>_xlfn.XLOOKUP(A267,'Tele2 - data 5.23'!A:A,'Tele2 - data 5.23'!K:K,0,0)</f>
        <v>0</v>
      </c>
      <c r="N267" s="10">
        <f t="shared" si="20"/>
        <v>0</v>
      </c>
    </row>
    <row r="268" spans="1:14" x14ac:dyDescent="0.25">
      <c r="A268" t="s">
        <v>1112</v>
      </c>
      <c r="B268" t="s">
        <v>986</v>
      </c>
      <c r="C268">
        <f>_xlfn.XLOOKUP(B268,'[3]Active SIM and data usage per n'!$A:$A,'[3]Active SIM and data usage per n'!$B:$B,0,0)</f>
        <v>1</v>
      </c>
      <c r="D268" s="10">
        <f>_xlfn.XLOOKUP(B268,'[3]Active SIM and data usage per n'!$A:$A,'[3]Active SIM and data usage per n'!$C:$C,0,0)</f>
        <v>48</v>
      </c>
      <c r="E268" s="10">
        <f t="shared" si="17"/>
        <v>4.4703483581542969E-8</v>
      </c>
      <c r="F268" s="10">
        <f t="shared" si="18"/>
        <v>4.57763671875E-5</v>
      </c>
      <c r="H268" s="10">
        <f>SUMIF('Tele2 - data 6.23'!A:A,'Usage by partner TELE2 vs Ki'!A268,'Tele2 - data 6.23'!G:G)</f>
        <v>0</v>
      </c>
      <c r="I268" s="10">
        <f>SUMIF('Tele2 - data 6.23'!A:A,'Usage by partner TELE2 vs Ki'!A268,'Tele2 - data 6.23'!I:I)</f>
        <v>0</v>
      </c>
      <c r="K268" s="12">
        <f t="shared" si="19"/>
        <v>4.57763671875E-5</v>
      </c>
      <c r="M268">
        <f>_xlfn.XLOOKUP(A268,'Tele2 - data 5.23'!A:A,'Tele2 - data 5.23'!K:K,0,0)</f>
        <v>0</v>
      </c>
      <c r="N268" s="10">
        <f t="shared" si="20"/>
        <v>0</v>
      </c>
    </row>
    <row r="269" spans="1:14" x14ac:dyDescent="0.25">
      <c r="A269" t="s">
        <v>257</v>
      </c>
      <c r="B269" t="s">
        <v>987</v>
      </c>
      <c r="C269">
        <f>_xlfn.XLOOKUP(B269,'[3]Active SIM and data usage per n'!$A:$A,'[3]Active SIM and data usage per n'!$B:$B,0,0)</f>
        <v>0</v>
      </c>
      <c r="D269" s="10">
        <f>_xlfn.XLOOKUP(B269,'[3]Active SIM and data usage per n'!$A:$A,'[3]Active SIM and data usage per n'!$C:$C,0,0)</f>
        <v>0</v>
      </c>
      <c r="E269" s="10">
        <f t="shared" si="17"/>
        <v>0</v>
      </c>
      <c r="F269" s="10">
        <f t="shared" si="18"/>
        <v>0</v>
      </c>
      <c r="H269" s="10">
        <f>SUMIF('Tele2 - data 6.23'!A:A,'Usage by partner TELE2 vs Ki'!A269,'Tele2 - data 6.23'!G:G)</f>
        <v>0</v>
      </c>
      <c r="I269" s="10">
        <f>SUMIF('Tele2 - data 6.23'!A:A,'Usage by partner TELE2 vs Ki'!A269,'Tele2 - data 6.23'!I:I)</f>
        <v>0</v>
      </c>
      <c r="K269" s="12">
        <f t="shared" si="19"/>
        <v>0</v>
      </c>
      <c r="M269">
        <f>_xlfn.XLOOKUP(A269,'Tele2 - data 5.23'!A:A,'Tele2 - data 5.23'!K:K,0,0)</f>
        <v>6.0004758505829175E-2</v>
      </c>
      <c r="N269" s="10">
        <f t="shared" si="20"/>
        <v>0</v>
      </c>
    </row>
    <row r="270" spans="1:14" x14ac:dyDescent="0.25">
      <c r="A270" t="s">
        <v>339</v>
      </c>
      <c r="B270" t="s">
        <v>988</v>
      </c>
      <c r="C270">
        <f>_xlfn.XLOOKUP(B270,'[3]Active SIM and data usage per n'!$A:$A,'[3]Active SIM and data usage per n'!$B:$B,0,0)</f>
        <v>1</v>
      </c>
      <c r="D270" s="10">
        <f>_xlfn.XLOOKUP(B270,'[3]Active SIM and data usage per n'!$A:$A,'[3]Active SIM and data usage per n'!$C:$C,0,0)</f>
        <v>100475</v>
      </c>
      <c r="E270" s="10">
        <f t="shared" si="17"/>
        <v>9.3574635684490204E-5</v>
      </c>
      <c r="F270" s="10">
        <f t="shared" si="18"/>
        <v>9.5820426940917969E-2</v>
      </c>
      <c r="H270" s="10">
        <f>SUMIF('Tele2 - data 6.23'!A:A,'Usage by partner TELE2 vs Ki'!A270,'Tele2 - data 6.23'!G:G)</f>
        <v>12</v>
      </c>
      <c r="I270" s="10">
        <f>SUMIF('Tele2 - data 6.23'!A:A,'Usage by partner TELE2 vs Ki'!A270,'Tele2 - data 6.23'!I:I)</f>
        <v>0.10199999999999999</v>
      </c>
      <c r="K270" s="12">
        <f t="shared" si="19"/>
        <v>-6.1795730590820247E-3</v>
      </c>
      <c r="M270">
        <f>_xlfn.XLOOKUP(A270,'Tele2 - data 5.23'!A:A,'Tele2 - data 5.23'!K:K,0,0)</f>
        <v>0.1997087378640777</v>
      </c>
      <c r="N270" s="10">
        <f t="shared" si="20"/>
        <v>-1.2341147361681288E-3</v>
      </c>
    </row>
    <row r="271" spans="1:14" x14ac:dyDescent="0.25">
      <c r="A271" t="s">
        <v>1113</v>
      </c>
      <c r="B271" t="s">
        <v>989</v>
      </c>
      <c r="C271">
        <f>_xlfn.XLOOKUP(B271,'[3]Active SIM and data usage per n'!$A:$A,'[3]Active SIM and data usage per n'!$B:$B,0,0)</f>
        <v>0</v>
      </c>
      <c r="D271" s="10">
        <f>_xlfn.XLOOKUP(B271,'[3]Active SIM and data usage per n'!$A:$A,'[3]Active SIM and data usage per n'!$C:$C,0,0)</f>
        <v>0</v>
      </c>
      <c r="E271" s="10">
        <f t="shared" si="17"/>
        <v>0</v>
      </c>
      <c r="F271" s="10">
        <f t="shared" si="18"/>
        <v>0</v>
      </c>
      <c r="H271" s="10">
        <f>SUMIF('Tele2 - data 6.23'!A:A,'Usage by partner TELE2 vs Ki'!A271,'Tele2 - data 6.23'!G:G)</f>
        <v>0</v>
      </c>
      <c r="I271" s="10">
        <f>SUMIF('Tele2 - data 6.23'!A:A,'Usage by partner TELE2 vs Ki'!A271,'Tele2 - data 6.23'!I:I)</f>
        <v>0</v>
      </c>
      <c r="K271" s="12">
        <f t="shared" si="19"/>
        <v>0</v>
      </c>
      <c r="M271">
        <f>_xlfn.XLOOKUP(A271,'Tele2 - data 5.23'!A:A,'Tele2 - data 5.23'!K:K,0,0)</f>
        <v>0</v>
      </c>
      <c r="N271" s="10">
        <f t="shared" si="20"/>
        <v>0</v>
      </c>
    </row>
    <row r="272" spans="1:14" x14ac:dyDescent="0.25">
      <c r="A272" t="s">
        <v>1114</v>
      </c>
      <c r="B272" t="s">
        <v>990</v>
      </c>
      <c r="C272">
        <f>_xlfn.XLOOKUP(B272,'[3]Active SIM and data usage per n'!$A:$A,'[3]Active SIM and data usage per n'!$B:$B,0,0)</f>
        <v>1</v>
      </c>
      <c r="D272" s="10">
        <f>_xlfn.XLOOKUP(B272,'[3]Active SIM and data usage per n'!$A:$A,'[3]Active SIM and data usage per n'!$C:$C,0,0)</f>
        <v>23</v>
      </c>
      <c r="E272" s="10">
        <f t="shared" si="17"/>
        <v>2.1420419216156006E-8</v>
      </c>
      <c r="F272" s="10">
        <f t="shared" si="18"/>
        <v>2.193450927734375E-5</v>
      </c>
      <c r="H272" s="10">
        <f>SUMIF('Tele2 - data 6.23'!A:A,'Usage by partner TELE2 vs Ki'!A272,'Tele2 - data 6.23'!G:G)</f>
        <v>0</v>
      </c>
      <c r="I272" s="10">
        <f>SUMIF('Tele2 - data 6.23'!A:A,'Usage by partner TELE2 vs Ki'!A272,'Tele2 - data 6.23'!I:I)</f>
        <v>0</v>
      </c>
      <c r="K272" s="12">
        <f t="shared" si="19"/>
        <v>2.193450927734375E-5</v>
      </c>
      <c r="M272">
        <f>_xlfn.XLOOKUP(A272,'Tele2 - data 5.23'!A:A,'Tele2 - data 5.23'!K:K,0,0)</f>
        <v>0</v>
      </c>
      <c r="N272" s="10">
        <f t="shared" si="20"/>
        <v>0</v>
      </c>
    </row>
    <row r="273" spans="1:14" x14ac:dyDescent="0.25">
      <c r="A273" t="s">
        <v>1115</v>
      </c>
      <c r="B273" t="s">
        <v>991</v>
      </c>
      <c r="C273">
        <f>_xlfn.XLOOKUP(B273,'[3]Active SIM and data usage per n'!$A:$A,'[3]Active SIM and data usage per n'!$B:$B,0,0)</f>
        <v>9</v>
      </c>
      <c r="D273" s="10">
        <f>_xlfn.XLOOKUP(B273,'[3]Active SIM and data usage per n'!$A:$A,'[3]Active SIM and data usage per n'!$C:$C,0,0)</f>
        <v>14085344</v>
      </c>
      <c r="E273" s="10">
        <f t="shared" si="17"/>
        <v>1.3117998838424683E-2</v>
      </c>
      <c r="F273" s="10">
        <f t="shared" si="18"/>
        <v>13.432830810546875</v>
      </c>
      <c r="H273" s="10">
        <f>SUMIF('Tele2 - data 6.23'!A:A,'Usage by partner TELE2 vs Ki'!A273,'Tele2 - data 6.23'!G:G)</f>
        <v>826</v>
      </c>
      <c r="I273" s="10">
        <f>SUMIF('Tele2 - data 6.23'!A:A,'Usage by partner TELE2 vs Ki'!A273,'Tele2 - data 6.23'!I:I)</f>
        <v>14.06</v>
      </c>
      <c r="K273" s="12">
        <f t="shared" si="19"/>
        <v>-0.6271691894531255</v>
      </c>
      <c r="M273">
        <f>_xlfn.XLOOKUP(A273,'Tele2 - data 5.23'!A:A,'Tele2 - data 5.23'!K:K,0,0)</f>
        <v>2.0081197665567117E-2</v>
      </c>
      <c r="N273" s="10">
        <f t="shared" si="20"/>
        <v>-1.2594308463161724E-2</v>
      </c>
    </row>
    <row r="274" spans="1:14" x14ac:dyDescent="0.25">
      <c r="A274" t="s">
        <v>491</v>
      </c>
      <c r="B274" t="s">
        <v>992</v>
      </c>
      <c r="C274">
        <f>_xlfn.XLOOKUP(B274,'[3]Active SIM and data usage per n'!$A:$A,'[3]Active SIM and data usage per n'!$B:$B,0,0)</f>
        <v>1</v>
      </c>
      <c r="D274" s="10">
        <f>_xlfn.XLOOKUP(B274,'[3]Active SIM and data usage per n'!$A:$A,'[3]Active SIM and data usage per n'!$C:$C,0,0)</f>
        <v>14</v>
      </c>
      <c r="E274" s="10">
        <f t="shared" si="17"/>
        <v>1.3038516044616699E-8</v>
      </c>
      <c r="F274" s="10">
        <f t="shared" si="18"/>
        <v>1.33514404296875E-5</v>
      </c>
      <c r="H274" s="10">
        <f>SUMIF('Tele2 - data 6.23'!A:A,'Usage by partner TELE2 vs Ki'!A274,'Tele2 - data 6.23'!G:G)</f>
        <v>0</v>
      </c>
      <c r="I274" s="10">
        <f>SUMIF('Tele2 - data 6.23'!A:A,'Usage by partner TELE2 vs Ki'!A274,'Tele2 - data 6.23'!I:I)</f>
        <v>0</v>
      </c>
      <c r="K274" s="12">
        <f t="shared" si="19"/>
        <v>1.33514404296875E-5</v>
      </c>
      <c r="M274">
        <f>_xlfn.XLOOKUP(A274,'Tele2 - data 5.23'!A:A,'Tele2 - data 5.23'!K:K,0,0)</f>
        <v>0</v>
      </c>
      <c r="N274" s="10">
        <f t="shared" si="20"/>
        <v>0</v>
      </c>
    </row>
    <row r="275" spans="1:14" x14ac:dyDescent="0.25">
      <c r="A275" t="s">
        <v>367</v>
      </c>
      <c r="B275" t="s">
        <v>993</v>
      </c>
      <c r="C275">
        <f>_xlfn.XLOOKUP(B275,'[3]Active SIM and data usage per n'!$A:$A,'[3]Active SIM and data usage per n'!$B:$B,0,0)</f>
        <v>119</v>
      </c>
      <c r="D275" s="10">
        <f>_xlfn.XLOOKUP(B275,'[3]Active SIM and data usage per n'!$A:$A,'[3]Active SIM and data usage per n'!$C:$C,0,0)</f>
        <v>29809430</v>
      </c>
      <c r="E275" s="10">
        <f t="shared" si="17"/>
        <v>2.7762195095419884E-2</v>
      </c>
      <c r="F275" s="10">
        <f t="shared" si="18"/>
        <v>28.428487777709961</v>
      </c>
      <c r="H275" s="10">
        <f>SUMIF('Tele2 - data 6.23'!A:A,'Usage by partner TELE2 vs Ki'!A275,'Tele2 - data 6.23'!G:G)</f>
        <v>1746</v>
      </c>
      <c r="I275" s="10">
        <f>SUMIF('Tele2 - data 6.23'!A:A,'Usage by partner TELE2 vs Ki'!A275,'Tele2 - data 6.23'!I:I)</f>
        <v>41.735999999999997</v>
      </c>
      <c r="K275" s="12">
        <f t="shared" si="19"/>
        <v>-13.307512222290036</v>
      </c>
      <c r="M275">
        <f>_xlfn.XLOOKUP(A275,'Tele2 - data 5.23'!A:A,'Tele2 - data 5.23'!K:K,0,0)</f>
        <v>0</v>
      </c>
      <c r="N275" s="10">
        <f t="shared" si="20"/>
        <v>0</v>
      </c>
    </row>
    <row r="276" spans="1:14" x14ac:dyDescent="0.25">
      <c r="A276" t="s">
        <v>334</v>
      </c>
      <c r="B276" t="s">
        <v>994</v>
      </c>
      <c r="C276">
        <f>_xlfn.XLOOKUP(B276,'[3]Active SIM and data usage per n'!$A:$A,'[3]Active SIM and data usage per n'!$B:$B,0,0)</f>
        <v>1</v>
      </c>
      <c r="D276" s="10">
        <f>_xlfn.XLOOKUP(B276,'[3]Active SIM and data usage per n'!$A:$A,'[3]Active SIM and data usage per n'!$C:$C,0,0)</f>
        <v>4090997</v>
      </c>
      <c r="E276" s="10">
        <f t="shared" si="17"/>
        <v>3.8100378587841988E-3</v>
      </c>
      <c r="F276" s="10">
        <f t="shared" si="18"/>
        <v>3.9014787673950195</v>
      </c>
      <c r="H276" s="10">
        <f>SUMIF('Tele2 - data 6.23'!A:A,'Usage by partner TELE2 vs Ki'!A276,'Tele2 - data 6.23'!G:G)</f>
        <v>357</v>
      </c>
      <c r="I276" s="10">
        <f>SUMIF('Tele2 - data 6.23'!A:A,'Usage by partner TELE2 vs Ki'!A276,'Tele2 - data 6.23'!I:I)</f>
        <v>4.0910000000000002</v>
      </c>
      <c r="K276" s="12">
        <f t="shared" si="19"/>
        <v>-0.18952123260498066</v>
      </c>
      <c r="M276">
        <f>_xlfn.XLOOKUP(A276,'Tele2 - data 5.23'!A:A,'Tele2 - data 5.23'!K:K,0,0)</f>
        <v>6.0424957841484661E-2</v>
      </c>
      <c r="N276" s="10">
        <f t="shared" si="20"/>
        <v>-1.1451812490222165E-2</v>
      </c>
    </row>
    <row r="277" spans="1:14" x14ac:dyDescent="0.25">
      <c r="A277" t="s">
        <v>1116</v>
      </c>
      <c r="B277" t="s">
        <v>995</v>
      </c>
      <c r="C277">
        <f>_xlfn.XLOOKUP(B277,'[3]Active SIM and data usage per n'!$A:$A,'[3]Active SIM and data usage per n'!$B:$B,0,0)</f>
        <v>2</v>
      </c>
      <c r="D277" s="10">
        <f>_xlfn.XLOOKUP(B277,'[3]Active SIM and data usage per n'!$A:$A,'[3]Active SIM and data usage per n'!$C:$C,0,0)</f>
        <v>273</v>
      </c>
      <c r="E277" s="10">
        <f t="shared" si="17"/>
        <v>2.5425106287002563E-7</v>
      </c>
      <c r="F277" s="10">
        <f t="shared" si="18"/>
        <v>2.6035308837890625E-4</v>
      </c>
      <c r="H277" s="10">
        <f>SUMIF('Tele2 - data 6.23'!A:A,'Usage by partner TELE2 vs Ki'!A277,'Tele2 - data 6.23'!G:G)</f>
        <v>0</v>
      </c>
      <c r="I277" s="10">
        <f>SUMIF('Tele2 - data 6.23'!A:A,'Usage by partner TELE2 vs Ki'!A277,'Tele2 - data 6.23'!I:I)</f>
        <v>0</v>
      </c>
      <c r="K277" s="12">
        <f t="shared" si="19"/>
        <v>2.6035308837890625E-4</v>
      </c>
      <c r="M277">
        <f>_xlfn.XLOOKUP(A277,'Tele2 - data 5.23'!A:A,'Tele2 - data 5.23'!K:K,0,0)</f>
        <v>0</v>
      </c>
      <c r="N277" s="10">
        <f t="shared" si="20"/>
        <v>0</v>
      </c>
    </row>
    <row r="278" spans="1:14" x14ac:dyDescent="0.25">
      <c r="A278" t="s">
        <v>373</v>
      </c>
      <c r="B278" t="s">
        <v>996</v>
      </c>
      <c r="C278">
        <f>_xlfn.XLOOKUP(B278,'[3]Active SIM and data usage per n'!$A:$A,'[3]Active SIM and data usage per n'!$B:$B,0,0)</f>
        <v>11</v>
      </c>
      <c r="D278" s="10">
        <f>_xlfn.XLOOKUP(B278,'[3]Active SIM and data usage per n'!$A:$A,'[3]Active SIM and data usage per n'!$C:$C,0,0)</f>
        <v>3621648</v>
      </c>
      <c r="E278" s="10">
        <f t="shared" si="17"/>
        <v>3.3729225397109985E-3</v>
      </c>
      <c r="F278" s="10">
        <f t="shared" si="18"/>
        <v>3.4538726806640625</v>
      </c>
      <c r="H278" s="10">
        <f>SUMIF('Tele2 - data 6.23'!A:A,'Usage by partner TELE2 vs Ki'!A278,'Tele2 - data 6.23'!G:G)</f>
        <v>51</v>
      </c>
      <c r="I278" s="10">
        <f>SUMIF('Tele2 - data 6.23'!A:A,'Usage by partner TELE2 vs Ki'!A278,'Tele2 - data 6.23'!I:I)</f>
        <v>3.3370000000000002</v>
      </c>
      <c r="K278" s="12">
        <f t="shared" si="19"/>
        <v>0.11687268066406231</v>
      </c>
      <c r="M278">
        <f>_xlfn.XLOOKUP(A278,'Tele2 - data 5.23'!A:A,'Tele2 - data 5.23'!K:K,0,0)</f>
        <v>2.0037453183520598E-2</v>
      </c>
      <c r="N278" s="10">
        <f t="shared" si="20"/>
        <v>2.3418308672387015E-3</v>
      </c>
    </row>
    <row r="279" spans="1:14" x14ac:dyDescent="0.25">
      <c r="A279" t="s">
        <v>121</v>
      </c>
      <c r="B279" t="s">
        <v>997</v>
      </c>
      <c r="C279">
        <f>_xlfn.XLOOKUP(B279,'[3]Active SIM and data usage per n'!$A:$A,'[3]Active SIM and data usage per n'!$B:$B,0,0)</f>
        <v>7</v>
      </c>
      <c r="D279" s="10">
        <f>_xlfn.XLOOKUP(B279,'[3]Active SIM and data usage per n'!$A:$A,'[3]Active SIM and data usage per n'!$C:$C,0,0)</f>
        <v>5648448</v>
      </c>
      <c r="E279" s="10">
        <f t="shared" si="17"/>
        <v>5.2605271339416504E-3</v>
      </c>
      <c r="F279" s="10">
        <f t="shared" si="18"/>
        <v>5.38677978515625</v>
      </c>
      <c r="H279" s="10">
        <f>SUMIF('Tele2 - data 6.23'!A:A,'Usage by partner TELE2 vs Ki'!A279,'Tele2 - data 6.23'!G:G)</f>
        <v>204</v>
      </c>
      <c r="I279" s="10">
        <f>SUMIF('Tele2 - data 6.23'!A:A,'Usage by partner TELE2 vs Ki'!A279,'Tele2 - data 6.23'!I:I)</f>
        <v>5.218</v>
      </c>
      <c r="K279" s="12">
        <f t="shared" si="19"/>
        <v>0.16877978515625003</v>
      </c>
      <c r="M279">
        <f>_xlfn.XLOOKUP(A279,'Tele2 - data 5.23'!A:A,'Tele2 - data 5.23'!K:K,0,0)</f>
        <v>5.0094936708860817E-2</v>
      </c>
      <c r="N279" s="10">
        <f t="shared" si="20"/>
        <v>8.4550126551374716E-3</v>
      </c>
    </row>
    <row r="280" spans="1:14" x14ac:dyDescent="0.25">
      <c r="A280" t="s">
        <v>1117</v>
      </c>
      <c r="B280" t="s">
        <v>998</v>
      </c>
      <c r="C280">
        <f>_xlfn.XLOOKUP(B280,'[3]Active SIM and data usage per n'!$A:$A,'[3]Active SIM and data usage per n'!$B:$B,0,0)</f>
        <v>1</v>
      </c>
      <c r="D280" s="10">
        <f>_xlfn.XLOOKUP(B280,'[3]Active SIM and data usage per n'!$A:$A,'[3]Active SIM and data usage per n'!$C:$C,0,0)</f>
        <v>7180108</v>
      </c>
      <c r="E280" s="10">
        <f t="shared" si="17"/>
        <v>6.6869966685771942E-3</v>
      </c>
      <c r="F280" s="10">
        <f t="shared" si="18"/>
        <v>6.8474845886230469</v>
      </c>
      <c r="H280" s="10">
        <f>SUMIF('Tele2 - data 6.23'!A:A,'Usage by partner TELE2 vs Ki'!A280,'Tele2 - data 6.23'!G:G)</f>
        <v>15</v>
      </c>
      <c r="I280" s="10">
        <f>SUMIF('Tele2 - data 6.23'!A:A,'Usage by partner TELE2 vs Ki'!A280,'Tele2 - data 6.23'!I:I)</f>
        <v>6.8479999999999999</v>
      </c>
      <c r="K280" s="12">
        <f t="shared" si="19"/>
        <v>-5.1541137695299E-4</v>
      </c>
      <c r="M280">
        <f>_xlfn.XLOOKUP(A280,'Tele2 - data 5.23'!A:A,'Tele2 - data 5.23'!K:K,0,0)</f>
        <v>0</v>
      </c>
      <c r="N280" s="10">
        <f t="shared" si="20"/>
        <v>0</v>
      </c>
    </row>
    <row r="281" spans="1:14" x14ac:dyDescent="0.25">
      <c r="A281" t="s">
        <v>72</v>
      </c>
      <c r="B281" t="s">
        <v>999</v>
      </c>
      <c r="C281">
        <f>_xlfn.XLOOKUP(B281,'[3]Active SIM and data usage per n'!$A:$A,'[3]Active SIM and data usage per n'!$B:$B,0,0)</f>
        <v>0</v>
      </c>
      <c r="D281" s="10">
        <f>_xlfn.XLOOKUP(B281,'[3]Active SIM and data usage per n'!$A:$A,'[3]Active SIM and data usage per n'!$C:$C,0,0)</f>
        <v>0</v>
      </c>
      <c r="E281" s="10">
        <f t="shared" si="17"/>
        <v>0</v>
      </c>
      <c r="F281" s="10">
        <f t="shared" si="18"/>
        <v>0</v>
      </c>
      <c r="H281" s="10">
        <f>SUMIF('Tele2 - data 6.23'!A:A,'Usage by partner TELE2 vs Ki'!A281,'Tele2 - data 6.23'!G:G)</f>
        <v>0</v>
      </c>
      <c r="I281" s="10">
        <f>SUMIF('Tele2 - data 6.23'!A:A,'Usage by partner TELE2 vs Ki'!A281,'Tele2 - data 6.23'!I:I)</f>
        <v>0</v>
      </c>
      <c r="K281" s="12">
        <f t="shared" si="19"/>
        <v>0</v>
      </c>
      <c r="M281">
        <f>_xlfn.XLOOKUP(A281,'Tele2 - data 5.23'!A:A,'Tele2 - data 5.23'!K:K,0,0)</f>
        <v>0</v>
      </c>
      <c r="N281" s="10">
        <f t="shared" si="20"/>
        <v>0</v>
      </c>
    </row>
    <row r="282" spans="1:14" x14ac:dyDescent="0.25">
      <c r="A282" t="s">
        <v>1118</v>
      </c>
      <c r="B282" t="s">
        <v>1000</v>
      </c>
      <c r="C282">
        <f>_xlfn.XLOOKUP(B282,'[3]Active SIM and data usage per n'!$A:$A,'[3]Active SIM and data usage per n'!$B:$B,0,0)</f>
        <v>1</v>
      </c>
      <c r="D282" s="10">
        <f>_xlfn.XLOOKUP(B282,'[3]Active SIM and data usage per n'!$A:$A,'[3]Active SIM and data usage per n'!$C:$C,0,0)</f>
        <v>2426</v>
      </c>
      <c r="E282" s="10">
        <f t="shared" si="17"/>
        <v>2.2593885660171509E-6</v>
      </c>
      <c r="F282" s="10">
        <f t="shared" si="18"/>
        <v>2.3136138916015625E-3</v>
      </c>
      <c r="H282" s="10">
        <f>SUMIF('Tele2 - data 6.23'!A:A,'Usage by partner TELE2 vs Ki'!A282,'Tele2 - data 6.23'!G:G)</f>
        <v>1</v>
      </c>
      <c r="I282" s="10">
        <f>SUMIF('Tele2 - data 6.23'!A:A,'Usage by partner TELE2 vs Ki'!A282,'Tele2 - data 6.23'!I:I)</f>
        <v>3.0000000000000001E-3</v>
      </c>
      <c r="K282" s="12">
        <f t="shared" si="19"/>
        <v>-6.8638610839843756E-4</v>
      </c>
      <c r="M282">
        <f>_xlfn.XLOOKUP(A282,'Tele2 - data 5.23'!A:A,'Tele2 - data 5.23'!K:K,0,0)</f>
        <v>0</v>
      </c>
      <c r="N282" s="10">
        <f t="shared" si="20"/>
        <v>0</v>
      </c>
    </row>
    <row r="283" spans="1:14" x14ac:dyDescent="0.25">
      <c r="A283" t="s">
        <v>1119</v>
      </c>
      <c r="B283" t="s">
        <v>1001</v>
      </c>
      <c r="C283">
        <f>_xlfn.XLOOKUP(B283,'[3]Active SIM and data usage per n'!$A:$A,'[3]Active SIM and data usage per n'!$B:$B,0,0)</f>
        <v>404</v>
      </c>
      <c r="D283" s="10">
        <f>_xlfn.XLOOKUP(B283,'[3]Active SIM and data usage per n'!$A:$A,'[3]Active SIM and data usage per n'!$C:$C,0,0)</f>
        <v>2015634150</v>
      </c>
      <c r="E283" s="10">
        <f t="shared" si="17"/>
        <v>1.8772055860608816</v>
      </c>
      <c r="F283" s="10">
        <f t="shared" si="18"/>
        <v>1922.2585201263428</v>
      </c>
      <c r="H283" s="10">
        <f>SUMIF('Tele2 - data 6.23'!A:A,'Usage by partner TELE2 vs Ki'!A283,'Tele2 - data 6.23'!G:G)</f>
        <v>0</v>
      </c>
      <c r="I283" s="10">
        <f>SUMIF('Tele2 - data 6.23'!A:A,'Usage by partner TELE2 vs Ki'!A283,'Tele2 - data 6.23'!I:I)</f>
        <v>0</v>
      </c>
      <c r="K283" s="12">
        <f t="shared" si="19"/>
        <v>1922.2585201263428</v>
      </c>
      <c r="M283">
        <f>_xlfn.XLOOKUP(A283,'Tele2 - data 5.23'!A:A,'Tele2 - data 5.23'!K:K,0,0)</f>
        <v>0</v>
      </c>
      <c r="N283" s="10">
        <f t="shared" si="20"/>
        <v>0</v>
      </c>
    </row>
    <row r="284" spans="1:14" x14ac:dyDescent="0.25">
      <c r="A284" t="s">
        <v>1119</v>
      </c>
      <c r="B284" t="s">
        <v>1002</v>
      </c>
      <c r="C284">
        <f>_xlfn.XLOOKUP(B284,'[3]Active SIM and data usage per n'!$A:$A,'[3]Active SIM and data usage per n'!$B:$B,0,0)</f>
        <v>442</v>
      </c>
      <c r="D284" s="10">
        <f>_xlfn.XLOOKUP(B284,'[3]Active SIM and data usage per n'!$A:$A,'[3]Active SIM and data usage per n'!$C:$C,0,0)</f>
        <v>3247</v>
      </c>
      <c r="E284" s="10">
        <f t="shared" si="17"/>
        <v>3.0240043997764587E-6</v>
      </c>
      <c r="F284" s="10">
        <f t="shared" si="18"/>
        <v>3.0965805053710938E-3</v>
      </c>
      <c r="H284" s="10">
        <f>SUMIF('Tele2 - data 6.23'!A:A,'Usage by partner TELE2 vs Ki'!A284,'Tele2 - data 6.23'!G:G)</f>
        <v>0</v>
      </c>
      <c r="I284" s="10">
        <f>SUMIF('Tele2 - data 6.23'!A:A,'Usage by partner TELE2 vs Ki'!A284,'Tele2 - data 6.23'!I:I)</f>
        <v>0</v>
      </c>
      <c r="K284" s="12">
        <f t="shared" si="19"/>
        <v>3.0965805053710938E-3</v>
      </c>
      <c r="M284">
        <f>_xlfn.XLOOKUP(A284,'Tele2 - data 5.23'!A:A,'Tele2 - data 5.23'!K:K,0,0)</f>
        <v>0</v>
      </c>
      <c r="N284" s="10">
        <f t="shared" si="20"/>
        <v>0</v>
      </c>
    </row>
    <row r="285" spans="1:14" x14ac:dyDescent="0.25">
      <c r="A285" t="s">
        <v>1120</v>
      </c>
      <c r="B285" t="s">
        <v>1003</v>
      </c>
      <c r="C285">
        <f>_xlfn.XLOOKUP(B285,'[3]Active SIM and data usage per n'!$A:$A,'[3]Active SIM and data usage per n'!$B:$B,0,0)</f>
        <v>1</v>
      </c>
      <c r="D285" s="10">
        <f>_xlfn.XLOOKUP(B285,'[3]Active SIM and data usage per n'!$A:$A,'[3]Active SIM and data usage per n'!$C:$C,0,0)</f>
        <v>6216</v>
      </c>
      <c r="E285" s="10">
        <f t="shared" si="17"/>
        <v>5.7891011238098145E-6</v>
      </c>
      <c r="F285" s="10">
        <f t="shared" si="18"/>
        <v>5.92803955078125E-3</v>
      </c>
      <c r="H285" s="10">
        <f>SUMIF('Tele2 - data 6.23'!A:A,'Usage by partner TELE2 vs Ki'!A285,'Tele2 - data 6.23'!G:G)</f>
        <v>0</v>
      </c>
      <c r="I285" s="10">
        <f>SUMIF('Tele2 - data 6.23'!A:A,'Usage by partner TELE2 vs Ki'!A285,'Tele2 - data 6.23'!I:I)</f>
        <v>0</v>
      </c>
      <c r="K285" s="12">
        <f t="shared" si="19"/>
        <v>5.92803955078125E-3</v>
      </c>
      <c r="M285">
        <f>_xlfn.XLOOKUP(A285,'Tele2 - data 5.23'!A:A,'Tele2 - data 5.23'!K:K,0,0)</f>
        <v>0</v>
      </c>
      <c r="N285" s="10">
        <f t="shared" si="20"/>
        <v>0</v>
      </c>
    </row>
    <row r="286" spans="1:14" x14ac:dyDescent="0.25">
      <c r="A286" t="s">
        <v>443</v>
      </c>
      <c r="B286" t="s">
        <v>1004</v>
      </c>
      <c r="C286">
        <f>_xlfn.XLOOKUP(B286,'[3]Active SIM and data usage per n'!$A:$A,'[3]Active SIM and data usage per n'!$B:$B,0,0)</f>
        <v>6</v>
      </c>
      <c r="D286" s="10">
        <f>_xlfn.XLOOKUP(B286,'[3]Active SIM and data usage per n'!$A:$A,'[3]Active SIM and data usage per n'!$C:$C,0,0)</f>
        <v>8901798</v>
      </c>
      <c r="E286" s="10">
        <f t="shared" si="17"/>
        <v>8.2904454320669174E-3</v>
      </c>
      <c r="F286" s="10">
        <f t="shared" si="18"/>
        <v>8.4894161224365234</v>
      </c>
      <c r="H286" s="10">
        <f>SUMIF('Tele2 - data 6.23'!A:A,'Usage by partner TELE2 vs Ki'!A286,'Tele2 - data 6.23'!G:G)</f>
        <v>378</v>
      </c>
      <c r="I286" s="10">
        <f>SUMIF('Tele2 - data 6.23'!A:A,'Usage by partner TELE2 vs Ki'!A286,'Tele2 - data 6.23'!I:I)</f>
        <v>8.6010000000000009</v>
      </c>
      <c r="K286" s="12">
        <f t="shared" si="19"/>
        <v>-0.11158387756347743</v>
      </c>
      <c r="M286">
        <f>_xlfn.XLOOKUP(A286,'Tele2 - data 5.23'!A:A,'Tele2 - data 5.23'!K:K,0,0)</f>
        <v>6.0525920360631098E-2</v>
      </c>
      <c r="N286" s="10">
        <f t="shared" si="20"/>
        <v>-6.7537168869374461E-3</v>
      </c>
    </row>
    <row r="287" spans="1:14" x14ac:dyDescent="0.25">
      <c r="A287" t="s">
        <v>1121</v>
      </c>
      <c r="B287" t="s">
        <v>1005</v>
      </c>
      <c r="C287">
        <f>_xlfn.XLOOKUP(B287,'[3]Active SIM and data usage per n'!$A:$A,'[3]Active SIM and data usage per n'!$B:$B,0,0)</f>
        <v>1</v>
      </c>
      <c r="D287" s="10">
        <f>_xlfn.XLOOKUP(B287,'[3]Active SIM and data usage per n'!$A:$A,'[3]Active SIM and data usage per n'!$C:$C,0,0)</f>
        <v>85</v>
      </c>
      <c r="E287" s="10">
        <f t="shared" si="17"/>
        <v>7.9162418842315674E-8</v>
      </c>
      <c r="F287" s="10">
        <f t="shared" si="18"/>
        <v>8.106231689453125E-5</v>
      </c>
      <c r="H287" s="10">
        <f>SUMIF('Tele2 - data 6.23'!A:A,'Usage by partner TELE2 vs Ki'!A287,'Tele2 - data 6.23'!G:G)</f>
        <v>0</v>
      </c>
      <c r="I287" s="10">
        <f>SUMIF('Tele2 - data 6.23'!A:A,'Usage by partner TELE2 vs Ki'!A287,'Tele2 - data 6.23'!I:I)</f>
        <v>0</v>
      </c>
      <c r="K287" s="12">
        <f t="shared" si="19"/>
        <v>8.106231689453125E-5</v>
      </c>
      <c r="M287">
        <f>_xlfn.XLOOKUP(A287,'Tele2 - data 5.23'!A:A,'Tele2 - data 5.23'!K:K,0,0)</f>
        <v>6.0003481086098855E-2</v>
      </c>
      <c r="N287" s="10">
        <f t="shared" si="20"/>
        <v>4.8640211985763572E-6</v>
      </c>
    </row>
    <row r="288" spans="1:14" x14ac:dyDescent="0.25">
      <c r="A288" t="s">
        <v>284</v>
      </c>
      <c r="B288" t="s">
        <v>1006</v>
      </c>
      <c r="C288">
        <f>_xlfn.XLOOKUP(B288,'[3]Active SIM and data usage per n'!$A:$A,'[3]Active SIM and data usage per n'!$B:$B,0,0)</f>
        <v>0</v>
      </c>
      <c r="D288" s="10">
        <f>_xlfn.XLOOKUP(B288,'[3]Active SIM and data usage per n'!$A:$A,'[3]Active SIM and data usage per n'!$C:$C,0,0)</f>
        <v>0</v>
      </c>
      <c r="E288" s="10">
        <f t="shared" si="17"/>
        <v>0</v>
      </c>
      <c r="F288" s="10">
        <f t="shared" si="18"/>
        <v>0</v>
      </c>
      <c r="H288" s="10">
        <f>SUMIF('Tele2 - data 6.23'!A:A,'Usage by partner TELE2 vs Ki'!A288,'Tele2 - data 6.23'!G:G)</f>
        <v>0</v>
      </c>
      <c r="I288" s="10">
        <f>SUMIF('Tele2 - data 6.23'!A:A,'Usage by partner TELE2 vs Ki'!A288,'Tele2 - data 6.23'!I:I)</f>
        <v>0</v>
      </c>
      <c r="K288" s="12">
        <f t="shared" si="19"/>
        <v>0</v>
      </c>
      <c r="M288">
        <f>_xlfn.XLOOKUP(A288,'Tele2 - data 5.23'!A:A,'Tele2 - data 5.23'!K:K,0,0)</f>
        <v>0</v>
      </c>
      <c r="N288" s="10">
        <f t="shared" si="20"/>
        <v>0</v>
      </c>
    </row>
    <row r="289" spans="1:14" x14ac:dyDescent="0.25">
      <c r="A289" t="s">
        <v>1122</v>
      </c>
      <c r="B289" t="s">
        <v>1007</v>
      </c>
      <c r="C289">
        <f>_xlfn.XLOOKUP(B289,'[3]Active SIM and data usage per n'!$A:$A,'[3]Active SIM and data usage per n'!$B:$B,0,0)</f>
        <v>2</v>
      </c>
      <c r="D289" s="10">
        <f>_xlfn.XLOOKUP(B289,'[3]Active SIM and data usage per n'!$A:$A,'[3]Active SIM and data usage per n'!$C:$C,0,0)</f>
        <v>1217054</v>
      </c>
      <c r="E289" s="10">
        <f t="shared" si="17"/>
        <v>1.1334698647260666E-3</v>
      </c>
      <c r="F289" s="10">
        <f t="shared" si="18"/>
        <v>1.1606731414794922</v>
      </c>
      <c r="H289" s="10">
        <f>SUMIF('Tele2 - data 6.23'!A:A,'Usage by partner TELE2 vs Ki'!A289,'Tele2 - data 6.23'!G:G)</f>
        <v>3</v>
      </c>
      <c r="I289" s="10">
        <f>SUMIF('Tele2 - data 6.23'!A:A,'Usage by partner TELE2 vs Ki'!A289,'Tele2 - data 6.23'!I:I)</f>
        <v>1.1599999999999999</v>
      </c>
      <c r="K289" s="12">
        <f t="shared" si="19"/>
        <v>6.7314147949226744E-4</v>
      </c>
      <c r="M289">
        <f>_xlfn.XLOOKUP(A289,'Tele2 - data 5.23'!A:A,'Tele2 - data 5.23'!K:K,0,0)</f>
        <v>0.01</v>
      </c>
      <c r="N289" s="10">
        <f t="shared" si="20"/>
        <v>6.7314147949226744E-6</v>
      </c>
    </row>
    <row r="290" spans="1:14" x14ac:dyDescent="0.25">
      <c r="A290" t="s">
        <v>1080</v>
      </c>
      <c r="B290" t="s">
        <v>1008</v>
      </c>
      <c r="C290">
        <f>_xlfn.XLOOKUP(B290,'[3]Active SIM and data usage per n'!$A:$A,'[3]Active SIM and data usage per n'!$B:$B,0,0)</f>
        <v>0</v>
      </c>
      <c r="D290" s="10">
        <f>_xlfn.XLOOKUP(B290,'[3]Active SIM and data usage per n'!$A:$A,'[3]Active SIM and data usage per n'!$C:$C,0,0)</f>
        <v>0</v>
      </c>
      <c r="E290" s="10">
        <f t="shared" si="17"/>
        <v>0</v>
      </c>
      <c r="F290" s="10">
        <f t="shared" si="18"/>
        <v>0</v>
      </c>
      <c r="H290" s="10">
        <f>SUMIF('Tele2 - data 6.23'!A:A,'Usage by partner TELE2 vs Ki'!A290,'Tele2 - data 6.23'!G:G)</f>
        <v>0</v>
      </c>
      <c r="I290" s="10">
        <f>SUMIF('Tele2 - data 6.23'!A:A,'Usage by partner TELE2 vs Ki'!A290,'Tele2 - data 6.23'!I:I)</f>
        <v>0</v>
      </c>
      <c r="K290" s="12">
        <f t="shared" si="19"/>
        <v>0</v>
      </c>
      <c r="M290">
        <f>_xlfn.XLOOKUP(A290,'Tele2 - data 5.23'!A:A,'Tele2 - data 5.23'!K:K,0,0)</f>
        <v>0</v>
      </c>
      <c r="N290" s="10">
        <f t="shared" si="20"/>
        <v>0</v>
      </c>
    </row>
    <row r="291" spans="1:14" x14ac:dyDescent="0.25">
      <c r="A291" t="s">
        <v>85</v>
      </c>
      <c r="B291" t="s">
        <v>1009</v>
      </c>
      <c r="C291">
        <f>_xlfn.XLOOKUP(B291,'[3]Active SIM and data usage per n'!$A:$A,'[3]Active SIM and data usage per n'!$B:$B,0,0)</f>
        <v>0</v>
      </c>
      <c r="D291" s="10">
        <f>_xlfn.XLOOKUP(B291,'[3]Active SIM and data usage per n'!$A:$A,'[3]Active SIM and data usage per n'!$C:$C,0,0)</f>
        <v>0</v>
      </c>
      <c r="E291" s="10">
        <f t="shared" si="17"/>
        <v>0</v>
      </c>
      <c r="F291" s="10">
        <f t="shared" si="18"/>
        <v>0</v>
      </c>
      <c r="H291" s="10">
        <f>SUMIF('Tele2 - data 6.23'!A:A,'Usage by partner TELE2 vs Ki'!A291,'Tele2 - data 6.23'!G:G)</f>
        <v>0</v>
      </c>
      <c r="I291" s="10">
        <f>SUMIF('Tele2 - data 6.23'!A:A,'Usage by partner TELE2 vs Ki'!A291,'Tele2 - data 6.23'!I:I)</f>
        <v>0</v>
      </c>
      <c r="K291" s="12">
        <f t="shared" si="19"/>
        <v>0</v>
      </c>
      <c r="M291">
        <f>_xlfn.XLOOKUP(A291,'Tele2 - data 5.23'!A:A,'Tele2 - data 5.23'!K:K,0,0)</f>
        <v>0</v>
      </c>
      <c r="N291" s="10">
        <f t="shared" si="20"/>
        <v>0</v>
      </c>
    </row>
    <row r="292" spans="1:14" x14ac:dyDescent="0.25">
      <c r="A292" t="s">
        <v>1033</v>
      </c>
      <c r="B292" t="s">
        <v>366</v>
      </c>
      <c r="C292">
        <f>_xlfn.XLOOKUP(B292,'[3]Active SIM and data usage per n'!$A:$A,'[3]Active SIM and data usage per n'!$B:$B,0,0)</f>
        <v>0</v>
      </c>
      <c r="D292" s="10">
        <f>_xlfn.XLOOKUP(B292,'[3]Active SIM and data usage per n'!$A:$A,'[3]Active SIM and data usage per n'!$C:$C,0,0)</f>
        <v>0</v>
      </c>
      <c r="E292" s="10">
        <f t="shared" si="17"/>
        <v>0</v>
      </c>
      <c r="F292" s="10">
        <f t="shared" si="18"/>
        <v>0</v>
      </c>
      <c r="H292" s="10">
        <f>SUMIF('Tele2 - data 6.23'!A:A,'Usage by partner TELE2 vs Ki'!A292,'Tele2 - data 6.23'!G:G)</f>
        <v>0</v>
      </c>
      <c r="I292" s="10">
        <f>SUMIF('Tele2 - data 6.23'!A:A,'Usage by partner TELE2 vs Ki'!A292,'Tele2 - data 6.23'!I:I)</f>
        <v>0</v>
      </c>
      <c r="K292" s="12">
        <f t="shared" si="19"/>
        <v>0</v>
      </c>
      <c r="M292">
        <f>_xlfn.XLOOKUP(A292,'Tele2 - data 5.23'!A:A,'Tele2 - data 5.23'!K:K,0,0)</f>
        <v>0</v>
      </c>
      <c r="N292" s="10">
        <f t="shared" si="20"/>
        <v>0</v>
      </c>
    </row>
    <row r="293" spans="1:14" x14ac:dyDescent="0.25">
      <c r="A293" t="s">
        <v>522</v>
      </c>
      <c r="B293" t="s">
        <v>1010</v>
      </c>
      <c r="C293">
        <f>_xlfn.XLOOKUP(B293,'[3]Active SIM and data usage per n'!$A:$A,'[3]Active SIM and data usage per n'!$B:$B,0,0)</f>
        <v>1</v>
      </c>
      <c r="D293" s="10">
        <f>_xlfn.XLOOKUP(B293,'[3]Active SIM and data usage per n'!$A:$A,'[3]Active SIM and data usage per n'!$C:$C,0,0)</f>
        <v>17681</v>
      </c>
      <c r="E293" s="10">
        <f t="shared" si="17"/>
        <v>1.6466714441776276E-5</v>
      </c>
      <c r="F293" s="10">
        <f t="shared" si="18"/>
        <v>1.6861915588378906E-2</v>
      </c>
      <c r="H293" s="10">
        <f>SUMIF('Tele2 - data 6.23'!A:A,'Usage by partner TELE2 vs Ki'!A293,'Tele2 - data 6.23'!G:G)</f>
        <v>0</v>
      </c>
      <c r="I293" s="10">
        <f>SUMIF('Tele2 - data 6.23'!A:A,'Usage by partner TELE2 vs Ki'!A293,'Tele2 - data 6.23'!I:I)</f>
        <v>0</v>
      </c>
      <c r="K293" s="12">
        <f t="shared" si="19"/>
        <v>1.6861915588378906E-2</v>
      </c>
      <c r="M293">
        <f>_xlfn.XLOOKUP(A293,'Tele2 - data 5.23'!A:A,'Tele2 - data 5.23'!K:K,0,0)</f>
        <v>0</v>
      </c>
      <c r="N293" s="10">
        <f t="shared" si="20"/>
        <v>0</v>
      </c>
    </row>
    <row r="294" spans="1:14" x14ac:dyDescent="0.25">
      <c r="A294" t="s">
        <v>1123</v>
      </c>
      <c r="B294" t="s">
        <v>1011</v>
      </c>
      <c r="C294">
        <f>_xlfn.XLOOKUP(B294,'[3]Active SIM and data usage per n'!$A:$A,'[3]Active SIM and data usage per n'!$B:$B,0,0)</f>
        <v>0</v>
      </c>
      <c r="D294" s="10">
        <f>_xlfn.XLOOKUP(B294,'[3]Active SIM and data usage per n'!$A:$A,'[3]Active SIM and data usage per n'!$C:$C,0,0)</f>
        <v>0</v>
      </c>
      <c r="E294" s="10">
        <f t="shared" si="17"/>
        <v>0</v>
      </c>
      <c r="F294" s="10">
        <f t="shared" si="18"/>
        <v>0</v>
      </c>
      <c r="H294" s="10">
        <f>SUMIF('Tele2 - data 6.23'!A:A,'Usage by partner TELE2 vs Ki'!A294,'Tele2 - data 6.23'!G:G)</f>
        <v>0</v>
      </c>
      <c r="I294" s="10">
        <f>SUMIF('Tele2 - data 6.23'!A:A,'Usage by partner TELE2 vs Ki'!A294,'Tele2 - data 6.23'!I:I)</f>
        <v>0</v>
      </c>
      <c r="K294" s="12">
        <f t="shared" si="19"/>
        <v>0</v>
      </c>
      <c r="M294">
        <f>_xlfn.XLOOKUP(A294,'Tele2 - data 5.23'!A:A,'Tele2 - data 5.23'!K:K,0,0)</f>
        <v>0</v>
      </c>
      <c r="N294" s="10">
        <f t="shared" si="20"/>
        <v>0</v>
      </c>
    </row>
    <row r="295" spans="1:14" x14ac:dyDescent="0.25">
      <c r="A295" t="s">
        <v>1036</v>
      </c>
      <c r="B295" t="s">
        <v>1012</v>
      </c>
      <c r="C295">
        <f>_xlfn.XLOOKUP(B295,'[3]Active SIM and data usage per n'!$A:$A,'[3]Active SIM and data usage per n'!$B:$B,0,0)</f>
        <v>0</v>
      </c>
      <c r="D295" s="10">
        <f>_xlfn.XLOOKUP(B295,'[3]Active SIM and data usage per n'!$A:$A,'[3]Active SIM and data usage per n'!$C:$C,0,0)</f>
        <v>0</v>
      </c>
      <c r="E295" s="10">
        <f t="shared" si="17"/>
        <v>0</v>
      </c>
      <c r="F295" s="10">
        <f t="shared" si="18"/>
        <v>0</v>
      </c>
      <c r="H295" s="10">
        <f>SUMIF('Tele2 - data 6.23'!A:A,'Usage by partner TELE2 vs Ki'!A295,'Tele2 - data 6.23'!G:G)</f>
        <v>0</v>
      </c>
      <c r="I295" s="10">
        <f>SUMIF('Tele2 - data 6.23'!A:A,'Usage by partner TELE2 vs Ki'!A295,'Tele2 - data 6.23'!I:I)</f>
        <v>0</v>
      </c>
      <c r="K295" s="12">
        <f t="shared" si="19"/>
        <v>0</v>
      </c>
      <c r="M295">
        <f>_xlfn.XLOOKUP(A295,'Tele2 - data 5.23'!A:A,'Tele2 - data 5.23'!K:K,0,0)</f>
        <v>0.20000878734622146</v>
      </c>
      <c r="N295" s="10">
        <f t="shared" si="20"/>
        <v>0</v>
      </c>
    </row>
    <row r="296" spans="1:14" x14ac:dyDescent="0.25">
      <c r="A296" t="s">
        <v>87</v>
      </c>
      <c r="B296" t="s">
        <v>1013</v>
      </c>
      <c r="C296">
        <f>_xlfn.XLOOKUP(B296,'[3]Active SIM and data usage per n'!$A:$A,'[3]Active SIM and data usage per n'!$B:$B,0,0)</f>
        <v>1</v>
      </c>
      <c r="D296" s="10">
        <f>_xlfn.XLOOKUP(B296,'[3]Active SIM and data usage per n'!$A:$A,'[3]Active SIM and data usage per n'!$C:$C,0,0)</f>
        <v>4130113</v>
      </c>
      <c r="E296" s="10">
        <f t="shared" si="17"/>
        <v>3.8464674726128578E-3</v>
      </c>
      <c r="F296" s="10">
        <f t="shared" si="18"/>
        <v>3.9387826919555664</v>
      </c>
      <c r="H296" s="10">
        <f>SUMIF('Tele2 - data 6.23'!A:A,'Usage by partner TELE2 vs Ki'!A296,'Tele2 - data 6.23'!G:G)</f>
        <v>45</v>
      </c>
      <c r="I296" s="10">
        <f>SUMIF('Tele2 - data 6.23'!A:A,'Usage by partner TELE2 vs Ki'!A296,'Tele2 - data 6.23'!I:I)</f>
        <v>3.9609999999999999</v>
      </c>
      <c r="K296" s="12">
        <f t="shared" si="19"/>
        <v>-2.2217308044433448E-2</v>
      </c>
      <c r="M296">
        <f>_xlfn.XLOOKUP(A296,'Tele2 - data 5.23'!A:A,'Tele2 - data 5.23'!K:K,0,0)</f>
        <v>1.0003973843058351</v>
      </c>
      <c r="N296" s="10">
        <f t="shared" si="20"/>
        <v>-2.2226136853968209E-2</v>
      </c>
    </row>
    <row r="297" spans="1:14" x14ac:dyDescent="0.25">
      <c r="A297" t="s">
        <v>16</v>
      </c>
      <c r="B297" t="s">
        <v>1014</v>
      </c>
      <c r="C297">
        <f>_xlfn.XLOOKUP(B297,'[3]Active SIM and data usage per n'!$A:$A,'[3]Active SIM and data usage per n'!$B:$B,0,0)</f>
        <v>4</v>
      </c>
      <c r="D297" s="10">
        <f>_xlfn.XLOOKUP(B297,'[3]Active SIM and data usage per n'!$A:$A,'[3]Active SIM and data usage per n'!$C:$C,0,0)</f>
        <v>185578</v>
      </c>
      <c r="E297" s="10">
        <f t="shared" si="17"/>
        <v>1.7283298075199127E-4</v>
      </c>
      <c r="F297" s="10">
        <f t="shared" si="18"/>
        <v>0.17698097229003906</v>
      </c>
      <c r="H297" s="10">
        <f>SUMIF('Tele2 - data 6.23'!A:A,'Usage by partner TELE2 vs Ki'!A297,'Tele2 - data 6.23'!G:G)</f>
        <v>227</v>
      </c>
      <c r="I297" s="10">
        <f>SUMIF('Tele2 - data 6.23'!A:A,'Usage by partner TELE2 vs Ki'!A297,'Tele2 - data 6.23'!I:I)</f>
        <v>0.185</v>
      </c>
      <c r="K297" s="12">
        <f t="shared" si="19"/>
        <v>-8.0190277099609353E-3</v>
      </c>
      <c r="M297">
        <f>_xlfn.XLOOKUP(A297,'Tele2 - data 5.23'!A:A,'Tele2 - data 5.23'!K:K,0,0)</f>
        <v>6.3636363636363638E-3</v>
      </c>
      <c r="N297" s="10">
        <f t="shared" si="20"/>
        <v>-5.1030176336115046E-5</v>
      </c>
    </row>
    <row r="298" spans="1:14" x14ac:dyDescent="0.25">
      <c r="A298" t="s">
        <v>287</v>
      </c>
      <c r="B298" t="s">
        <v>1015</v>
      </c>
      <c r="C298">
        <f>_xlfn.XLOOKUP(B298,'[3]Active SIM and data usage per n'!$A:$A,'[3]Active SIM and data usage per n'!$B:$B,0,0)</f>
        <v>1</v>
      </c>
      <c r="D298" s="10">
        <f>_xlfn.XLOOKUP(B298,'[3]Active SIM and data usage per n'!$A:$A,'[3]Active SIM and data usage per n'!$C:$C,0,0)</f>
        <v>26175</v>
      </c>
      <c r="E298" s="10">
        <f t="shared" si="17"/>
        <v>2.437736839056015E-5</v>
      </c>
      <c r="F298" s="10">
        <f t="shared" si="18"/>
        <v>2.4962425231933594E-2</v>
      </c>
      <c r="H298" s="10">
        <f>SUMIF('Tele2 - data 6.23'!A:A,'Usage by partner TELE2 vs Ki'!A298,'Tele2 - data 6.23'!G:G)</f>
        <v>48</v>
      </c>
      <c r="I298" s="10">
        <f>SUMIF('Tele2 - data 6.23'!A:A,'Usage by partner TELE2 vs Ki'!A298,'Tele2 - data 6.23'!I:I)</f>
        <v>5.1999999999999998E-2</v>
      </c>
      <c r="K298" s="12">
        <f t="shared" si="19"/>
        <v>-2.7037574768066404E-2</v>
      </c>
      <c r="M298">
        <f>_xlfn.XLOOKUP(A298,'Tele2 - data 5.23'!A:A,'Tele2 - data 5.23'!K:K,0,0)</f>
        <v>1.0258302583025866E-2</v>
      </c>
      <c r="N298" s="10">
        <f t="shared" si="20"/>
        <v>-2.7735962308201055E-4</v>
      </c>
    </row>
    <row r="299" spans="1:14" x14ac:dyDescent="0.25">
      <c r="A299" t="s">
        <v>1041</v>
      </c>
      <c r="B299" t="s">
        <v>1016</v>
      </c>
      <c r="C299">
        <f>_xlfn.XLOOKUP(B299,'[3]Active SIM and data usage per n'!$A:$A,'[3]Active SIM and data usage per n'!$B:$B,0,0)</f>
        <v>9</v>
      </c>
      <c r="D299" s="10">
        <f>_xlfn.XLOOKUP(B299,'[3]Active SIM and data usage per n'!$A:$A,'[3]Active SIM and data usage per n'!$C:$C,0,0)</f>
        <v>30711639</v>
      </c>
      <c r="E299" s="10">
        <f t="shared" si="17"/>
        <v>2.860244270414114E-2</v>
      </c>
      <c r="F299" s="10">
        <f t="shared" si="18"/>
        <v>29.288901329040527</v>
      </c>
      <c r="H299" s="10">
        <f>SUMIF('Tele2 - data 6.23'!A:A,'Usage by partner TELE2 vs Ki'!A299,'Tele2 - data 6.23'!G:G)</f>
        <v>5366</v>
      </c>
      <c r="I299" s="10">
        <f>SUMIF('Tele2 - data 6.23'!A:A,'Usage by partner TELE2 vs Ki'!A299,'Tele2 - data 6.23'!I:I)</f>
        <v>32.037999999999997</v>
      </c>
      <c r="K299" s="12">
        <f t="shared" si="19"/>
        <v>-2.7490986709594694</v>
      </c>
      <c r="M299">
        <f>_xlfn.XLOOKUP(A299,'Tele2 - data 5.23'!A:A,'Tele2 - data 5.23'!K:K,0,0)</f>
        <v>6.0846691327578542E-2</v>
      </c>
      <c r="N299" s="10">
        <f t="shared" si="20"/>
        <v>-0.16727355826092724</v>
      </c>
    </row>
    <row r="300" spans="1:14" x14ac:dyDescent="0.25">
      <c r="A300" t="s">
        <v>1039</v>
      </c>
      <c r="B300" s="4" t="s">
        <v>1040</v>
      </c>
      <c r="C300">
        <f>_xlfn.XLOOKUP(B300,'[3]Active SIM and data usage per n'!$A:$A,'[3]Active SIM and data usage per n'!$B:$B,0,0)</f>
        <v>0</v>
      </c>
      <c r="D300" s="10">
        <f>_xlfn.XLOOKUP(B300,'[3]Active SIM and data usage per n'!$A:$A,'[3]Active SIM and data usage per n'!$C:$C,0,0)</f>
        <v>0</v>
      </c>
      <c r="E300" s="10">
        <f t="shared" si="17"/>
        <v>0</v>
      </c>
      <c r="F300" s="10">
        <f t="shared" si="18"/>
        <v>0</v>
      </c>
      <c r="H300" s="10">
        <f>SUMIF('Tele2 - data 6.23'!A:A,'Usage by partner TELE2 vs Ki'!A300,'Tele2 - data 6.23'!G:G)</f>
        <v>0</v>
      </c>
      <c r="I300" s="10">
        <f>SUMIF('Tele2 - data 6.23'!A:A,'Usage by partner TELE2 vs Ki'!A300,'Tele2 - data 6.23'!I:I)</f>
        <v>0</v>
      </c>
      <c r="K300" s="12">
        <f t="shared" si="19"/>
        <v>0</v>
      </c>
      <c r="M300">
        <f>_xlfn.XLOOKUP(A300,'Tele2 - data 5.23'!A:A,'Tele2 - data 5.23'!K:K,0,0)</f>
        <v>0</v>
      </c>
      <c r="N300" s="10">
        <f t="shared" si="20"/>
        <v>0</v>
      </c>
    </row>
    <row r="301" spans="1:14" x14ac:dyDescent="0.25">
      <c r="A301" t="s">
        <v>1039</v>
      </c>
      <c r="B301" t="s">
        <v>1141</v>
      </c>
      <c r="C301">
        <f>_xlfn.XLOOKUP(B301,'[3]Active SIM and data usage per n'!$A:$A,'[3]Active SIM and data usage per n'!$B:$B,0,0)</f>
        <v>0</v>
      </c>
      <c r="D301" s="10">
        <f>_xlfn.XLOOKUP(B301,'[3]Active SIM and data usage per n'!$A:$A,'[3]Active SIM and data usage per n'!$C:$C,0,0)</f>
        <v>0</v>
      </c>
      <c r="E301" s="10">
        <f t="shared" si="17"/>
        <v>0</v>
      </c>
      <c r="F301" s="10">
        <f t="shared" si="18"/>
        <v>0</v>
      </c>
      <c r="H301" s="10">
        <f>SUMIF('Tele2 - data 6.23'!A:A,'Usage by partner TELE2 vs Ki'!A301,'Tele2 - data 6.23'!G:G)</f>
        <v>0</v>
      </c>
      <c r="I301" s="10">
        <f>SUMIF('Tele2 - data 6.23'!A:A,'Usage by partner TELE2 vs Ki'!A301,'Tele2 - data 6.23'!I:I)</f>
        <v>0</v>
      </c>
      <c r="K301" s="12">
        <f t="shared" si="19"/>
        <v>0</v>
      </c>
      <c r="M301">
        <f>_xlfn.XLOOKUP(A301,'Tele2 - data 5.23'!A:A,'Tele2 - data 5.23'!K:K,0,0)</f>
        <v>0</v>
      </c>
      <c r="N301" s="10">
        <f t="shared" si="20"/>
        <v>0</v>
      </c>
    </row>
    <row r="302" spans="1:14" x14ac:dyDescent="0.25">
      <c r="A302" t="s">
        <v>1053</v>
      </c>
      <c r="B302" s="4" t="s">
        <v>1054</v>
      </c>
      <c r="C302">
        <f>_xlfn.XLOOKUP(B302,'[3]Active SIM and data usage per n'!$A:$A,'[3]Active SIM and data usage per n'!$B:$B,0,0)</f>
        <v>0</v>
      </c>
      <c r="D302" s="10">
        <f>_xlfn.XLOOKUP(B302,'[3]Active SIM and data usage per n'!$A:$A,'[3]Active SIM and data usage per n'!$C:$C,0,0)</f>
        <v>0</v>
      </c>
      <c r="E302" s="10">
        <f t="shared" si="17"/>
        <v>0</v>
      </c>
      <c r="F302" s="10">
        <f t="shared" si="18"/>
        <v>0</v>
      </c>
      <c r="H302" s="10">
        <f>SUMIF('Tele2 - data 6.23'!A:A,'Usage by partner TELE2 vs Ki'!A302,'Tele2 - data 6.23'!G:G)</f>
        <v>0</v>
      </c>
      <c r="I302" s="10">
        <f>SUMIF('Tele2 - data 6.23'!A:A,'Usage by partner TELE2 vs Ki'!A302,'Tele2 - data 6.23'!I:I)</f>
        <v>0</v>
      </c>
      <c r="K302" s="12">
        <f t="shared" si="19"/>
        <v>0</v>
      </c>
      <c r="M302">
        <f>_xlfn.XLOOKUP(A302,'Tele2 - data 5.23'!A:A,'Tele2 - data 5.23'!K:K,0,0)</f>
        <v>0</v>
      </c>
      <c r="N302" s="10">
        <f t="shared" si="20"/>
        <v>0</v>
      </c>
    </row>
    <row r="303" spans="1:14" x14ac:dyDescent="0.25">
      <c r="A303" t="s">
        <v>1053</v>
      </c>
      <c r="B303" t="s">
        <v>1144</v>
      </c>
      <c r="C303">
        <f>_xlfn.XLOOKUP(B303,'[3]Active SIM and data usage per n'!$A:$A,'[3]Active SIM and data usage per n'!$B:$B,0,0)</f>
        <v>1</v>
      </c>
      <c r="D303" s="10">
        <f>_xlfn.XLOOKUP(B303,'[3]Active SIM and data usage per n'!$A:$A,'[3]Active SIM and data usage per n'!$C:$C,0,0)</f>
        <v>5</v>
      </c>
      <c r="E303" s="10">
        <f t="shared" si="17"/>
        <v>4.6566128730773926E-9</v>
      </c>
      <c r="F303" s="10">
        <f t="shared" si="18"/>
        <v>4.76837158203125E-6</v>
      </c>
      <c r="H303" s="10">
        <f>SUMIF('Tele2 - data 6.23'!A:A,'Usage by partner TELE2 vs Ki'!A303,'Tele2 - data 6.23'!G:G)</f>
        <v>0</v>
      </c>
      <c r="I303" s="10">
        <f>SUMIF('Tele2 - data 6.23'!A:A,'Usage by partner TELE2 vs Ki'!A303,'Tele2 - data 6.23'!I:I)</f>
        <v>0</v>
      </c>
      <c r="K303" s="12">
        <f t="shared" si="19"/>
        <v>4.76837158203125E-6</v>
      </c>
      <c r="M303">
        <f>_xlfn.XLOOKUP(A303,'Tele2 - data 5.23'!A:A,'Tele2 - data 5.23'!K:K,0,0)</f>
        <v>0</v>
      </c>
      <c r="N303" s="10">
        <f t="shared" si="20"/>
        <v>0</v>
      </c>
    </row>
    <row r="304" spans="1:14" x14ac:dyDescent="0.25">
      <c r="A304" t="s">
        <v>1056</v>
      </c>
      <c r="B304" s="4" t="s">
        <v>1057</v>
      </c>
      <c r="C304">
        <f>_xlfn.XLOOKUP(B304,'[3]Active SIM and data usage per n'!$A:$A,'[3]Active SIM and data usage per n'!$B:$B,0,0)</f>
        <v>0</v>
      </c>
      <c r="D304" s="10">
        <f>_xlfn.XLOOKUP(B304,'[3]Active SIM and data usage per n'!$A:$A,'[3]Active SIM and data usage per n'!$C:$C,0,0)</f>
        <v>0</v>
      </c>
      <c r="E304" s="10">
        <f t="shared" si="17"/>
        <v>0</v>
      </c>
      <c r="F304" s="10">
        <f t="shared" si="18"/>
        <v>0</v>
      </c>
      <c r="H304" s="10">
        <f>SUMIF('Tele2 - data 6.23'!A:A,'Usage by partner TELE2 vs Ki'!A304,'Tele2 - data 6.23'!G:G)</f>
        <v>0</v>
      </c>
      <c r="I304" s="10">
        <f>SUMIF('Tele2 - data 6.23'!A:A,'Usage by partner TELE2 vs Ki'!A304,'Tele2 - data 6.23'!I:I)</f>
        <v>0</v>
      </c>
      <c r="K304" s="12">
        <f t="shared" si="19"/>
        <v>0</v>
      </c>
      <c r="M304">
        <f>_xlfn.XLOOKUP(A304,'Tele2 - data 5.23'!A:A,'Tele2 - data 5.23'!K:K,0,0)</f>
        <v>0</v>
      </c>
      <c r="N304" s="10">
        <f t="shared" si="20"/>
        <v>0</v>
      </c>
    </row>
    <row r="305" spans="1:14" x14ac:dyDescent="0.25">
      <c r="A305" t="s">
        <v>1056</v>
      </c>
      <c r="B305" t="s">
        <v>1130</v>
      </c>
      <c r="C305">
        <f>_xlfn.XLOOKUP(B305,'[3]Active SIM and data usage per n'!$A:$A,'[3]Active SIM and data usage per n'!$B:$B,0,0)</f>
        <v>0</v>
      </c>
      <c r="D305" s="10">
        <f>_xlfn.XLOOKUP(B305,'[3]Active SIM and data usage per n'!$A:$A,'[3]Active SIM and data usage per n'!$C:$C,0,0)</f>
        <v>0</v>
      </c>
      <c r="E305" s="10">
        <f t="shared" si="17"/>
        <v>0</v>
      </c>
      <c r="F305" s="10">
        <f t="shared" si="18"/>
        <v>0</v>
      </c>
      <c r="H305" s="10">
        <f>SUMIF('Tele2 - data 6.23'!A:A,'Usage by partner TELE2 vs Ki'!A305,'Tele2 - data 6.23'!G:G)</f>
        <v>0</v>
      </c>
      <c r="I305" s="10">
        <f>SUMIF('Tele2 - data 6.23'!A:A,'Usage by partner TELE2 vs Ki'!A305,'Tele2 - data 6.23'!I:I)</f>
        <v>0</v>
      </c>
      <c r="K305" s="12">
        <f t="shared" si="19"/>
        <v>0</v>
      </c>
      <c r="M305">
        <f>_xlfn.XLOOKUP(A305,'Tele2 - data 5.23'!A:A,'Tele2 - data 5.23'!K:K,0,0)</f>
        <v>0</v>
      </c>
      <c r="N305" s="10">
        <f t="shared" si="20"/>
        <v>0</v>
      </c>
    </row>
    <row r="306" spans="1:14" x14ac:dyDescent="0.25">
      <c r="A306" t="s">
        <v>1064</v>
      </c>
      <c r="B306" s="4" t="s">
        <v>1065</v>
      </c>
      <c r="C306">
        <f>_xlfn.XLOOKUP(B306,'[3]Active SIM and data usage per n'!$A:$A,'[3]Active SIM and data usage per n'!$B:$B,0,0)</f>
        <v>0</v>
      </c>
      <c r="D306" s="10">
        <f>_xlfn.XLOOKUP(B306,'[3]Active SIM and data usage per n'!$A:$A,'[3]Active SIM and data usage per n'!$C:$C,0,0)</f>
        <v>0</v>
      </c>
      <c r="E306" s="10">
        <f t="shared" si="17"/>
        <v>0</v>
      </c>
      <c r="F306" s="10">
        <f t="shared" si="18"/>
        <v>0</v>
      </c>
      <c r="H306" s="10">
        <f>SUMIF('Tele2 - data 6.23'!A:A,'Usage by partner TELE2 vs Ki'!A306,'Tele2 - data 6.23'!G:G)</f>
        <v>0</v>
      </c>
      <c r="I306" s="10">
        <f>SUMIF('Tele2 - data 6.23'!A:A,'Usage by partner TELE2 vs Ki'!A306,'Tele2 - data 6.23'!I:I)</f>
        <v>0</v>
      </c>
      <c r="K306" s="12">
        <f t="shared" si="19"/>
        <v>0</v>
      </c>
      <c r="M306">
        <f>_xlfn.XLOOKUP(A306,'Tele2 - data 5.23'!A:A,'Tele2 - data 5.23'!K:K,0,0)</f>
        <v>0</v>
      </c>
      <c r="N306" s="10">
        <f t="shared" si="20"/>
        <v>0</v>
      </c>
    </row>
    <row r="307" spans="1:14" x14ac:dyDescent="0.25">
      <c r="A307" t="s">
        <v>1064</v>
      </c>
      <c r="B307" t="s">
        <v>1135</v>
      </c>
      <c r="C307">
        <f>_xlfn.XLOOKUP(B307,'[3]Active SIM and data usage per n'!$A:$A,'[3]Active SIM and data usage per n'!$B:$B,0,0)</f>
        <v>0</v>
      </c>
      <c r="D307" s="10">
        <f>_xlfn.XLOOKUP(B307,'[3]Active SIM and data usage per n'!$A:$A,'[3]Active SIM and data usage per n'!$C:$C,0,0)</f>
        <v>0</v>
      </c>
      <c r="E307" s="10">
        <f t="shared" si="17"/>
        <v>0</v>
      </c>
      <c r="F307" s="10">
        <f t="shared" si="18"/>
        <v>0</v>
      </c>
      <c r="H307" s="10">
        <f>SUMIF('Tele2 - data 6.23'!A:A,'Usage by partner TELE2 vs Ki'!A307,'Tele2 - data 6.23'!G:G)</f>
        <v>0</v>
      </c>
      <c r="I307" s="10">
        <f>SUMIF('Tele2 - data 6.23'!A:A,'Usage by partner TELE2 vs Ki'!A307,'Tele2 - data 6.23'!I:I)</f>
        <v>0</v>
      </c>
      <c r="K307" s="12">
        <f t="shared" si="19"/>
        <v>0</v>
      </c>
      <c r="M307">
        <f>_xlfn.XLOOKUP(A307,'Tele2 - data 5.23'!A:A,'Tele2 - data 5.23'!K:K,0,0)</f>
        <v>0</v>
      </c>
      <c r="N307" s="10">
        <f t="shared" si="20"/>
        <v>0</v>
      </c>
    </row>
    <row r="308" spans="1:14" x14ac:dyDescent="0.25">
      <c r="A308" t="s">
        <v>1066</v>
      </c>
      <c r="B308" s="8" t="s">
        <v>1067</v>
      </c>
      <c r="C308">
        <f>_xlfn.XLOOKUP(B308,'[3]Active SIM and data usage per n'!$A:$A,'[3]Active SIM and data usage per n'!$B:$B,0,0)</f>
        <v>2</v>
      </c>
      <c r="D308" s="10">
        <f>_xlfn.XLOOKUP(B308,'[3]Active SIM and data usage per n'!$A:$A,'[3]Active SIM and data usage per n'!$C:$C,0,0)</f>
        <v>17</v>
      </c>
      <c r="E308" s="10">
        <f t="shared" si="17"/>
        <v>1.5832483768463135E-8</v>
      </c>
      <c r="F308" s="10">
        <f t="shared" si="18"/>
        <v>1.621246337890625E-5</v>
      </c>
      <c r="H308" s="10">
        <f>SUMIF('Tele2 - data 6.23'!A:A,'Usage by partner TELE2 vs Ki'!A308,'Tele2 - data 6.23'!G:G)</f>
        <v>42</v>
      </c>
      <c r="I308" s="10">
        <f>SUMIF('Tele2 - data 6.23'!A:A,'Usage by partner TELE2 vs Ki'!A308,'Tele2 - data 6.23'!I:I)</f>
        <v>0</v>
      </c>
      <c r="K308" s="12">
        <f t="shared" si="19"/>
        <v>1.621246337890625E-5</v>
      </c>
      <c r="M308">
        <f>_xlfn.XLOOKUP(A308,'Tele2 - data 5.23'!A:A,'Tele2 - data 5.23'!K:K,0,0)</f>
        <v>0</v>
      </c>
      <c r="N308" s="10">
        <f t="shared" si="20"/>
        <v>0</v>
      </c>
    </row>
    <row r="309" spans="1:14" x14ac:dyDescent="0.25">
      <c r="A309" t="s">
        <v>1069</v>
      </c>
      <c r="B309" s="8" t="s">
        <v>1070</v>
      </c>
      <c r="C309">
        <f>_xlfn.XLOOKUP(B309,'[3]Active SIM and data usage per n'!$A:$A,'[3]Active SIM and data usage per n'!$B:$B,0,0)</f>
        <v>0</v>
      </c>
      <c r="D309" s="10">
        <f>_xlfn.XLOOKUP(B309,'[3]Active SIM and data usage per n'!$A:$A,'[3]Active SIM and data usage per n'!$C:$C,0,0)</f>
        <v>0</v>
      </c>
      <c r="E309" s="10">
        <f t="shared" si="17"/>
        <v>0</v>
      </c>
      <c r="F309" s="10">
        <f t="shared" si="18"/>
        <v>0</v>
      </c>
      <c r="H309" s="10">
        <f>SUMIF('Tele2 - data 6.23'!A:A,'Usage by partner TELE2 vs Ki'!A309,'Tele2 - data 6.23'!G:G)</f>
        <v>8</v>
      </c>
      <c r="I309" s="10">
        <f>SUMIF('Tele2 - data 6.23'!A:A,'Usage by partner TELE2 vs Ki'!A309,'Tele2 - data 6.23'!I:I)</f>
        <v>0</v>
      </c>
      <c r="K309" s="12">
        <f t="shared" si="19"/>
        <v>0</v>
      </c>
      <c r="M309">
        <f>_xlfn.XLOOKUP(A309,'Tele2 - data 5.23'!A:A,'Tele2 - data 5.23'!K:K,0,0)</f>
        <v>0</v>
      </c>
      <c r="N309" s="10">
        <f t="shared" si="20"/>
        <v>0</v>
      </c>
    </row>
    <row r="310" spans="1:14" x14ac:dyDescent="0.25">
      <c r="A310" t="s">
        <v>1069</v>
      </c>
      <c r="B310" t="s">
        <v>1126</v>
      </c>
      <c r="C310">
        <f>_xlfn.XLOOKUP(B310,'[3]Active SIM and data usage per n'!$A:$A,'[3]Active SIM and data usage per n'!$B:$B,0,0)</f>
        <v>1</v>
      </c>
      <c r="D310" s="10">
        <f>_xlfn.XLOOKUP(B310,'[3]Active SIM and data usage per n'!$A:$A,'[3]Active SIM and data usage per n'!$C:$C,0,0)</f>
        <v>43</v>
      </c>
      <c r="E310" s="10">
        <f t="shared" si="17"/>
        <v>4.0046870708465576E-8</v>
      </c>
      <c r="F310" s="10">
        <f t="shared" si="18"/>
        <v>4.100799560546875E-5</v>
      </c>
      <c r="K310" s="12">
        <f t="shared" si="19"/>
        <v>4.100799560546875E-5</v>
      </c>
      <c r="M310">
        <f>_xlfn.XLOOKUP(A310,'Tele2 - data 5.23'!A:A,'Tele2 - data 5.23'!K:K,0,0)</f>
        <v>0</v>
      </c>
      <c r="N310" s="10">
        <f t="shared" si="20"/>
        <v>0</v>
      </c>
    </row>
    <row r="311" spans="1:14" x14ac:dyDescent="0.25">
      <c r="A311" t="s">
        <v>1074</v>
      </c>
      <c r="B311" s="8" t="s">
        <v>1075</v>
      </c>
      <c r="C311">
        <f>_xlfn.XLOOKUP(B311,'[3]Active SIM and data usage per n'!$A:$A,'[3]Active SIM and data usage per n'!$B:$B,0,0)</f>
        <v>0</v>
      </c>
      <c r="D311" s="10">
        <f>_xlfn.XLOOKUP(B311,'[3]Active SIM and data usage per n'!$A:$A,'[3]Active SIM and data usage per n'!$C:$C,0,0)</f>
        <v>0</v>
      </c>
      <c r="E311" s="10">
        <f t="shared" si="17"/>
        <v>0</v>
      </c>
      <c r="F311" s="10">
        <f t="shared" si="18"/>
        <v>0</v>
      </c>
      <c r="H311" s="10">
        <f>SUMIF('Tele2 - data 6.23'!A:A,'Usage by partner TELE2 vs Ki'!A311,'Tele2 - data 6.23'!G:G)</f>
        <v>4</v>
      </c>
      <c r="I311" s="10">
        <f>SUMIF('Tele2 - data 6.23'!A:A,'Usage by partner TELE2 vs Ki'!A311,'Tele2 - data 6.23'!I:I)</f>
        <v>3.2120000000000002</v>
      </c>
      <c r="K311" s="12">
        <f t="shared" si="19"/>
        <v>-3.2120000000000002</v>
      </c>
      <c r="M311">
        <f>_xlfn.XLOOKUP(A311,'Tele2 - data 5.23'!A:A,'Tele2 - data 5.23'!K:K,0,0)</f>
        <v>0</v>
      </c>
      <c r="N311" s="10">
        <f t="shared" si="20"/>
        <v>0</v>
      </c>
    </row>
    <row r="312" spans="1:14" x14ac:dyDescent="0.25">
      <c r="A312" t="s">
        <v>1074</v>
      </c>
      <c r="B312" t="s">
        <v>1143</v>
      </c>
      <c r="C312">
        <f>_xlfn.XLOOKUP(B312,'[3]Active SIM and data usage per n'!$A:$A,'[3]Active SIM and data usage per n'!$B:$B,0,0)</f>
        <v>1</v>
      </c>
      <c r="D312" s="10">
        <f>_xlfn.XLOOKUP(B312,'[3]Active SIM and data usage per n'!$A:$A,'[3]Active SIM and data usage per n'!$C:$C,0,0)</f>
        <v>3377482</v>
      </c>
      <c r="E312" s="10">
        <f t="shared" si="17"/>
        <v>3.1455252319574356E-3</v>
      </c>
      <c r="F312" s="10">
        <f t="shared" si="18"/>
        <v>3.2210178375244141</v>
      </c>
      <c r="K312" s="12">
        <f t="shared" si="19"/>
        <v>3.2210178375244141</v>
      </c>
      <c r="M312">
        <f>_xlfn.XLOOKUP(A312,'Tele2 - data 5.23'!A:A,'Tele2 - data 5.23'!K:K,0,0)</f>
        <v>0</v>
      </c>
      <c r="N312" s="10">
        <f t="shared" si="20"/>
        <v>0</v>
      </c>
    </row>
    <row r="313" spans="1:14" x14ac:dyDescent="0.25">
      <c r="A313" t="s">
        <v>566</v>
      </c>
      <c r="B313" s="8" t="s">
        <v>567</v>
      </c>
      <c r="C313">
        <f>_xlfn.XLOOKUP(B313,'[3]Active SIM and data usage per n'!$A:$A,'[3]Active SIM and data usage per n'!$B:$B,0,0)</f>
        <v>0</v>
      </c>
      <c r="D313" s="10">
        <f>_xlfn.XLOOKUP(B313,'[3]Active SIM and data usage per n'!$A:$A,'[3]Active SIM and data usage per n'!$C:$C,0,0)</f>
        <v>0</v>
      </c>
      <c r="E313" s="10">
        <f t="shared" si="17"/>
        <v>0</v>
      </c>
      <c r="F313" s="10">
        <f t="shared" si="18"/>
        <v>0</v>
      </c>
      <c r="H313" s="10">
        <f>SUMIF('Tele2 - data 6.23'!A:A,'Usage by partner TELE2 vs Ki'!A313,'Tele2 - data 6.23'!G:G)</f>
        <v>18318</v>
      </c>
      <c r="I313" s="10">
        <f>SUMIF('Tele2 - data 6.23'!A:A,'Usage by partner TELE2 vs Ki'!A313,'Tele2 - data 6.23'!I:I)</f>
        <v>379.65800000000002</v>
      </c>
      <c r="K313" s="12">
        <f t="shared" si="19"/>
        <v>-379.65800000000002</v>
      </c>
      <c r="M313">
        <f>_xlfn.XLOOKUP(A313,'Tele2 - data 5.23'!A:A,'Tele2 - data 5.23'!K:K,0,0)</f>
        <v>5.0147598888916227E-2</v>
      </c>
      <c r="N313" s="10">
        <f t="shared" si="20"/>
        <v>-19.038937098968159</v>
      </c>
    </row>
    <row r="314" spans="1:14" x14ac:dyDescent="0.25">
      <c r="A314" t="s">
        <v>1147</v>
      </c>
      <c r="B314" t="s">
        <v>1124</v>
      </c>
      <c r="C314">
        <f>_xlfn.XLOOKUP(B314,'[3]Active SIM and data usage per n'!$A:$A,'[3]Active SIM and data usage per n'!$B:$B,0,0)</f>
        <v>549</v>
      </c>
      <c r="D314" s="10">
        <f>_xlfn.XLOOKUP(B314,'[3]Active SIM and data usage per n'!$A:$A,'[3]Active SIM and data usage per n'!$C:$C,0,0)</f>
        <v>5713</v>
      </c>
      <c r="E314" s="10">
        <f t="shared" si="17"/>
        <v>5.3206458687782288E-6</v>
      </c>
      <c r="F314" s="10">
        <f t="shared" si="18"/>
        <v>5.4483413696289063E-3</v>
      </c>
      <c r="H314" s="10">
        <f>SUMIF('Tele2 - data 6.23'!A:A,'Usage by partner TELE2 vs Ki'!A314,'Tele2 - data 6.23'!G:G)</f>
        <v>0</v>
      </c>
      <c r="I314" s="10">
        <f>SUMIF('Tele2 - data 6.23'!A:A,'Usage by partner TELE2 vs Ki'!A314,'Tele2 - data 6.23'!I:I)</f>
        <v>0</v>
      </c>
      <c r="K314" s="12">
        <f t="shared" si="19"/>
        <v>5.4483413696289063E-3</v>
      </c>
      <c r="M314">
        <f>_xlfn.XLOOKUP(A314,'Tele2 - data 5.23'!A:A,'Tele2 - data 5.23'!K:K,0,0)</f>
        <v>0</v>
      </c>
      <c r="N314" s="10">
        <f t="shared" si="20"/>
        <v>0</v>
      </c>
    </row>
    <row r="315" spans="1:14" x14ac:dyDescent="0.25">
      <c r="A315" t="s">
        <v>1148</v>
      </c>
      <c r="B315" t="s">
        <v>1125</v>
      </c>
      <c r="C315">
        <f>_xlfn.XLOOKUP(B315,'[3]Active SIM and data usage per n'!$A:$A,'[3]Active SIM and data usage per n'!$B:$B,0,0)</f>
        <v>1</v>
      </c>
      <c r="D315" s="10">
        <f>_xlfn.XLOOKUP(B315,'[3]Active SIM and data usage per n'!$A:$A,'[3]Active SIM and data usage per n'!$C:$C,0,0)</f>
        <v>55</v>
      </c>
      <c r="E315" s="10">
        <f t="shared" si="17"/>
        <v>5.1222741603851318E-8</v>
      </c>
      <c r="F315" s="10">
        <f t="shared" si="18"/>
        <v>5.245208740234375E-5</v>
      </c>
      <c r="H315" s="10">
        <f>SUMIF('Tele2 - data 6.23'!A:A,'Usage by partner TELE2 vs Ki'!A315,'Tele2 - data 6.23'!G:G)</f>
        <v>0</v>
      </c>
      <c r="I315" s="10">
        <f>SUMIF('Tele2 - data 6.23'!A:A,'Usage by partner TELE2 vs Ki'!A315,'Tele2 - data 6.23'!I:I)</f>
        <v>0</v>
      </c>
      <c r="K315" s="12">
        <f t="shared" si="19"/>
        <v>5.245208740234375E-5</v>
      </c>
      <c r="M315">
        <f>_xlfn.XLOOKUP(A315,'Tele2 - data 5.23'!A:A,'Tele2 - data 5.23'!K:K,0,0)</f>
        <v>0</v>
      </c>
      <c r="N315" s="10">
        <f t="shared" si="20"/>
        <v>0</v>
      </c>
    </row>
    <row r="316" spans="1:14" x14ac:dyDescent="0.25">
      <c r="A316" t="s">
        <v>1149</v>
      </c>
      <c r="B316" t="s">
        <v>1127</v>
      </c>
      <c r="C316">
        <f>_xlfn.XLOOKUP(B316,'[3]Active SIM and data usage per n'!$A:$A,'[3]Active SIM and data usage per n'!$B:$B,0,0)</f>
        <v>1</v>
      </c>
      <c r="D316" s="10">
        <f>_xlfn.XLOOKUP(B316,'[3]Active SIM and data usage per n'!$A:$A,'[3]Active SIM and data usage per n'!$C:$C,0,0)</f>
        <v>5</v>
      </c>
      <c r="E316" s="10">
        <f t="shared" si="17"/>
        <v>4.6566128730773926E-9</v>
      </c>
      <c r="F316" s="10">
        <f t="shared" si="18"/>
        <v>4.76837158203125E-6</v>
      </c>
      <c r="H316" s="10">
        <f>SUMIF('Tele2 - data 6.23'!A:A,'Usage by partner TELE2 vs Ki'!A316,'Tele2 - data 6.23'!G:G)</f>
        <v>0</v>
      </c>
      <c r="I316" s="10">
        <f>SUMIF('Tele2 - data 6.23'!A:A,'Usage by partner TELE2 vs Ki'!A316,'Tele2 - data 6.23'!I:I)</f>
        <v>0</v>
      </c>
      <c r="K316" s="12">
        <f t="shared" si="19"/>
        <v>4.76837158203125E-6</v>
      </c>
      <c r="M316">
        <f>_xlfn.XLOOKUP(A316,'Tele2 - data 5.23'!A:A,'Tele2 - data 5.23'!K:K,0,0)</f>
        <v>0</v>
      </c>
      <c r="N316" s="10">
        <f t="shared" si="20"/>
        <v>0</v>
      </c>
    </row>
    <row r="317" spans="1:14" x14ac:dyDescent="0.25">
      <c r="A317" t="s">
        <v>1150</v>
      </c>
      <c r="B317" t="s">
        <v>1128</v>
      </c>
      <c r="C317">
        <f>_xlfn.XLOOKUP(B317,'[3]Active SIM and data usage per n'!$A:$A,'[3]Active SIM and data usage per n'!$B:$B,0,0)</f>
        <v>1</v>
      </c>
      <c r="D317" s="10">
        <f>_xlfn.XLOOKUP(B317,'[3]Active SIM and data usage per n'!$A:$A,'[3]Active SIM and data usage per n'!$C:$C,0,0)</f>
        <v>2</v>
      </c>
      <c r="E317" s="10">
        <f t="shared" si="17"/>
        <v>1.862645149230957E-9</v>
      </c>
      <c r="F317" s="10">
        <f t="shared" si="18"/>
        <v>1.9073486328125E-6</v>
      </c>
      <c r="H317" s="10">
        <f>SUMIF('Tele2 - data 6.23'!A:A,'Usage by partner TELE2 vs Ki'!A317,'Tele2 - data 6.23'!G:G)</f>
        <v>0</v>
      </c>
      <c r="I317" s="10">
        <f>SUMIF('Tele2 - data 6.23'!A:A,'Usage by partner TELE2 vs Ki'!A317,'Tele2 - data 6.23'!I:I)</f>
        <v>0</v>
      </c>
      <c r="K317" s="12">
        <f t="shared" si="19"/>
        <v>1.9073486328125E-6</v>
      </c>
      <c r="M317">
        <f>_xlfn.XLOOKUP(A317,'Tele2 - data 5.23'!A:A,'Tele2 - data 5.23'!K:K,0,0)</f>
        <v>0</v>
      </c>
      <c r="N317" s="10">
        <f t="shared" si="20"/>
        <v>0</v>
      </c>
    </row>
    <row r="318" spans="1:14" x14ac:dyDescent="0.25">
      <c r="A318" t="s">
        <v>1151</v>
      </c>
      <c r="B318" t="s">
        <v>1129</v>
      </c>
      <c r="C318">
        <f>_xlfn.XLOOKUP(B318,'[3]Active SIM and data usage per n'!$A:$A,'[3]Active SIM and data usage per n'!$B:$B,0,0)</f>
        <v>8</v>
      </c>
      <c r="D318" s="10">
        <f>_xlfn.XLOOKUP(B318,'[3]Active SIM and data usage per n'!$A:$A,'[3]Active SIM and data usage per n'!$C:$C,0,0)</f>
        <v>8089575</v>
      </c>
      <c r="E318" s="10">
        <f t="shared" si="17"/>
        <v>7.5340038165450096E-3</v>
      </c>
      <c r="F318" s="10">
        <f t="shared" si="18"/>
        <v>7.7148199081420898</v>
      </c>
      <c r="H318" s="10">
        <f>SUMIF('Tele2 - data 6.23'!A:A,'Usage by partner TELE2 vs Ki'!A318,'Tele2 - data 6.23'!G:G)</f>
        <v>1373</v>
      </c>
      <c r="I318" s="10">
        <f>SUMIF('Tele2 - data 6.23'!A:A,'Usage by partner TELE2 vs Ki'!A318,'Tele2 - data 6.23'!I:I)</f>
        <v>5.8689999999999998</v>
      </c>
      <c r="K318" s="12">
        <f t="shared" si="19"/>
        <v>1.8458199081420901</v>
      </c>
      <c r="M318">
        <f>_xlfn.XLOOKUP(A318,'Tele2 - data 5.23'!A:A,'Tele2 - data 5.23'!K:K,0,0)</f>
        <v>0</v>
      </c>
      <c r="N318" s="10">
        <f t="shared" si="20"/>
        <v>0</v>
      </c>
    </row>
    <row r="319" spans="1:14" x14ac:dyDescent="0.25">
      <c r="A319" t="s">
        <v>1152</v>
      </c>
      <c r="B319" t="s">
        <v>1131</v>
      </c>
      <c r="C319">
        <f>_xlfn.XLOOKUP(B319,'[3]Active SIM and data usage per n'!$A:$A,'[3]Active SIM and data usage per n'!$B:$B,0,0)</f>
        <v>11</v>
      </c>
      <c r="D319" s="10">
        <f>_xlfn.XLOOKUP(B319,'[3]Active SIM and data usage per n'!$A:$A,'[3]Active SIM and data usage per n'!$C:$C,0,0)</f>
        <v>15381648</v>
      </c>
      <c r="E319" s="10">
        <f t="shared" si="17"/>
        <v>1.4325276017189026E-2</v>
      </c>
      <c r="F319" s="10">
        <f t="shared" si="18"/>
        <v>14.669082641601563</v>
      </c>
      <c r="H319" s="10">
        <f>SUMIF('Tele2 - data 6.23'!A:A,'Usage by partner TELE2 vs Ki'!A319,'Tele2 - data 6.23'!G:G)</f>
        <v>3588</v>
      </c>
      <c r="I319" s="10">
        <f>SUMIF('Tele2 - data 6.23'!A:A,'Usage by partner TELE2 vs Ki'!A319,'Tele2 - data 6.23'!I:I)</f>
        <v>16.736000000000001</v>
      </c>
      <c r="K319" s="12">
        <f t="shared" si="19"/>
        <v>-2.0669173583984382</v>
      </c>
      <c r="M319">
        <f>_xlfn.XLOOKUP(A319,'Tele2 - data 5.23'!A:A,'Tele2 - data 5.23'!K:K,0,0)</f>
        <v>0.5002486986697513</v>
      </c>
      <c r="N319" s="10">
        <f t="shared" si="20"/>
        <v>-1.0339727187967387</v>
      </c>
    </row>
    <row r="320" spans="1:14" x14ac:dyDescent="0.25">
      <c r="A320" t="s">
        <v>1153</v>
      </c>
      <c r="B320" t="s">
        <v>1132</v>
      </c>
      <c r="C320">
        <f>_xlfn.XLOOKUP(B320,'[3]Active SIM and data usage per n'!$A:$A,'[3]Active SIM and data usage per n'!$B:$B,0,0)</f>
        <v>15</v>
      </c>
      <c r="D320" s="10">
        <f>_xlfn.XLOOKUP(B320,'[3]Active SIM and data usage per n'!$A:$A,'[3]Active SIM and data usage per n'!$C:$C,0,0)</f>
        <v>40190325</v>
      </c>
      <c r="E320" s="10">
        <f t="shared" si="17"/>
        <v>3.7430156953632832E-2</v>
      </c>
      <c r="F320" s="10">
        <f t="shared" si="18"/>
        <v>38.32848072052002</v>
      </c>
      <c r="H320" s="10">
        <f>SUMIF('Tele2 - data 6.23'!A:A,'Usage by partner TELE2 vs Ki'!A320,'Tele2 - data 6.23'!G:G)</f>
        <v>15850</v>
      </c>
      <c r="I320" s="10">
        <f>SUMIF('Tele2 - data 6.23'!A:A,'Usage by partner TELE2 vs Ki'!A320,'Tele2 - data 6.23'!I:I)</f>
        <v>48.191000000000003</v>
      </c>
      <c r="K320" s="12">
        <f t="shared" si="19"/>
        <v>-9.862519279479983</v>
      </c>
      <c r="M320">
        <f>_xlfn.XLOOKUP(A320,'Tele2 - data 5.23'!A:A,'Tele2 - data 5.23'!K:K,0,0)</f>
        <v>6.0201117318435991E-2</v>
      </c>
      <c r="N320" s="10">
        <f t="shared" si="20"/>
        <v>-0.5937346801993113</v>
      </c>
    </row>
    <row r="321" spans="1:14" x14ac:dyDescent="0.25">
      <c r="A321" t="s">
        <v>1154</v>
      </c>
      <c r="B321" t="s">
        <v>1133</v>
      </c>
      <c r="C321">
        <f>_xlfn.XLOOKUP(B321,'[3]Active SIM and data usage per n'!$A:$A,'[3]Active SIM and data usage per n'!$B:$B,0,0)</f>
        <v>2</v>
      </c>
      <c r="D321" s="10">
        <f>_xlfn.XLOOKUP(B321,'[3]Active SIM and data usage per n'!$A:$A,'[3]Active SIM and data usage per n'!$C:$C,0,0)</f>
        <v>6721975</v>
      </c>
      <c r="E321" s="10">
        <f t="shared" si="17"/>
        <v>6.2603270635008812E-3</v>
      </c>
      <c r="F321" s="10">
        <f t="shared" si="18"/>
        <v>6.4105749130249023</v>
      </c>
      <c r="H321" s="10">
        <f>SUMIF('Tele2 - data 6.23'!A:A,'Usage by partner TELE2 vs Ki'!A321,'Tele2 - data 6.23'!G:G)</f>
        <v>0</v>
      </c>
      <c r="I321" s="10">
        <f>SUMIF('Tele2 - data 6.23'!A:A,'Usage by partner TELE2 vs Ki'!A321,'Tele2 - data 6.23'!I:I)</f>
        <v>0</v>
      </c>
      <c r="K321" s="12">
        <f t="shared" si="19"/>
        <v>6.4105749130249023</v>
      </c>
      <c r="M321">
        <f>_xlfn.XLOOKUP(A321,'Tele2 - data 5.23'!A:A,'Tele2 - data 5.23'!K:K,0,0)</f>
        <v>0</v>
      </c>
      <c r="N321" s="10">
        <f t="shared" si="20"/>
        <v>0</v>
      </c>
    </row>
    <row r="322" spans="1:14" x14ac:dyDescent="0.25">
      <c r="A322" t="s">
        <v>1155</v>
      </c>
      <c r="B322" t="s">
        <v>1134</v>
      </c>
      <c r="C322">
        <f>_xlfn.XLOOKUP(B322,'[3]Active SIM and data usage per n'!$A:$A,'[3]Active SIM and data usage per n'!$B:$B,0,0)</f>
        <v>2</v>
      </c>
      <c r="D322" s="10">
        <f>_xlfn.XLOOKUP(B322,'[3]Active SIM and data usage per n'!$A:$A,'[3]Active SIM and data usage per n'!$C:$C,0,0)</f>
        <v>14631754</v>
      </c>
      <c r="E322" s="10">
        <f t="shared" si="17"/>
        <v>1.3626882806420326E-2</v>
      </c>
      <c r="F322" s="10">
        <f t="shared" si="18"/>
        <v>13.953927993774414</v>
      </c>
      <c r="H322" s="10">
        <f>SUMIF('Tele2 - data 6.23'!A:A,'Usage by partner TELE2 vs Ki'!A322,'Tele2 - data 6.23'!G:G)</f>
        <v>104</v>
      </c>
      <c r="I322" s="10">
        <f>SUMIF('Tele2 - data 6.23'!A:A,'Usage by partner TELE2 vs Ki'!A322,'Tele2 - data 6.23'!I:I)</f>
        <v>14.688000000000001</v>
      </c>
      <c r="K322" s="12">
        <f t="shared" si="19"/>
        <v>-0.73407200622558655</v>
      </c>
      <c r="M322">
        <f>_xlfn.XLOOKUP(A322,'Tele2 - data 5.23'!A:A,'Tele2 - data 5.23'!K:K,0,0)</f>
        <v>0.10002039844971783</v>
      </c>
      <c r="N322" s="10">
        <f t="shared" si="20"/>
        <v>-7.3422174553466918E-2</v>
      </c>
    </row>
    <row r="323" spans="1:14" x14ac:dyDescent="0.25">
      <c r="A323" t="s">
        <v>1156</v>
      </c>
      <c r="B323" t="s">
        <v>1136</v>
      </c>
      <c r="C323">
        <f>_xlfn.XLOOKUP(B323,'[3]Active SIM and data usage per n'!$A:$A,'[3]Active SIM and data usage per n'!$B:$B,0,0)</f>
        <v>0</v>
      </c>
      <c r="D323" s="10">
        <f>_xlfn.XLOOKUP(B323,'[3]Active SIM and data usage per n'!$A:$A,'[3]Active SIM and data usage per n'!$C:$C,0,0)</f>
        <v>0</v>
      </c>
      <c r="E323" s="10">
        <f t="shared" si="17"/>
        <v>0</v>
      </c>
      <c r="F323" s="10">
        <f t="shared" si="18"/>
        <v>0</v>
      </c>
      <c r="H323" s="10">
        <f>SUMIF('Tele2 - data 6.23'!A:A,'Usage by partner TELE2 vs Ki'!A323,'Tele2 - data 6.23'!G:G)</f>
        <v>0</v>
      </c>
      <c r="I323" s="10">
        <f>SUMIF('Tele2 - data 6.23'!A:A,'Usage by partner TELE2 vs Ki'!A323,'Tele2 - data 6.23'!I:I)</f>
        <v>0</v>
      </c>
      <c r="K323" s="12">
        <f t="shared" si="19"/>
        <v>0</v>
      </c>
      <c r="M323">
        <f>_xlfn.XLOOKUP(A323,'Tele2 - data 5.23'!A:A,'Tele2 - data 5.23'!K:K,0,0)</f>
        <v>0</v>
      </c>
      <c r="N323" s="10">
        <f t="shared" si="20"/>
        <v>0</v>
      </c>
    </row>
    <row r="324" spans="1:14" x14ac:dyDescent="0.25">
      <c r="A324" t="s">
        <v>1157</v>
      </c>
      <c r="B324" t="s">
        <v>1138</v>
      </c>
      <c r="C324">
        <f>_xlfn.XLOOKUP(B324,'[3]Active SIM and data usage per n'!$A:$A,'[3]Active SIM and data usage per n'!$B:$B,0,0)</f>
        <v>0</v>
      </c>
      <c r="D324" s="10">
        <f>_xlfn.XLOOKUP(B324,'[3]Active SIM and data usage per n'!$A:$A,'[3]Active SIM and data usage per n'!$C:$C,0,0)</f>
        <v>0</v>
      </c>
      <c r="E324" s="10">
        <f t="shared" ref="E324:E387" si="21">F324/1024</f>
        <v>0</v>
      </c>
      <c r="F324" s="10">
        <f t="shared" ref="F324:F387" si="22">D324/1024/1024</f>
        <v>0</v>
      </c>
      <c r="H324" s="10">
        <f>SUMIF('Tele2 - data 6.23'!A:A,'Usage by partner TELE2 vs Ki'!A324,'Tele2 - data 6.23'!G:G)</f>
        <v>0</v>
      </c>
      <c r="I324" s="10">
        <f>SUMIF('Tele2 - data 6.23'!A:A,'Usage by partner TELE2 vs Ki'!A324,'Tele2 - data 6.23'!I:I)</f>
        <v>0</v>
      </c>
      <c r="K324" s="12">
        <f t="shared" si="19"/>
        <v>0</v>
      </c>
      <c r="M324">
        <f>_xlfn.XLOOKUP(A324,'Tele2 - data 5.23'!A:A,'Tele2 - data 5.23'!K:K,0,0)</f>
        <v>0</v>
      </c>
      <c r="N324" s="10">
        <f t="shared" si="20"/>
        <v>0</v>
      </c>
    </row>
    <row r="325" spans="1:14" x14ac:dyDescent="0.25">
      <c r="A325" t="s">
        <v>1158</v>
      </c>
      <c r="B325" t="s">
        <v>1139</v>
      </c>
      <c r="C325">
        <f>_xlfn.XLOOKUP(B325,'[3]Active SIM and data usage per n'!$A:$A,'[3]Active SIM and data usage per n'!$B:$B,0,0)</f>
        <v>0</v>
      </c>
      <c r="D325" s="10">
        <f>_xlfn.XLOOKUP(B325,'[3]Active SIM and data usage per n'!$A:$A,'[3]Active SIM and data usage per n'!$C:$C,0,0)</f>
        <v>0</v>
      </c>
      <c r="E325" s="10">
        <f t="shared" si="21"/>
        <v>0</v>
      </c>
      <c r="F325" s="10">
        <f t="shared" si="22"/>
        <v>0</v>
      </c>
      <c r="H325" s="10">
        <f>SUMIF('Tele2 - data 6.23'!A:A,'Usage by partner TELE2 vs Ki'!A325,'Tele2 - data 6.23'!G:G)</f>
        <v>0</v>
      </c>
      <c r="I325" s="10">
        <f>SUMIF('Tele2 - data 6.23'!A:A,'Usage by partner TELE2 vs Ki'!A325,'Tele2 - data 6.23'!I:I)</f>
        <v>0</v>
      </c>
      <c r="K325" s="12">
        <f t="shared" ref="K325:K388" si="23">F325-I325</f>
        <v>0</v>
      </c>
      <c r="M325">
        <f>_xlfn.XLOOKUP(A325,'Tele2 - data 5.23'!A:A,'Tele2 - data 5.23'!K:K,0,0)</f>
        <v>0</v>
      </c>
      <c r="N325" s="10">
        <f t="shared" si="20"/>
        <v>0</v>
      </c>
    </row>
    <row r="326" spans="1:14" x14ac:dyDescent="0.25">
      <c r="A326" t="s">
        <v>1159</v>
      </c>
      <c r="B326" t="s">
        <v>1140</v>
      </c>
      <c r="C326">
        <f>_xlfn.XLOOKUP(B326,'[3]Active SIM and data usage per n'!$A:$A,'[3]Active SIM and data usage per n'!$B:$B,0,0)</f>
        <v>0</v>
      </c>
      <c r="D326" s="10">
        <f>_xlfn.XLOOKUP(B326,'[3]Active SIM and data usage per n'!$A:$A,'[3]Active SIM and data usage per n'!$C:$C,0,0)</f>
        <v>0</v>
      </c>
      <c r="E326" s="10">
        <f t="shared" si="21"/>
        <v>0</v>
      </c>
      <c r="F326" s="10">
        <f t="shared" si="22"/>
        <v>0</v>
      </c>
      <c r="H326" s="10">
        <f>SUMIF('Tele2 - data 6.23'!A:A,'Usage by partner TELE2 vs Ki'!A326,'Tele2 - data 6.23'!G:G)</f>
        <v>0</v>
      </c>
      <c r="I326" s="10">
        <f>SUMIF('Tele2 - data 6.23'!A:A,'Usage by partner TELE2 vs Ki'!A326,'Tele2 - data 6.23'!I:I)</f>
        <v>0</v>
      </c>
      <c r="K326" s="12">
        <f t="shared" si="23"/>
        <v>0</v>
      </c>
      <c r="M326">
        <f>_xlfn.XLOOKUP(A326,'Tele2 - data 5.23'!A:A,'Tele2 - data 5.23'!K:K,0,0)</f>
        <v>0</v>
      </c>
      <c r="N326" s="10">
        <f t="shared" si="20"/>
        <v>0</v>
      </c>
    </row>
    <row r="327" spans="1:14" x14ac:dyDescent="0.25">
      <c r="A327" t="s">
        <v>1160</v>
      </c>
      <c r="B327" t="s">
        <v>1142</v>
      </c>
      <c r="C327">
        <f>_xlfn.XLOOKUP(B327,'[3]Active SIM and data usage per n'!$A:$A,'[3]Active SIM and data usage per n'!$B:$B,0,0)</f>
        <v>2</v>
      </c>
      <c r="D327" s="10">
        <f>_xlfn.XLOOKUP(B327,'[3]Active SIM and data usage per n'!$A:$A,'[3]Active SIM and data usage per n'!$C:$C,0,0)</f>
        <v>36</v>
      </c>
      <c r="E327" s="10">
        <f t="shared" si="21"/>
        <v>3.3527612686157227E-8</v>
      </c>
      <c r="F327" s="10">
        <f t="shared" si="22"/>
        <v>3.4332275390625E-5</v>
      </c>
      <c r="H327" s="10">
        <f>SUMIF('Tele2 - data 6.23'!A:A,'Usage by partner TELE2 vs Ki'!A327,'Tele2 - data 6.23'!G:G)</f>
        <v>0</v>
      </c>
      <c r="I327" s="10">
        <f>SUMIF('Tele2 - data 6.23'!A:A,'Usage by partner TELE2 vs Ki'!A327,'Tele2 - data 6.23'!I:I)</f>
        <v>0</v>
      </c>
      <c r="K327" s="12">
        <f t="shared" si="23"/>
        <v>3.4332275390625E-5</v>
      </c>
      <c r="M327">
        <f>_xlfn.XLOOKUP(A327,'Tele2 - data 5.23'!A:A,'Tele2 - data 5.23'!K:K,0,0)</f>
        <v>0</v>
      </c>
      <c r="N327" s="10">
        <f t="shared" ref="N327:N377" si="24">M327*K327</f>
        <v>0</v>
      </c>
    </row>
    <row r="328" spans="1:14" x14ac:dyDescent="0.25">
      <c r="A328" t="s">
        <v>1161</v>
      </c>
      <c r="B328" t="s">
        <v>1145</v>
      </c>
      <c r="C328">
        <f>_xlfn.XLOOKUP(B328,'[3]Active SIM and data usage per n'!$A:$A,'[3]Active SIM and data usage per n'!$B:$B,0,0)</f>
        <v>1</v>
      </c>
      <c r="D328" s="10">
        <f>_xlfn.XLOOKUP(B328,'[3]Active SIM and data usage per n'!$A:$A,'[3]Active SIM and data usage per n'!$C:$C,0,0)</f>
        <v>1</v>
      </c>
      <c r="E328" s="10">
        <f t="shared" si="21"/>
        <v>9.3132257461547852E-10</v>
      </c>
      <c r="F328" s="10">
        <f t="shared" si="22"/>
        <v>9.5367431640625E-7</v>
      </c>
      <c r="H328" s="10">
        <f>SUMIF('Tele2 - data 6.23'!A:A,'Usage by partner TELE2 vs Ki'!A328,'Tele2 - data 6.23'!G:G)</f>
        <v>0</v>
      </c>
      <c r="I328" s="10">
        <f>SUMIF('Tele2 - data 6.23'!A:A,'Usage by partner TELE2 vs Ki'!A328,'Tele2 - data 6.23'!I:I)</f>
        <v>0</v>
      </c>
      <c r="K328" s="12">
        <f t="shared" si="23"/>
        <v>9.5367431640625E-7</v>
      </c>
      <c r="M328">
        <f>_xlfn.XLOOKUP(A328,'Tele2 - data 5.23'!A:A,'Tele2 - data 5.23'!K:K,0,0)</f>
        <v>0</v>
      </c>
      <c r="N328" s="10">
        <f t="shared" si="24"/>
        <v>0</v>
      </c>
    </row>
    <row r="329" spans="1:14" x14ac:dyDescent="0.25">
      <c r="A329" t="s">
        <v>1162</v>
      </c>
      <c r="B329" t="s">
        <v>1146</v>
      </c>
      <c r="C329">
        <f>_xlfn.XLOOKUP(B329,'[3]Active SIM and data usage per n'!$A:$A,'[3]Active SIM and data usage per n'!$B:$B,0,0)</f>
        <v>0</v>
      </c>
      <c r="D329" s="10">
        <f>_xlfn.XLOOKUP(B329,'[3]Active SIM and data usage per n'!$A:$A,'[3]Active SIM and data usage per n'!$C:$C,0,0)</f>
        <v>0</v>
      </c>
      <c r="E329" s="10">
        <f t="shared" si="21"/>
        <v>0</v>
      </c>
      <c r="F329" s="10">
        <f t="shared" si="22"/>
        <v>0</v>
      </c>
      <c r="H329" s="10">
        <f>SUMIF('Tele2 - data 6.23'!A:A,'Usage by partner TELE2 vs Ki'!A329,'Tele2 - data 6.23'!G:G)</f>
        <v>0</v>
      </c>
      <c r="I329" s="10">
        <f>SUMIF('Tele2 - data 6.23'!A:A,'Usage by partner TELE2 vs Ki'!A329,'Tele2 - data 6.23'!I:I)</f>
        <v>0</v>
      </c>
      <c r="K329" s="12">
        <f t="shared" si="23"/>
        <v>0</v>
      </c>
      <c r="M329">
        <f>_xlfn.XLOOKUP(A329,'Tele2 - data 5.23'!A:A,'Tele2 - data 5.23'!K:K,0,0)</f>
        <v>0</v>
      </c>
      <c r="N329" s="10">
        <f t="shared" si="24"/>
        <v>0</v>
      </c>
    </row>
    <row r="330" spans="1:14" x14ac:dyDescent="0.25">
      <c r="A330" t="s">
        <v>1182</v>
      </c>
      <c r="B330" s="4" t="s">
        <v>332</v>
      </c>
      <c r="C330">
        <f>_xlfn.XLOOKUP(B330,'[3]Active SIM and data usage per n'!$A:$A,'[3]Active SIM and data usage per n'!$B:$B,0,0)</f>
        <v>0</v>
      </c>
      <c r="D330" s="10">
        <f>_xlfn.XLOOKUP(B330,'[3]Active SIM and data usage per n'!$A:$A,'[3]Active SIM and data usage per n'!$C:$C,0,0)</f>
        <v>0</v>
      </c>
      <c r="E330" s="10">
        <f t="shared" si="21"/>
        <v>0</v>
      </c>
      <c r="F330" s="10">
        <f t="shared" si="22"/>
        <v>0</v>
      </c>
      <c r="H330" s="10">
        <f>SUMIF('Tele2 - data 6.23'!A:A,'Usage by partner TELE2 vs Ki'!A330,'Tele2 - data 6.23'!G:G)</f>
        <v>0</v>
      </c>
      <c r="I330" s="10">
        <f>SUMIF('Tele2 - data 6.23'!A:A,'Usage by partner TELE2 vs Ki'!A330,'Tele2 - data 6.23'!I:I)</f>
        <v>0</v>
      </c>
      <c r="K330" s="12">
        <f t="shared" si="23"/>
        <v>0</v>
      </c>
      <c r="M330">
        <f>_xlfn.XLOOKUP(A330,'Tele2 - data 5.23'!A:A,'Tele2 - data 5.23'!K:K,0,0)</f>
        <v>0</v>
      </c>
      <c r="N330" s="10">
        <f t="shared" si="24"/>
        <v>0</v>
      </c>
    </row>
    <row r="331" spans="1:14" x14ac:dyDescent="0.25">
      <c r="A331" t="s">
        <v>1182</v>
      </c>
      <c r="B331" t="s">
        <v>1214</v>
      </c>
      <c r="C331">
        <f>_xlfn.XLOOKUP(B331,'[3]Active SIM and data usage per n'!$A:$A,'[3]Active SIM and data usage per n'!$B:$B,0,0)</f>
        <v>0</v>
      </c>
      <c r="D331" s="10">
        <f>_xlfn.XLOOKUP(B331,'[3]Active SIM and data usage per n'!$A:$A,'[3]Active SIM and data usage per n'!$C:$C,0,0)</f>
        <v>0</v>
      </c>
      <c r="E331" s="10">
        <f t="shared" si="21"/>
        <v>0</v>
      </c>
      <c r="F331" s="10">
        <f t="shared" si="22"/>
        <v>0</v>
      </c>
      <c r="H331" s="10">
        <f>SUMIF('Tele2 - data 6.23'!A:A,'Usage by partner TELE2 vs Ki'!A331,'Tele2 - data 6.23'!G:G)</f>
        <v>0</v>
      </c>
      <c r="I331" s="10">
        <f>SUMIF('Tele2 - data 6.23'!A:A,'Usage by partner TELE2 vs Ki'!A331,'Tele2 - data 6.23'!I:I)</f>
        <v>0</v>
      </c>
      <c r="K331" s="12">
        <f t="shared" si="23"/>
        <v>0</v>
      </c>
      <c r="M331">
        <f>_xlfn.XLOOKUP(A331,'Tele2 - data 5.23'!A:A,'Tele2 - data 5.23'!K:K,0,0)</f>
        <v>0</v>
      </c>
      <c r="N331" s="10">
        <f t="shared" si="24"/>
        <v>0</v>
      </c>
    </row>
    <row r="332" spans="1:14" x14ac:dyDescent="0.25">
      <c r="A332" t="s">
        <v>1184</v>
      </c>
      <c r="B332" s="4" t="s">
        <v>1185</v>
      </c>
      <c r="C332">
        <f>_xlfn.XLOOKUP(B332,'[3]Active SIM and data usage per n'!$A:$A,'[3]Active SIM and data usage per n'!$B:$B,0,0)</f>
        <v>0</v>
      </c>
      <c r="D332" s="10">
        <f>_xlfn.XLOOKUP(B332,'[3]Active SIM and data usage per n'!$A:$A,'[3]Active SIM and data usage per n'!$C:$C,0,0)</f>
        <v>0</v>
      </c>
      <c r="E332" s="10">
        <f t="shared" si="21"/>
        <v>0</v>
      </c>
      <c r="F332" s="10">
        <f t="shared" si="22"/>
        <v>0</v>
      </c>
      <c r="H332" s="10">
        <f>SUMIF('Tele2 - data 6.23'!A:A,'Usage by partner TELE2 vs Ki'!A332,'Tele2 - data 6.23'!G:G)</f>
        <v>0</v>
      </c>
      <c r="I332" s="10">
        <f>SUMIF('Tele2 - data 6.23'!A:A,'Usage by partner TELE2 vs Ki'!A332,'Tele2 - data 6.23'!I:I)</f>
        <v>0</v>
      </c>
      <c r="K332" s="12">
        <f t="shared" si="23"/>
        <v>0</v>
      </c>
      <c r="M332">
        <f>_xlfn.XLOOKUP(A332,'Tele2 - data 5.23'!A:A,'Tele2 - data 5.23'!K:K,0,0)</f>
        <v>0</v>
      </c>
      <c r="N332" s="10">
        <f t="shared" si="24"/>
        <v>0</v>
      </c>
    </row>
    <row r="333" spans="1:14" x14ac:dyDescent="0.25">
      <c r="A333" t="s">
        <v>1184</v>
      </c>
      <c r="B333" t="s">
        <v>1215</v>
      </c>
      <c r="C333">
        <f>_xlfn.XLOOKUP(B333,'[3]Active SIM and data usage per n'!$A:$A,'[3]Active SIM and data usage per n'!$B:$B,0,0)</f>
        <v>0</v>
      </c>
      <c r="D333" s="10">
        <f>_xlfn.XLOOKUP(B333,'[3]Active SIM and data usage per n'!$A:$A,'[3]Active SIM and data usage per n'!$C:$C,0,0)</f>
        <v>0</v>
      </c>
      <c r="E333" s="10">
        <f t="shared" si="21"/>
        <v>0</v>
      </c>
      <c r="F333" s="10">
        <f t="shared" si="22"/>
        <v>0</v>
      </c>
      <c r="H333" s="10">
        <f>SUMIF('Tele2 - data 6.23'!A:A,'Usage by partner TELE2 vs Ki'!A333,'Tele2 - data 6.23'!G:G)</f>
        <v>0</v>
      </c>
      <c r="I333" s="10">
        <f>SUMIF('Tele2 - data 6.23'!A:A,'Usage by partner TELE2 vs Ki'!A333,'Tele2 - data 6.23'!I:I)</f>
        <v>0</v>
      </c>
      <c r="K333" s="12">
        <f t="shared" si="23"/>
        <v>0</v>
      </c>
      <c r="M333">
        <f>_xlfn.XLOOKUP(A333,'Tele2 - data 5.23'!A:A,'Tele2 - data 5.23'!K:K,0,0)</f>
        <v>0</v>
      </c>
      <c r="N333" s="10">
        <f t="shared" si="24"/>
        <v>0</v>
      </c>
    </row>
    <row r="334" spans="1:14" x14ac:dyDescent="0.25">
      <c r="A334" t="s">
        <v>1187</v>
      </c>
      <c r="B334" s="4" t="s">
        <v>1188</v>
      </c>
      <c r="C334">
        <f>_xlfn.XLOOKUP(B334,'[3]Active SIM and data usage per n'!$A:$A,'[3]Active SIM and data usage per n'!$B:$B,0,0)</f>
        <v>0</v>
      </c>
      <c r="D334" s="10">
        <f>_xlfn.XLOOKUP(B334,'[3]Active SIM and data usage per n'!$A:$A,'[3]Active SIM and data usage per n'!$C:$C,0,0)</f>
        <v>0</v>
      </c>
      <c r="E334" s="10">
        <f t="shared" si="21"/>
        <v>0</v>
      </c>
      <c r="F334" s="10">
        <f t="shared" si="22"/>
        <v>0</v>
      </c>
      <c r="H334" s="10">
        <f>SUMIF('Tele2 - data 6.23'!A:A,'Usage by partner TELE2 vs Ki'!A334,'Tele2 - data 6.23'!G:G)</f>
        <v>0</v>
      </c>
      <c r="I334" s="10">
        <f>SUMIF('Tele2 - data 6.23'!A:A,'Usage by partner TELE2 vs Ki'!A334,'Tele2 - data 6.23'!I:I)</f>
        <v>0</v>
      </c>
      <c r="K334" s="12">
        <f t="shared" si="23"/>
        <v>0</v>
      </c>
      <c r="M334">
        <f>_xlfn.XLOOKUP(A334,'Tele2 - data 5.23'!A:A,'Tele2 - data 5.23'!K:K,0,0)</f>
        <v>6.0008709115540931E-2</v>
      </c>
      <c r="N334" s="10">
        <f t="shared" si="24"/>
        <v>0</v>
      </c>
    </row>
    <row r="335" spans="1:14" x14ac:dyDescent="0.25">
      <c r="A335" t="s">
        <v>1187</v>
      </c>
      <c r="B335" t="s">
        <v>1206</v>
      </c>
      <c r="C335">
        <f>_xlfn.XLOOKUP(B335,'[3]Active SIM and data usage per n'!$A:$A,'[3]Active SIM and data usage per n'!$B:$B,0,0)</f>
        <v>0</v>
      </c>
      <c r="D335" s="10">
        <f>_xlfn.XLOOKUP(B335,'[3]Active SIM and data usage per n'!$A:$A,'[3]Active SIM and data usage per n'!$C:$C,0,0)</f>
        <v>0</v>
      </c>
      <c r="E335" s="10">
        <f t="shared" si="21"/>
        <v>0</v>
      </c>
      <c r="F335" s="10">
        <f t="shared" si="22"/>
        <v>0</v>
      </c>
      <c r="H335" s="10">
        <f>SUMIF('Tele2 - data 6.23'!A:A,'Usage by partner TELE2 vs Ki'!A335,'Tele2 - data 6.23'!G:G)</f>
        <v>0</v>
      </c>
      <c r="I335" s="10">
        <f>SUMIF('Tele2 - data 6.23'!A:A,'Usage by partner TELE2 vs Ki'!A335,'Tele2 - data 6.23'!I:I)</f>
        <v>0</v>
      </c>
      <c r="K335" s="12">
        <f t="shared" si="23"/>
        <v>0</v>
      </c>
      <c r="M335">
        <f>_xlfn.XLOOKUP(A335,'Tele2 - data 5.23'!A:A,'Tele2 - data 5.23'!K:K,0,0)</f>
        <v>6.0008709115540931E-2</v>
      </c>
      <c r="N335" s="10">
        <f t="shared" si="24"/>
        <v>0</v>
      </c>
    </row>
    <row r="336" spans="1:14" x14ac:dyDescent="0.25">
      <c r="A336" t="s">
        <v>1192</v>
      </c>
      <c r="B336" s="8" t="s">
        <v>1193</v>
      </c>
      <c r="C336">
        <f>_xlfn.XLOOKUP(B336,'[3]Active SIM and data usage per n'!$A:$A,'[3]Active SIM and data usage per n'!$B:$B,0,0)</f>
        <v>3</v>
      </c>
      <c r="D336" s="10">
        <f>_xlfn.XLOOKUP(B336,'[3]Active SIM and data usage per n'!$A:$A,'[3]Active SIM and data usage per n'!$C:$C,0,0)</f>
        <v>300779</v>
      </c>
      <c r="E336" s="10">
        <f t="shared" si="21"/>
        <v>2.8012227267026901E-4</v>
      </c>
      <c r="F336" s="10">
        <f t="shared" si="22"/>
        <v>0.28684520721435547</v>
      </c>
      <c r="H336" s="10">
        <f>SUMIF('Tele2 - data 6.23'!A:A,'Usage by partner TELE2 vs Ki'!A336,'Tele2 - data 6.23'!G:G)</f>
        <v>1186</v>
      </c>
      <c r="I336" s="10">
        <f>SUMIF('Tele2 - data 6.23'!A:A,'Usage by partner TELE2 vs Ki'!A336,'Tele2 - data 6.23'!I:I)</f>
        <v>0.28699999999999998</v>
      </c>
      <c r="K336" s="12">
        <f t="shared" si="23"/>
        <v>-1.547927856445086E-4</v>
      </c>
      <c r="M336">
        <f>_xlfn.XLOOKUP(A336,'Tele2 - data 5.23'!A:A,'Tele2 - data 5.23'!K:K,0,0)</f>
        <v>0</v>
      </c>
      <c r="N336" s="10">
        <f t="shared" si="24"/>
        <v>0</v>
      </c>
    </row>
    <row r="337" spans="1:14" x14ac:dyDescent="0.25">
      <c r="A337" t="s">
        <v>1195</v>
      </c>
      <c r="B337" s="8" t="s">
        <v>1196</v>
      </c>
      <c r="C337">
        <f>_xlfn.XLOOKUP(B337,'[3]Active SIM and data usage per n'!$A:$A,'[3]Active SIM and data usage per n'!$B:$B,0,0)</f>
        <v>0</v>
      </c>
      <c r="D337" s="10">
        <f>_xlfn.XLOOKUP(B337,'[3]Active SIM and data usage per n'!$A:$A,'[3]Active SIM and data usage per n'!$C:$C,0,0)</f>
        <v>0</v>
      </c>
      <c r="E337" s="10">
        <f t="shared" si="21"/>
        <v>0</v>
      </c>
      <c r="F337" s="10">
        <f t="shared" si="22"/>
        <v>0</v>
      </c>
      <c r="H337" s="10">
        <f>SUMIF('Tele2 - data 6.23'!A:A,'Usage by partner TELE2 vs Ki'!A337,'Tele2 - data 6.23'!G:G)</f>
        <v>0</v>
      </c>
      <c r="I337" s="10">
        <f>SUMIF('Tele2 - data 6.23'!A:A,'Usage by partner TELE2 vs Ki'!A337,'Tele2 - data 6.23'!I:I)</f>
        <v>0</v>
      </c>
      <c r="K337" s="12">
        <f t="shared" si="23"/>
        <v>0</v>
      </c>
      <c r="M337">
        <f>_xlfn.XLOOKUP(A337,'Tele2 - data 5.23'!A:A,'Tele2 - data 5.23'!K:K,0,0)</f>
        <v>0</v>
      </c>
      <c r="N337" s="10">
        <f t="shared" si="24"/>
        <v>0</v>
      </c>
    </row>
    <row r="338" spans="1:14" x14ac:dyDescent="0.25">
      <c r="A338" t="s">
        <v>1195</v>
      </c>
      <c r="B338" t="s">
        <v>1222</v>
      </c>
      <c r="C338">
        <f>_xlfn.XLOOKUP(B338,'[3]Active SIM and data usage per n'!$A:$A,'[3]Active SIM and data usage per n'!$B:$B,0,0)</f>
        <v>0</v>
      </c>
      <c r="D338" s="10">
        <f>_xlfn.XLOOKUP(B338,'[3]Active SIM and data usage per n'!$A:$A,'[3]Active SIM and data usage per n'!$C:$C,0,0)</f>
        <v>0</v>
      </c>
      <c r="E338" s="10">
        <f t="shared" si="21"/>
        <v>0</v>
      </c>
      <c r="F338" s="10">
        <f t="shared" si="22"/>
        <v>0</v>
      </c>
      <c r="H338" s="10">
        <f>SUMIF('Tele2 - data 6.23'!A:A,'Usage by partner TELE2 vs Ki'!A338,'Tele2 - data 6.23'!G:G)</f>
        <v>0</v>
      </c>
      <c r="I338" s="10">
        <f>SUMIF('Tele2 - data 6.23'!A:A,'Usage by partner TELE2 vs Ki'!A338,'Tele2 - data 6.23'!I:I)</f>
        <v>0</v>
      </c>
      <c r="K338" s="12">
        <f t="shared" si="23"/>
        <v>0</v>
      </c>
      <c r="M338">
        <f>_xlfn.XLOOKUP(A338,'Tele2 - data 5.23'!A:A,'Tele2 - data 5.23'!K:K,0,0)</f>
        <v>0</v>
      </c>
      <c r="N338" s="10">
        <f t="shared" si="24"/>
        <v>0</v>
      </c>
    </row>
    <row r="339" spans="1:14" x14ac:dyDescent="0.25">
      <c r="A339" t="s">
        <v>1197</v>
      </c>
      <c r="B339" s="8" t="s">
        <v>1198</v>
      </c>
      <c r="C339">
        <f>_xlfn.XLOOKUP(B339,'[3]Active SIM and data usage per n'!$A:$A,'[3]Active SIM and data usage per n'!$B:$B,0,0)</f>
        <v>0</v>
      </c>
      <c r="D339" s="10">
        <f>_xlfn.XLOOKUP(B339,'[3]Active SIM and data usage per n'!$A:$A,'[3]Active SIM and data usage per n'!$C:$C,0,0)</f>
        <v>0</v>
      </c>
      <c r="E339" s="10">
        <f t="shared" si="21"/>
        <v>0</v>
      </c>
      <c r="F339" s="10">
        <f t="shared" si="22"/>
        <v>0</v>
      </c>
      <c r="H339" s="10">
        <f>SUMIF('Tele2 - data 6.23'!A:A,'Usage by partner TELE2 vs Ki'!A339,'Tele2 - data 6.23'!G:G)</f>
        <v>28</v>
      </c>
      <c r="I339" s="10">
        <f>SUMIF('Tele2 - data 6.23'!A:A,'Usage by partner TELE2 vs Ki'!A339,'Tele2 - data 6.23'!I:I)</f>
        <v>8.7759999999999998</v>
      </c>
      <c r="K339" s="12">
        <f t="shared" si="23"/>
        <v>-8.7759999999999998</v>
      </c>
      <c r="M339">
        <f>_xlfn.XLOOKUP(A339,'Tele2 - data 5.23'!A:A,'Tele2 - data 5.23'!K:K,0,0)</f>
        <v>0</v>
      </c>
      <c r="N339" s="10">
        <f t="shared" si="24"/>
        <v>0</v>
      </c>
    </row>
    <row r="340" spans="1:14" x14ac:dyDescent="0.25">
      <c r="A340" t="s">
        <v>1197</v>
      </c>
      <c r="B340" t="s">
        <v>1218</v>
      </c>
      <c r="C340">
        <f>_xlfn.XLOOKUP(B340,'[3]Active SIM and data usage per n'!$A:$A,'[3]Active SIM and data usage per n'!$B:$B,0,0)</f>
        <v>1</v>
      </c>
      <c r="D340" s="10">
        <f>_xlfn.XLOOKUP(B340,'[3]Active SIM and data usage per n'!$A:$A,'[3]Active SIM and data usage per n'!$C:$C,0,0)</f>
        <v>8117781</v>
      </c>
      <c r="E340" s="10">
        <f t="shared" si="21"/>
        <v>7.5602727010846138E-3</v>
      </c>
      <c r="F340" s="10">
        <f t="shared" si="22"/>
        <v>7.7417192459106445</v>
      </c>
      <c r="K340" s="12">
        <f t="shared" si="23"/>
        <v>7.7417192459106445</v>
      </c>
      <c r="M340">
        <f>_xlfn.XLOOKUP(A340,'Tele2 - data 5.23'!A:A,'Tele2 - data 5.23'!K:K,0,0)</f>
        <v>0</v>
      </c>
      <c r="N340" s="10">
        <f t="shared" si="24"/>
        <v>0</v>
      </c>
    </row>
    <row r="341" spans="1:14" x14ac:dyDescent="0.25">
      <c r="A341" t="s">
        <v>1225</v>
      </c>
      <c r="B341" t="s">
        <v>1207</v>
      </c>
      <c r="C341">
        <f>_xlfn.XLOOKUP(B341,'[3]Active SIM and data usage per n'!$A:$A,'[3]Active SIM and data usage per n'!$B:$B,0,0)</f>
        <v>1</v>
      </c>
      <c r="D341" s="10">
        <f>_xlfn.XLOOKUP(B341,'[3]Active SIM and data usage per n'!$A:$A,'[3]Active SIM and data usage per n'!$C:$C,0,0)</f>
        <v>2</v>
      </c>
      <c r="E341" s="10">
        <f t="shared" si="21"/>
        <v>1.862645149230957E-9</v>
      </c>
      <c r="F341" s="10">
        <f t="shared" si="22"/>
        <v>1.9073486328125E-6</v>
      </c>
      <c r="H341" s="10">
        <f>SUMIF('Tele2 - data 6.23'!A:A,'Usage by partner TELE2 vs Ki'!A341,'Tele2 - data 6.23'!G:G)</f>
        <v>0</v>
      </c>
      <c r="I341" s="10">
        <f>SUMIF('Tele2 - data 6.23'!A:A,'Usage by partner TELE2 vs Ki'!A341,'Tele2 - data 6.23'!I:I)</f>
        <v>0</v>
      </c>
      <c r="K341" s="12">
        <f t="shared" si="23"/>
        <v>1.9073486328125E-6</v>
      </c>
      <c r="M341">
        <f>_xlfn.XLOOKUP(A341,'Tele2 - data 5.23'!A:A,'Tele2 - data 5.23'!K:K,0,0)</f>
        <v>0</v>
      </c>
      <c r="N341" s="10">
        <f t="shared" si="24"/>
        <v>0</v>
      </c>
    </row>
    <row r="342" spans="1:14" x14ac:dyDescent="0.25">
      <c r="A342" t="s">
        <v>1226</v>
      </c>
      <c r="B342" t="s">
        <v>1208</v>
      </c>
      <c r="C342">
        <f>_xlfn.XLOOKUP(B342,'[3]Active SIM and data usage per n'!$A:$A,'[3]Active SIM and data usage per n'!$B:$B,0,0)</f>
        <v>1</v>
      </c>
      <c r="D342" s="10">
        <f>_xlfn.XLOOKUP(B342,'[3]Active SIM and data usage per n'!$A:$A,'[3]Active SIM and data usage per n'!$C:$C,0,0)</f>
        <v>4</v>
      </c>
      <c r="E342" s="10">
        <f t="shared" si="21"/>
        <v>3.7252902984619141E-9</v>
      </c>
      <c r="F342" s="10">
        <f t="shared" si="22"/>
        <v>3.814697265625E-6</v>
      </c>
      <c r="H342" s="10">
        <f>SUMIF('Tele2 - data 6.23'!A:A,'Usage by partner TELE2 vs Ki'!A342,'Tele2 - data 6.23'!G:G)</f>
        <v>0</v>
      </c>
      <c r="I342" s="10">
        <f>SUMIF('Tele2 - data 6.23'!A:A,'Usage by partner TELE2 vs Ki'!A342,'Tele2 - data 6.23'!I:I)</f>
        <v>0</v>
      </c>
      <c r="K342" s="12">
        <f t="shared" si="23"/>
        <v>3.814697265625E-6</v>
      </c>
      <c r="M342">
        <f>_xlfn.XLOOKUP(A342,'Tele2 - data 5.23'!A:A,'Tele2 - data 5.23'!K:K,0,0)</f>
        <v>0</v>
      </c>
      <c r="N342" s="10">
        <f t="shared" si="24"/>
        <v>0</v>
      </c>
    </row>
    <row r="343" spans="1:14" x14ac:dyDescent="0.25">
      <c r="A343" t="s">
        <v>1227</v>
      </c>
      <c r="B343" t="s">
        <v>1209</v>
      </c>
      <c r="C343">
        <f>_xlfn.XLOOKUP(B343,'[3]Active SIM and data usage per n'!$A:$A,'[3]Active SIM and data usage per n'!$B:$B,0,0)</f>
        <v>0</v>
      </c>
      <c r="D343" s="10">
        <f>_xlfn.XLOOKUP(B343,'[3]Active SIM and data usage per n'!$A:$A,'[3]Active SIM and data usage per n'!$C:$C,0,0)</f>
        <v>0</v>
      </c>
      <c r="E343" s="10">
        <f t="shared" si="21"/>
        <v>0</v>
      </c>
      <c r="F343" s="10">
        <f t="shared" si="22"/>
        <v>0</v>
      </c>
      <c r="H343" s="10">
        <f>SUMIF('Tele2 - data 6.23'!A:A,'Usage by partner TELE2 vs Ki'!A343,'Tele2 - data 6.23'!G:G)</f>
        <v>0</v>
      </c>
      <c r="I343" s="10">
        <f>SUMIF('Tele2 - data 6.23'!A:A,'Usage by partner TELE2 vs Ki'!A343,'Tele2 - data 6.23'!I:I)</f>
        <v>0</v>
      </c>
      <c r="K343" s="12">
        <f t="shared" si="23"/>
        <v>0</v>
      </c>
      <c r="M343">
        <f>_xlfn.XLOOKUP(A343,'Tele2 - data 5.23'!A:A,'Tele2 - data 5.23'!K:K,0,0)</f>
        <v>0</v>
      </c>
      <c r="N343" s="10">
        <f t="shared" si="24"/>
        <v>0</v>
      </c>
    </row>
    <row r="344" spans="1:14" x14ac:dyDescent="0.25">
      <c r="A344" t="s">
        <v>1228</v>
      </c>
      <c r="B344" t="s">
        <v>1210</v>
      </c>
      <c r="C344">
        <f>_xlfn.XLOOKUP(B344,'[3]Active SIM and data usage per n'!$A:$A,'[3]Active SIM and data usage per n'!$B:$B,0,0)</f>
        <v>0</v>
      </c>
      <c r="D344" s="10">
        <f>_xlfn.XLOOKUP(B344,'[3]Active SIM and data usage per n'!$A:$A,'[3]Active SIM and data usage per n'!$C:$C,0,0)</f>
        <v>0</v>
      </c>
      <c r="E344" s="10">
        <f t="shared" si="21"/>
        <v>0</v>
      </c>
      <c r="F344" s="10">
        <f t="shared" si="22"/>
        <v>0</v>
      </c>
      <c r="H344" s="10">
        <f>SUMIF('Tele2 - data 6.23'!A:A,'Usage by partner TELE2 vs Ki'!A344,'Tele2 - data 6.23'!G:G)</f>
        <v>0</v>
      </c>
      <c r="I344" s="10">
        <f>SUMIF('Tele2 - data 6.23'!A:A,'Usage by partner TELE2 vs Ki'!A344,'Tele2 - data 6.23'!I:I)</f>
        <v>0</v>
      </c>
      <c r="K344" s="12">
        <f t="shared" si="23"/>
        <v>0</v>
      </c>
      <c r="M344">
        <f>_xlfn.XLOOKUP(A344,'Tele2 - data 5.23'!A:A,'Tele2 - data 5.23'!K:K,0,0)</f>
        <v>0</v>
      </c>
      <c r="N344" s="10">
        <f t="shared" si="24"/>
        <v>0</v>
      </c>
    </row>
    <row r="345" spans="1:14" x14ac:dyDescent="0.25">
      <c r="A345" t="s">
        <v>1229</v>
      </c>
      <c r="B345" t="s">
        <v>1211</v>
      </c>
      <c r="C345">
        <f>_xlfn.XLOOKUP(B345,'[3]Active SIM and data usage per n'!$A:$A,'[3]Active SIM and data usage per n'!$B:$B,0,0)</f>
        <v>0</v>
      </c>
      <c r="D345" s="10">
        <f>_xlfn.XLOOKUP(B345,'[3]Active SIM and data usage per n'!$A:$A,'[3]Active SIM and data usage per n'!$C:$C,0,0)</f>
        <v>0</v>
      </c>
      <c r="E345" s="10">
        <f t="shared" si="21"/>
        <v>0</v>
      </c>
      <c r="F345" s="10">
        <f t="shared" si="22"/>
        <v>0</v>
      </c>
      <c r="H345" s="10">
        <f>SUMIF('Tele2 - data 6.23'!A:A,'Usage by partner TELE2 vs Ki'!A345,'Tele2 - data 6.23'!G:G)</f>
        <v>0</v>
      </c>
      <c r="I345" s="10">
        <f>SUMIF('Tele2 - data 6.23'!A:A,'Usage by partner TELE2 vs Ki'!A345,'Tele2 - data 6.23'!I:I)</f>
        <v>0</v>
      </c>
      <c r="K345" s="12">
        <f t="shared" si="23"/>
        <v>0</v>
      </c>
      <c r="M345">
        <f>_xlfn.XLOOKUP(A345,'Tele2 - data 5.23'!A:A,'Tele2 - data 5.23'!K:K,0,0)</f>
        <v>0</v>
      </c>
      <c r="N345" s="10">
        <f t="shared" si="24"/>
        <v>0</v>
      </c>
    </row>
    <row r="346" spans="1:14" x14ac:dyDescent="0.25">
      <c r="A346" t="s">
        <v>1230</v>
      </c>
      <c r="B346" t="s">
        <v>1212</v>
      </c>
      <c r="C346">
        <f>_xlfn.XLOOKUP(B346,'[3]Active SIM and data usage per n'!$A:$A,'[3]Active SIM and data usage per n'!$B:$B,0,0)</f>
        <v>0</v>
      </c>
      <c r="D346" s="10">
        <f>_xlfn.XLOOKUP(B346,'[3]Active SIM and data usage per n'!$A:$A,'[3]Active SIM and data usage per n'!$C:$C,0,0)</f>
        <v>0</v>
      </c>
      <c r="E346" s="10">
        <f t="shared" si="21"/>
        <v>0</v>
      </c>
      <c r="F346" s="10">
        <f t="shared" si="22"/>
        <v>0</v>
      </c>
      <c r="H346" s="10">
        <f>SUMIF('Tele2 - data 6.23'!A:A,'Usage by partner TELE2 vs Ki'!A346,'Tele2 - data 6.23'!G:G)</f>
        <v>0</v>
      </c>
      <c r="I346" s="10">
        <f>SUMIF('Tele2 - data 6.23'!A:A,'Usage by partner TELE2 vs Ki'!A346,'Tele2 - data 6.23'!I:I)</f>
        <v>0</v>
      </c>
      <c r="K346" s="12">
        <f t="shared" si="23"/>
        <v>0</v>
      </c>
      <c r="M346">
        <f>_xlfn.XLOOKUP(A346,'Tele2 - data 5.23'!A:A,'Tele2 - data 5.23'!K:K,0,0)</f>
        <v>0</v>
      </c>
      <c r="N346" s="10">
        <f t="shared" si="24"/>
        <v>0</v>
      </c>
    </row>
    <row r="347" spans="1:14" x14ac:dyDescent="0.25">
      <c r="A347" t="s">
        <v>1231</v>
      </c>
      <c r="B347" t="s">
        <v>1213</v>
      </c>
      <c r="C347">
        <f>_xlfn.XLOOKUP(B347,'[3]Active SIM and data usage per n'!$A:$A,'[3]Active SIM and data usage per n'!$B:$B,0,0)</f>
        <v>1</v>
      </c>
      <c r="D347" s="10">
        <f>_xlfn.XLOOKUP(B347,'[3]Active SIM and data usage per n'!$A:$A,'[3]Active SIM and data usage per n'!$C:$C,0,0)</f>
        <v>23024547</v>
      </c>
      <c r="E347" s="10">
        <f t="shared" si="21"/>
        <v>2.1443280391395092E-2</v>
      </c>
      <c r="F347" s="10">
        <f t="shared" si="22"/>
        <v>21.957919120788574</v>
      </c>
      <c r="H347" s="10">
        <f>SUMIF('Tele2 - data 6.23'!A:A,'Usage by partner TELE2 vs Ki'!A347,'Tele2 - data 6.23'!G:G)</f>
        <v>28</v>
      </c>
      <c r="I347" s="10">
        <f>SUMIF('Tele2 - data 6.23'!A:A,'Usage by partner TELE2 vs Ki'!A347,'Tele2 - data 6.23'!I:I)</f>
        <v>21.882999999999999</v>
      </c>
      <c r="K347" s="12">
        <f t="shared" si="23"/>
        <v>7.49191207885751E-2</v>
      </c>
      <c r="M347">
        <f>_xlfn.XLOOKUP(A347,'Tele2 - data 5.23'!A:A,'Tele2 - data 5.23'!K:K,0,0)</f>
        <v>5.0023701362828361E-2</v>
      </c>
      <c r="N347" s="10">
        <f t="shared" si="24"/>
        <v>3.7477317246933468E-3</v>
      </c>
    </row>
    <row r="348" spans="1:14" x14ac:dyDescent="0.25">
      <c r="A348" t="s">
        <v>1232</v>
      </c>
      <c r="B348" t="s">
        <v>1216</v>
      </c>
      <c r="C348">
        <f>_xlfn.XLOOKUP(B348,'[3]Active SIM and data usage per n'!$A:$A,'[3]Active SIM and data usage per n'!$B:$B,0,0)</f>
        <v>0</v>
      </c>
      <c r="D348" s="10">
        <f>_xlfn.XLOOKUP(B348,'[3]Active SIM and data usage per n'!$A:$A,'[3]Active SIM and data usage per n'!$C:$C,0,0)</f>
        <v>0</v>
      </c>
      <c r="E348" s="10">
        <f t="shared" si="21"/>
        <v>0</v>
      </c>
      <c r="F348" s="10">
        <f t="shared" si="22"/>
        <v>0</v>
      </c>
      <c r="H348" s="10">
        <f>SUMIF('Tele2 - data 6.23'!A:A,'Usage by partner TELE2 vs Ki'!A348,'Tele2 - data 6.23'!G:G)</f>
        <v>0</v>
      </c>
      <c r="I348" s="10">
        <f>SUMIF('Tele2 - data 6.23'!A:A,'Usage by partner TELE2 vs Ki'!A348,'Tele2 - data 6.23'!I:I)</f>
        <v>0</v>
      </c>
      <c r="K348" s="12">
        <f t="shared" si="23"/>
        <v>0</v>
      </c>
      <c r="M348">
        <f>_xlfn.XLOOKUP(A348,'Tele2 - data 5.23'!A:A,'Tele2 - data 5.23'!K:K,0,0)</f>
        <v>0</v>
      </c>
      <c r="N348" s="10">
        <f t="shared" si="24"/>
        <v>0</v>
      </c>
    </row>
    <row r="349" spans="1:14" x14ac:dyDescent="0.25">
      <c r="A349" t="s">
        <v>1233</v>
      </c>
      <c r="B349" t="s">
        <v>1217</v>
      </c>
      <c r="C349">
        <f>_xlfn.XLOOKUP(B349,'[3]Active SIM and data usage per n'!$A:$A,'[3]Active SIM and data usage per n'!$B:$B,0,0)</f>
        <v>1</v>
      </c>
      <c r="D349" s="10">
        <f>_xlfn.XLOOKUP(B349,'[3]Active SIM and data usage per n'!$A:$A,'[3]Active SIM and data usage per n'!$C:$C,0,0)</f>
        <v>3672</v>
      </c>
      <c r="E349" s="10">
        <f t="shared" si="21"/>
        <v>3.4198164939880371E-6</v>
      </c>
      <c r="F349" s="10">
        <f t="shared" si="22"/>
        <v>3.50189208984375E-3</v>
      </c>
      <c r="H349" s="10">
        <f>SUMIF('Tele2 - data 6.23'!A:A,'Usage by partner TELE2 vs Ki'!A349,'Tele2 - data 6.23'!G:G)</f>
        <v>0</v>
      </c>
      <c r="I349" s="10">
        <f>SUMIF('Tele2 - data 6.23'!A:A,'Usage by partner TELE2 vs Ki'!A349,'Tele2 - data 6.23'!I:I)</f>
        <v>0</v>
      </c>
      <c r="K349" s="12">
        <f t="shared" si="23"/>
        <v>3.50189208984375E-3</v>
      </c>
      <c r="M349">
        <f>_xlfn.XLOOKUP(A349,'Tele2 - data 5.23'!A:A,'Tele2 - data 5.23'!K:K,0,0)</f>
        <v>0</v>
      </c>
      <c r="N349" s="10">
        <f t="shared" si="24"/>
        <v>0</v>
      </c>
    </row>
    <row r="350" spans="1:14" x14ac:dyDescent="0.25">
      <c r="A350" t="s">
        <v>1234</v>
      </c>
      <c r="B350" t="s">
        <v>1219</v>
      </c>
      <c r="C350">
        <f>_xlfn.XLOOKUP(B350,'[3]Active SIM and data usage per n'!$A:$A,'[3]Active SIM and data usage per n'!$B:$B,0,0)</f>
        <v>2</v>
      </c>
      <c r="D350" s="10">
        <f>_xlfn.XLOOKUP(B350,'[3]Active SIM and data usage per n'!$A:$A,'[3]Active SIM and data usage per n'!$C:$C,0,0)</f>
        <v>1556553</v>
      </c>
      <c r="E350" s="10">
        <f t="shared" si="21"/>
        <v>1.4496529474854469E-3</v>
      </c>
      <c r="F350" s="10">
        <f t="shared" si="22"/>
        <v>1.4844446182250977</v>
      </c>
      <c r="H350" s="10">
        <f>SUMIF('Tele2 - data 6.23'!A:A,'Usage by partner TELE2 vs Ki'!A350,'Tele2 - data 6.23'!G:G)</f>
        <v>25</v>
      </c>
      <c r="I350" s="10">
        <f>SUMIF('Tele2 - data 6.23'!A:A,'Usage by partner TELE2 vs Ki'!A350,'Tele2 - data 6.23'!I:I)</f>
        <v>1.4990000000000001</v>
      </c>
      <c r="K350" s="12">
        <f t="shared" si="23"/>
        <v>-1.4555381774902454E-2</v>
      </c>
      <c r="M350">
        <f>_xlfn.XLOOKUP(A350,'Tele2 - data 5.23'!A:A,'Tele2 - data 5.23'!K:K,0,0)</f>
        <v>0.25008771929824564</v>
      </c>
      <c r="N350" s="10">
        <f t="shared" si="24"/>
        <v>-3.6401222316006054E-3</v>
      </c>
    </row>
    <row r="351" spans="1:14" x14ac:dyDescent="0.25">
      <c r="A351" t="s">
        <v>1201</v>
      </c>
      <c r="B351" t="s">
        <v>1220</v>
      </c>
      <c r="C351">
        <f>_xlfn.XLOOKUP(B351,'[3]Active SIM and data usage per n'!$A:$A,'[3]Active SIM and data usage per n'!$B:$B,0,0)</f>
        <v>1</v>
      </c>
      <c r="D351" s="10">
        <f>_xlfn.XLOOKUP(B351,'[3]Active SIM and data usage per n'!$A:$A,'[3]Active SIM and data usage per n'!$C:$C,0,0)</f>
        <v>3</v>
      </c>
      <c r="E351" s="10">
        <f t="shared" si="21"/>
        <v>2.7939677238464355E-9</v>
      </c>
      <c r="F351" s="10">
        <f t="shared" si="22"/>
        <v>2.86102294921875E-6</v>
      </c>
      <c r="H351" s="10">
        <f>SUMIF('Tele2 - data 6.23'!A:A,'Usage by partner TELE2 vs Ki'!A351,'Tele2 - data 6.23'!G:G)</f>
        <v>0</v>
      </c>
      <c r="I351" s="10">
        <f>SUMIF('Tele2 - data 6.23'!A:A,'Usage by partner TELE2 vs Ki'!A351,'Tele2 - data 6.23'!I:I)</f>
        <v>0</v>
      </c>
      <c r="K351" s="12">
        <f t="shared" si="23"/>
        <v>2.86102294921875E-6</v>
      </c>
      <c r="M351">
        <f>_xlfn.XLOOKUP(A351,'Tele2 - data 5.23'!A:A,'Tele2 - data 5.23'!K:K,0,0)</f>
        <v>0</v>
      </c>
      <c r="N351" s="10">
        <f t="shared" si="24"/>
        <v>0</v>
      </c>
    </row>
    <row r="352" spans="1:14" x14ac:dyDescent="0.25">
      <c r="A352" t="s">
        <v>1235</v>
      </c>
      <c r="B352" t="s">
        <v>1221</v>
      </c>
      <c r="C352">
        <f>_xlfn.XLOOKUP(B352,'[3]Active SIM and data usage per n'!$A:$A,'[3]Active SIM and data usage per n'!$B:$B,0,0)</f>
        <v>0</v>
      </c>
      <c r="D352" s="10">
        <f>_xlfn.XLOOKUP(B352,'[3]Active SIM and data usage per n'!$A:$A,'[3]Active SIM and data usage per n'!$C:$C,0,0)</f>
        <v>0</v>
      </c>
      <c r="E352" s="10">
        <f t="shared" si="21"/>
        <v>0</v>
      </c>
      <c r="F352" s="10">
        <f t="shared" si="22"/>
        <v>0</v>
      </c>
      <c r="H352" s="10">
        <f>SUMIF('Tele2 - data 6.23'!A:A,'Usage by partner TELE2 vs Ki'!A352,'Tele2 - data 6.23'!G:G)</f>
        <v>0</v>
      </c>
      <c r="I352" s="10">
        <f>SUMIF('Tele2 - data 6.23'!A:A,'Usage by partner TELE2 vs Ki'!A352,'Tele2 - data 6.23'!I:I)</f>
        <v>0</v>
      </c>
      <c r="K352" s="12">
        <f t="shared" si="23"/>
        <v>0</v>
      </c>
      <c r="M352">
        <f>_xlfn.XLOOKUP(A352,'Tele2 - data 5.23'!A:A,'Tele2 - data 5.23'!K:K,0,0)</f>
        <v>0</v>
      </c>
      <c r="N352" s="10">
        <f t="shared" si="24"/>
        <v>0</v>
      </c>
    </row>
    <row r="353" spans="1:14" x14ac:dyDescent="0.25">
      <c r="A353" t="s">
        <v>1236</v>
      </c>
      <c r="B353" t="s">
        <v>1223</v>
      </c>
      <c r="C353">
        <f>_xlfn.XLOOKUP(B353,'[3]Active SIM and data usage per n'!$A:$A,'[3]Active SIM and data usage per n'!$B:$B,0,0)</f>
        <v>1</v>
      </c>
      <c r="D353" s="10">
        <f>_xlfn.XLOOKUP(B353,'[3]Active SIM and data usage per n'!$A:$A,'[3]Active SIM and data usage per n'!$C:$C,0,0)</f>
        <v>3</v>
      </c>
      <c r="E353" s="10">
        <f t="shared" si="21"/>
        <v>2.7939677238464355E-9</v>
      </c>
      <c r="F353" s="10">
        <f t="shared" si="22"/>
        <v>2.86102294921875E-6</v>
      </c>
      <c r="H353" s="10">
        <f>SUMIF('Tele2 - data 6.23'!A:A,'Usage by partner TELE2 vs Ki'!A353,'Tele2 - data 6.23'!G:G)</f>
        <v>0</v>
      </c>
      <c r="I353" s="10">
        <f>SUMIF('Tele2 - data 6.23'!A:A,'Usage by partner TELE2 vs Ki'!A353,'Tele2 - data 6.23'!I:I)</f>
        <v>0</v>
      </c>
      <c r="K353" s="12">
        <f t="shared" si="23"/>
        <v>2.86102294921875E-6</v>
      </c>
      <c r="M353">
        <f>_xlfn.XLOOKUP(A353,'Tele2 - data 5.23'!A:A,'Tele2 - data 5.23'!K:K,0,0)</f>
        <v>0</v>
      </c>
      <c r="N353" s="10">
        <f t="shared" si="24"/>
        <v>0</v>
      </c>
    </row>
    <row r="354" spans="1:14" x14ac:dyDescent="0.25">
      <c r="A354" t="s">
        <v>1237</v>
      </c>
      <c r="B354" t="s">
        <v>1224</v>
      </c>
      <c r="C354">
        <f>_xlfn.XLOOKUP(B354,'[3]Active SIM and data usage per n'!$A:$A,'[3]Active SIM and data usage per n'!$B:$B,0,0)</f>
        <v>0</v>
      </c>
      <c r="D354" s="10">
        <f>_xlfn.XLOOKUP(B354,'[3]Active SIM and data usage per n'!$A:$A,'[3]Active SIM and data usage per n'!$C:$C,0,0)</f>
        <v>0</v>
      </c>
      <c r="E354" s="10">
        <f t="shared" si="21"/>
        <v>0</v>
      </c>
      <c r="F354" s="10">
        <f t="shared" si="22"/>
        <v>0</v>
      </c>
      <c r="H354" s="10">
        <f>SUMIF('Tele2 - data 6.23'!A:A,'Usage by partner TELE2 vs Ki'!A354,'Tele2 - data 6.23'!G:G)</f>
        <v>0</v>
      </c>
      <c r="I354" s="10">
        <f>SUMIF('Tele2 - data 6.23'!A:A,'Usage by partner TELE2 vs Ki'!A354,'Tele2 - data 6.23'!I:I)</f>
        <v>0</v>
      </c>
      <c r="K354" s="12">
        <f t="shared" si="23"/>
        <v>0</v>
      </c>
      <c r="M354">
        <f>_xlfn.XLOOKUP(A354,'Tele2 - data 5.23'!A:A,'Tele2 - data 5.23'!K:K,0,0)</f>
        <v>0</v>
      </c>
      <c r="N354" s="10">
        <f t="shared" si="24"/>
        <v>0</v>
      </c>
    </row>
    <row r="355" spans="1:14" x14ac:dyDescent="0.25">
      <c r="A355" t="s">
        <v>1244</v>
      </c>
      <c r="B355" s="4" t="s">
        <v>1245</v>
      </c>
      <c r="C355">
        <f>_xlfn.XLOOKUP(B355,'[3]Active SIM and data usage per n'!$A:$A,'[3]Active SIM and data usage per n'!$B:$B,0,0)</f>
        <v>0</v>
      </c>
      <c r="D355" s="10">
        <f>_xlfn.XLOOKUP(B355,'[3]Active SIM and data usage per n'!$A:$A,'[3]Active SIM and data usage per n'!$C:$C,0,0)</f>
        <v>0</v>
      </c>
      <c r="E355" s="10">
        <f t="shared" si="21"/>
        <v>0</v>
      </c>
      <c r="F355" s="10">
        <f t="shared" si="22"/>
        <v>0</v>
      </c>
      <c r="H355" s="10">
        <f>SUMIF('Tele2 - data 6.23'!A:A,'Usage by partner TELE2 vs Ki'!A355,'Tele2 - data 6.23'!G:G)</f>
        <v>68</v>
      </c>
      <c r="I355" s="10">
        <f>SUMIF('Tele2 - data 6.23'!A:A,'Usage by partner TELE2 vs Ki'!A355,'Tele2 - data 6.23'!I:I)</f>
        <v>1.111</v>
      </c>
      <c r="K355" s="12">
        <f t="shared" si="23"/>
        <v>-1.111</v>
      </c>
      <c r="M355">
        <f>_xlfn.XLOOKUP(A355,'Tele2 - data 5.23'!A:A,'Tele2 - data 5.23'!K:K,0,0)</f>
        <v>6.0172910662824208E-2</v>
      </c>
      <c r="N355" s="10">
        <f t="shared" si="24"/>
        <v>-6.685210374639769E-2</v>
      </c>
    </row>
    <row r="356" spans="1:14" x14ac:dyDescent="0.25">
      <c r="A356" t="s">
        <v>1244</v>
      </c>
      <c r="B356" t="s">
        <v>1275</v>
      </c>
      <c r="C356">
        <f>_xlfn.XLOOKUP(B356,'[3]Active SIM and data usage per n'!$A:$A,'[3]Active SIM and data usage per n'!$B:$B,0,0)</f>
        <v>2</v>
      </c>
      <c r="D356" s="10">
        <f>_xlfn.XLOOKUP(B356,'[3]Active SIM and data usage per n'!$A:$A,'[3]Active SIM and data usage per n'!$C:$C,0,0)</f>
        <v>1123027</v>
      </c>
      <c r="E356" s="10">
        <f t="shared" si="21"/>
        <v>1.045900397002697E-3</v>
      </c>
      <c r="F356" s="10">
        <f t="shared" si="22"/>
        <v>1.0710020065307617</v>
      </c>
      <c r="K356" s="12">
        <f t="shared" si="23"/>
        <v>1.0710020065307617</v>
      </c>
      <c r="M356">
        <f>_xlfn.XLOOKUP(A356,'Tele2 - data 5.23'!A:A,'Tele2 - data 5.23'!K:K,0,0)</f>
        <v>6.0172910662824208E-2</v>
      </c>
      <c r="N356" s="10">
        <f>M356*K356</f>
        <v>6.4445308058680997E-2</v>
      </c>
    </row>
    <row r="357" spans="1:14" x14ac:dyDescent="0.25">
      <c r="A357" t="s">
        <v>1246</v>
      </c>
      <c r="B357" s="4" t="s">
        <v>1247</v>
      </c>
      <c r="C357">
        <f>_xlfn.XLOOKUP(B357,'[3]Active SIM and data usage per n'!$A:$A,'[3]Active SIM and data usage per n'!$B:$B,0,0)</f>
        <v>0</v>
      </c>
      <c r="D357" s="10">
        <f>_xlfn.XLOOKUP(B357,'[3]Active SIM and data usage per n'!$A:$A,'[3]Active SIM and data usage per n'!$C:$C,0,0)</f>
        <v>0</v>
      </c>
      <c r="E357" s="10">
        <f t="shared" si="21"/>
        <v>0</v>
      </c>
      <c r="F357" s="10">
        <f t="shared" si="22"/>
        <v>0</v>
      </c>
      <c r="H357" s="10">
        <f>SUMIF('Tele2 - data 6.23'!A:A,'Usage by partner TELE2 vs Ki'!A357,'Tele2 - data 6.23'!G:G)</f>
        <v>0</v>
      </c>
      <c r="I357" s="10">
        <f>SUMIF('Tele2 - data 6.23'!A:A,'Usage by partner TELE2 vs Ki'!A357,'Tele2 - data 6.23'!I:I)</f>
        <v>0</v>
      </c>
      <c r="K357" s="12">
        <f t="shared" si="23"/>
        <v>0</v>
      </c>
      <c r="M357">
        <f>_xlfn.XLOOKUP(A357,'Tele2 - data 5.23'!A:A,'Tele2 - data 5.23'!K:K,0,0)</f>
        <v>0</v>
      </c>
      <c r="N357" s="10">
        <f t="shared" si="24"/>
        <v>0</v>
      </c>
    </row>
    <row r="358" spans="1:14" x14ac:dyDescent="0.25">
      <c r="A358" t="s">
        <v>1246</v>
      </c>
      <c r="B358" t="s">
        <v>1270</v>
      </c>
      <c r="C358">
        <f>_xlfn.XLOOKUP(B358,'[3]Active SIM and data usage per n'!$A:$A,'[3]Active SIM and data usage per n'!$B:$B,0,0)</f>
        <v>0</v>
      </c>
      <c r="D358" s="10">
        <f>_xlfn.XLOOKUP(B358,'[3]Active SIM and data usage per n'!$A:$A,'[3]Active SIM and data usage per n'!$C:$C,0,0)</f>
        <v>0</v>
      </c>
      <c r="E358" s="10">
        <f t="shared" si="21"/>
        <v>0</v>
      </c>
      <c r="F358" s="10">
        <f t="shared" si="22"/>
        <v>0</v>
      </c>
      <c r="H358" s="10">
        <f>SUMIF('Tele2 - data 6.23'!A:A,'Usage by partner TELE2 vs Ki'!A358,'Tele2 - data 6.23'!G:G)</f>
        <v>0</v>
      </c>
      <c r="I358" s="10">
        <f>SUMIF('Tele2 - data 6.23'!A:A,'Usage by partner TELE2 vs Ki'!A358,'Tele2 - data 6.23'!I:I)</f>
        <v>0</v>
      </c>
      <c r="K358" s="12">
        <f t="shared" si="23"/>
        <v>0</v>
      </c>
      <c r="M358">
        <f>_xlfn.XLOOKUP(A358,'Tele2 - data 5.23'!A:A,'Tele2 - data 5.23'!K:K,0,0)</f>
        <v>0</v>
      </c>
      <c r="N358" s="10">
        <f>M358*K358</f>
        <v>0</v>
      </c>
    </row>
    <row r="359" spans="1:14" x14ac:dyDescent="0.25">
      <c r="A359" t="s">
        <v>1249</v>
      </c>
      <c r="B359" s="4" t="s">
        <v>1250</v>
      </c>
      <c r="C359">
        <f>_xlfn.XLOOKUP(B359,'[3]Active SIM and data usage per n'!$A:$A,'[3]Active SIM and data usage per n'!$B:$B,0,0)</f>
        <v>0</v>
      </c>
      <c r="D359" s="10">
        <f>_xlfn.XLOOKUP(B359,'[3]Active SIM and data usage per n'!$A:$A,'[3]Active SIM and data usage per n'!$C:$C,0,0)</f>
        <v>0</v>
      </c>
      <c r="E359" s="10">
        <f t="shared" si="21"/>
        <v>0</v>
      </c>
      <c r="F359" s="10">
        <f t="shared" si="22"/>
        <v>0</v>
      </c>
      <c r="H359" s="10">
        <f>SUMIF('Tele2 - data 6.23'!A:A,'Usage by partner TELE2 vs Ki'!A359,'Tele2 - data 6.23'!G:G)</f>
        <v>4</v>
      </c>
      <c r="I359" s="10">
        <f>SUMIF('Tele2 - data 6.23'!A:A,'Usage by partner TELE2 vs Ki'!A359,'Tele2 - data 6.23'!I:I)</f>
        <v>0.156</v>
      </c>
      <c r="K359" s="12">
        <f t="shared" si="23"/>
        <v>-0.156</v>
      </c>
      <c r="M359">
        <f>_xlfn.XLOOKUP(A359,'Tele2 - data 5.23'!A:A,'Tele2 - data 5.23'!K:K,0,0)</f>
        <v>1.0019827586206895</v>
      </c>
      <c r="N359" s="10">
        <f t="shared" si="24"/>
        <v>-0.15630931034482756</v>
      </c>
    </row>
    <row r="360" spans="1:14" x14ac:dyDescent="0.25">
      <c r="A360" t="s">
        <v>1249</v>
      </c>
      <c r="B360" t="s">
        <v>1274</v>
      </c>
      <c r="C360">
        <f>_xlfn.XLOOKUP(B360,'[3]Active SIM and data usage per n'!$A:$A,'[3]Active SIM and data usage per n'!$B:$B,0,0)</f>
        <v>1</v>
      </c>
      <c r="D360" s="10">
        <f>_xlfn.XLOOKUP(B360,'[3]Active SIM and data usage per n'!$A:$A,'[3]Active SIM and data usage per n'!$C:$C,0,0)</f>
        <v>161788</v>
      </c>
      <c r="E360" s="10">
        <f t="shared" si="21"/>
        <v>1.5067681670188904E-4</v>
      </c>
      <c r="F360" s="10">
        <f t="shared" si="22"/>
        <v>0.15429306030273438</v>
      </c>
      <c r="K360" s="12">
        <f t="shared" si="23"/>
        <v>0.15429306030273438</v>
      </c>
      <c r="M360">
        <f>_xlfn.XLOOKUP(A360,'Tele2 - data 5.23'!A:A,'Tele2 - data 5.23'!K:K,0,0)</f>
        <v>1.0019827586206895</v>
      </c>
      <c r="N360" s="10">
        <f>M360*K360</f>
        <v>0.1545989861981622</v>
      </c>
    </row>
    <row r="361" spans="1:14" x14ac:dyDescent="0.25">
      <c r="A361" t="s">
        <v>1251</v>
      </c>
      <c r="B361" s="4" t="s">
        <v>88</v>
      </c>
      <c r="C361">
        <f>_xlfn.XLOOKUP(B361,'[3]Active SIM and data usage per n'!$A:$A,'[3]Active SIM and data usage per n'!$B:$B,0,0)</f>
        <v>0</v>
      </c>
      <c r="D361" s="10">
        <f>_xlfn.XLOOKUP(B361,'[3]Active SIM and data usage per n'!$A:$A,'[3]Active SIM and data usage per n'!$C:$C,0,0)</f>
        <v>0</v>
      </c>
      <c r="E361" s="10">
        <f t="shared" si="21"/>
        <v>0</v>
      </c>
      <c r="F361" s="10">
        <f t="shared" si="22"/>
        <v>0</v>
      </c>
      <c r="H361" s="10">
        <f>SUMIF('Tele2 - data 6.23'!A:A,'Usage by partner TELE2 vs Ki'!A361,'Tele2 - data 6.23'!G:G)</f>
        <v>84</v>
      </c>
      <c r="I361" s="10">
        <f>SUMIF('Tele2 - data 6.23'!A:A,'Usage by partner TELE2 vs Ki'!A361,'Tele2 - data 6.23'!I:I)</f>
        <v>1.5149999999999999</v>
      </c>
      <c r="K361" s="12">
        <f t="shared" si="23"/>
        <v>-1.5149999999999999</v>
      </c>
      <c r="M361">
        <f>_xlfn.XLOOKUP(A361,'Tele2 - data 5.23'!A:A,'Tele2 - data 5.23'!K:K,0,0)</f>
        <v>1.0004623513870528</v>
      </c>
      <c r="N361" s="10">
        <f t="shared" si="24"/>
        <v>-1.5157004623513848</v>
      </c>
    </row>
    <row r="362" spans="1:14" x14ac:dyDescent="0.25">
      <c r="A362" t="s">
        <v>1251</v>
      </c>
      <c r="B362" t="s">
        <v>1267</v>
      </c>
      <c r="C362">
        <f>_xlfn.XLOOKUP(B362,'[3]Active SIM and data usage per n'!$A:$A,'[3]Active SIM and data usage per n'!$B:$B,0,0)</f>
        <v>1</v>
      </c>
      <c r="D362" s="10">
        <f>_xlfn.XLOOKUP(B362,'[3]Active SIM and data usage per n'!$A:$A,'[3]Active SIM and data usage per n'!$C:$C,0,0)</f>
        <v>1546239</v>
      </c>
      <c r="E362" s="10">
        <f t="shared" si="21"/>
        <v>1.4400472864508629E-3</v>
      </c>
      <c r="F362" s="10">
        <f t="shared" si="22"/>
        <v>1.4746084213256836</v>
      </c>
      <c r="K362" s="12">
        <f t="shared" si="23"/>
        <v>1.4746084213256836</v>
      </c>
      <c r="M362">
        <f>_xlfn.XLOOKUP(A362,'Tele2 - data 5.23'!A:A,'Tele2 - data 5.23'!K:K,0,0)</f>
        <v>1.0004623513870528</v>
      </c>
      <c r="N362" s="10">
        <f t="shared" si="24"/>
        <v>1.4752902085746431</v>
      </c>
    </row>
    <row r="363" spans="1:14" x14ac:dyDescent="0.25">
      <c r="A363" t="s">
        <v>1256</v>
      </c>
      <c r="B363" s="8" t="s">
        <v>1257</v>
      </c>
      <c r="C363">
        <f>_xlfn.XLOOKUP(B363,'[3]Active SIM and data usage per n'!$A:$A,'[3]Active SIM and data usage per n'!$B:$B,0,0)</f>
        <v>0</v>
      </c>
      <c r="D363" s="10">
        <f>_xlfn.XLOOKUP(B363,'[3]Active SIM and data usage per n'!$A:$A,'[3]Active SIM and data usage per n'!$C:$C,0,0)</f>
        <v>0</v>
      </c>
      <c r="E363" s="10">
        <f t="shared" si="21"/>
        <v>0</v>
      </c>
      <c r="F363" s="10">
        <f t="shared" si="22"/>
        <v>0</v>
      </c>
      <c r="H363" s="10">
        <f>SUMIF('Tele2 - data 6.23'!A:A,'Usage by partner TELE2 vs Ki'!A363,'Tele2 - data 6.23'!G:G)</f>
        <v>42</v>
      </c>
      <c r="I363" s="10">
        <f>SUMIF('Tele2 - data 6.23'!A:A,'Usage by partner TELE2 vs Ki'!A363,'Tele2 - data 6.23'!I:I)</f>
        <v>3.4180000000000001</v>
      </c>
      <c r="K363" s="12">
        <f t="shared" si="23"/>
        <v>-3.4180000000000001</v>
      </c>
      <c r="M363">
        <f>_xlfn.XLOOKUP(A363,'Tele2 - data 5.23'!A:A,'Tele2 - data 5.23'!K:K,0,0)</f>
        <v>0</v>
      </c>
      <c r="N363" s="10">
        <f t="shared" si="24"/>
        <v>0</v>
      </c>
    </row>
    <row r="364" spans="1:14" x14ac:dyDescent="0.25">
      <c r="A364" t="s">
        <v>1256</v>
      </c>
      <c r="B364" t="s">
        <v>1273</v>
      </c>
      <c r="C364">
        <f>_xlfn.XLOOKUP(B364,'[3]Active SIM and data usage per n'!$A:$A,'[3]Active SIM and data usage per n'!$B:$B,0,0)</f>
        <v>1</v>
      </c>
      <c r="D364" s="10">
        <f>_xlfn.XLOOKUP(B364,'[3]Active SIM and data usage per n'!$A:$A,'[3]Active SIM and data usage per n'!$C:$C,0,0)</f>
        <v>7987</v>
      </c>
      <c r="E364" s="10">
        <f t="shared" si="21"/>
        <v>7.4384734034538269E-6</v>
      </c>
      <c r="F364" s="10">
        <f t="shared" si="22"/>
        <v>7.6169967651367188E-3</v>
      </c>
      <c r="K364" s="12">
        <f t="shared" si="23"/>
        <v>7.6169967651367188E-3</v>
      </c>
      <c r="M364">
        <f>_xlfn.XLOOKUP(A364,'Tele2 - data 5.23'!A:A,'Tele2 - data 5.23'!K:K,0,0)</f>
        <v>0</v>
      </c>
      <c r="N364" s="10">
        <f>M364*K364</f>
        <v>0</v>
      </c>
    </row>
    <row r="365" spans="1:14" x14ac:dyDescent="0.25">
      <c r="A365" t="s">
        <v>1258</v>
      </c>
      <c r="B365" s="8" t="s">
        <v>1259</v>
      </c>
      <c r="C365">
        <f>_xlfn.XLOOKUP(B365,'[3]Active SIM and data usage per n'!$A:$A,'[3]Active SIM and data usage per n'!$B:$B,0,0)</f>
        <v>0</v>
      </c>
      <c r="D365" s="10">
        <f>_xlfn.XLOOKUP(B365,'[3]Active SIM and data usage per n'!$A:$A,'[3]Active SIM and data usage per n'!$C:$C,0,0)</f>
        <v>0</v>
      </c>
      <c r="E365" s="10">
        <f t="shared" si="21"/>
        <v>0</v>
      </c>
      <c r="F365" s="10">
        <f t="shared" si="22"/>
        <v>0</v>
      </c>
      <c r="H365" s="10">
        <f>SUMIF('Tele2 - data 6.23'!A:A,'Usage by partner TELE2 vs Ki'!A365,'Tele2 - data 6.23'!G:G)</f>
        <v>0</v>
      </c>
      <c r="I365" s="10">
        <f>SUMIF('Tele2 - data 6.23'!A:A,'Usage by partner TELE2 vs Ki'!A365,'Tele2 - data 6.23'!I:I)</f>
        <v>0</v>
      </c>
      <c r="K365" s="12">
        <f t="shared" si="23"/>
        <v>0</v>
      </c>
      <c r="M365">
        <f>_xlfn.XLOOKUP(A365,'Tele2 - data 5.23'!A:A,'Tele2 - data 5.23'!K:K,0,0)</f>
        <v>0</v>
      </c>
      <c r="N365" s="10">
        <f t="shared" si="24"/>
        <v>0</v>
      </c>
    </row>
    <row r="366" spans="1:14" x14ac:dyDescent="0.25">
      <c r="A366" t="s">
        <v>1261</v>
      </c>
      <c r="B366" s="8" t="s">
        <v>1262</v>
      </c>
      <c r="C366">
        <f>_xlfn.XLOOKUP(B366,'[3]Active SIM and data usage per n'!$A:$A,'[3]Active SIM and data usage per n'!$B:$B,0,0)</f>
        <v>0</v>
      </c>
      <c r="D366" s="10">
        <f>_xlfn.XLOOKUP(B366,'[3]Active SIM and data usage per n'!$A:$A,'[3]Active SIM and data usage per n'!$C:$C,0,0)</f>
        <v>0</v>
      </c>
      <c r="E366" s="10">
        <f t="shared" si="21"/>
        <v>0</v>
      </c>
      <c r="F366" s="10">
        <f t="shared" si="22"/>
        <v>0</v>
      </c>
      <c r="H366" s="10">
        <f>SUMIF('Tele2 - data 6.23'!A:A,'Usage by partner TELE2 vs Ki'!A366,'Tele2 - data 6.23'!G:G)</f>
        <v>1433</v>
      </c>
      <c r="I366" s="10">
        <f>SUMIF('Tele2 - data 6.23'!A:A,'Usage by partner TELE2 vs Ki'!A366,'Tele2 - data 6.23'!I:I)</f>
        <v>29.754999999999999</v>
      </c>
      <c r="K366" s="12">
        <f t="shared" si="23"/>
        <v>-29.754999999999999</v>
      </c>
      <c r="M366">
        <f>_xlfn.XLOOKUP(A366,'Tele2 - data 5.23'!A:A,'Tele2 - data 5.23'!K:K,0,0)</f>
        <v>0</v>
      </c>
      <c r="N366" s="10">
        <f t="shared" si="24"/>
        <v>0</v>
      </c>
    </row>
    <row r="367" spans="1:14" x14ac:dyDescent="0.25">
      <c r="A367" t="s">
        <v>1261</v>
      </c>
      <c r="B367" t="s">
        <v>1268</v>
      </c>
      <c r="C367">
        <f>_xlfn.XLOOKUP(B367,'[3]Active SIM and data usage per n'!$A:$A,'[3]Active SIM and data usage per n'!$B:$B,0,0)</f>
        <v>78</v>
      </c>
      <c r="D367" s="10">
        <f>_xlfn.XLOOKUP(B367,'[3]Active SIM and data usage per n'!$A:$A,'[3]Active SIM and data usage per n'!$C:$C,0,0)</f>
        <v>29837263</v>
      </c>
      <c r="E367" s="10">
        <f t="shared" si="21"/>
        <v>2.7788116596639156E-2</v>
      </c>
      <c r="F367" s="10">
        <f t="shared" si="22"/>
        <v>28.455031394958496</v>
      </c>
      <c r="K367" s="12">
        <f t="shared" si="23"/>
        <v>28.455031394958496</v>
      </c>
      <c r="M367">
        <f>_xlfn.XLOOKUP(A367,'Tele2 - data 5.23'!A:A,'Tele2 - data 5.23'!K:K,0,0)</f>
        <v>0</v>
      </c>
      <c r="N367" s="10">
        <f>M367*K367</f>
        <v>0</v>
      </c>
    </row>
    <row r="368" spans="1:14" x14ac:dyDescent="0.25">
      <c r="A368" t="s">
        <v>1280</v>
      </c>
      <c r="B368" t="s">
        <v>1264</v>
      </c>
      <c r="C368">
        <f>_xlfn.XLOOKUP(B368,'[3]Active SIM and data usage per n'!$A:$A,'[3]Active SIM and data usage per n'!$B:$B,0,0)</f>
        <v>0</v>
      </c>
      <c r="D368" s="10">
        <f>_xlfn.XLOOKUP(B368,'[3]Active SIM and data usage per n'!$A:$A,'[3]Active SIM and data usage per n'!$C:$C,0,0)</f>
        <v>0</v>
      </c>
      <c r="E368" s="10">
        <f t="shared" si="21"/>
        <v>0</v>
      </c>
      <c r="F368" s="10">
        <f t="shared" si="22"/>
        <v>0</v>
      </c>
      <c r="H368" s="10">
        <f>SUMIF('Tele2 - data 6.23'!A:A,'Usage by partner TELE2 vs Ki'!A368,'Tele2 - data 6.23'!G:G)</f>
        <v>0</v>
      </c>
      <c r="I368" s="10">
        <f>SUMIF('Tele2 - data 6.23'!A:A,'Usage by partner TELE2 vs Ki'!A368,'Tele2 - data 6.23'!I:I)</f>
        <v>0</v>
      </c>
      <c r="K368" s="12">
        <f t="shared" si="23"/>
        <v>0</v>
      </c>
      <c r="M368">
        <f>_xlfn.XLOOKUP(A368,'Tele2 - data 5.23'!A:A,'Tele2 - data 5.23'!K:K,0,0)</f>
        <v>0</v>
      </c>
      <c r="N368" s="10">
        <f t="shared" si="24"/>
        <v>0</v>
      </c>
    </row>
    <row r="369" spans="1:14" x14ac:dyDescent="0.25">
      <c r="A369" t="s">
        <v>1281</v>
      </c>
      <c r="B369" t="s">
        <v>1265</v>
      </c>
      <c r="C369">
        <f>_xlfn.XLOOKUP(B369,'[3]Active SIM and data usage per n'!$A:$A,'[3]Active SIM and data usage per n'!$B:$B,0,0)</f>
        <v>1</v>
      </c>
      <c r="D369" s="10">
        <f>_xlfn.XLOOKUP(B369,'[3]Active SIM and data usage per n'!$A:$A,'[3]Active SIM and data usage per n'!$C:$C,0,0)</f>
        <v>283994</v>
      </c>
      <c r="E369" s="10">
        <f t="shared" si="21"/>
        <v>2.6449002325534821E-4</v>
      </c>
      <c r="F369" s="10">
        <f t="shared" si="22"/>
        <v>0.27083778381347656</v>
      </c>
      <c r="H369" s="10">
        <f>SUMIF('Tele2 - data 6.23'!A:A,'Usage by partner TELE2 vs Ki'!A369,'Tele2 - data 6.23'!G:G)</f>
        <v>2</v>
      </c>
      <c r="I369" s="10">
        <f>SUMIF('Tele2 - data 6.23'!A:A,'Usage by partner TELE2 vs Ki'!A369,'Tele2 - data 6.23'!I:I)</f>
        <v>0.27100000000000002</v>
      </c>
      <c r="K369" s="12">
        <f t="shared" si="23"/>
        <v>-1.6221618652345615E-4</v>
      </c>
      <c r="M369">
        <f>_xlfn.XLOOKUP(A369,'Tele2 - data 5.23'!A:A,'Tele2 - data 5.23'!K:K,0,0)</f>
        <v>1.0017064846416382E-2</v>
      </c>
      <c r="N369" s="10">
        <f t="shared" si="24"/>
        <v>-1.6249300595438356E-6</v>
      </c>
    </row>
    <row r="370" spans="1:14" x14ac:dyDescent="0.25">
      <c r="A370" t="s">
        <v>1282</v>
      </c>
      <c r="B370" t="s">
        <v>1266</v>
      </c>
      <c r="C370">
        <f>_xlfn.XLOOKUP(B370,'[3]Active SIM and data usage per n'!$A:$A,'[3]Active SIM and data usage per n'!$B:$B,0,0)</f>
        <v>0</v>
      </c>
      <c r="D370" s="10">
        <f>_xlfn.XLOOKUP(B370,'[3]Active SIM and data usage per n'!$A:$A,'[3]Active SIM and data usage per n'!$C:$C,0,0)</f>
        <v>0</v>
      </c>
      <c r="E370" s="10">
        <f t="shared" si="21"/>
        <v>0</v>
      </c>
      <c r="F370" s="10">
        <f t="shared" si="22"/>
        <v>0</v>
      </c>
      <c r="H370" s="10">
        <f>SUMIF('Tele2 - data 6.23'!A:A,'Usage by partner TELE2 vs Ki'!A370,'Tele2 - data 6.23'!G:G)</f>
        <v>0</v>
      </c>
      <c r="I370" s="10">
        <f>SUMIF('Tele2 - data 6.23'!A:A,'Usage by partner TELE2 vs Ki'!A370,'Tele2 - data 6.23'!I:I)</f>
        <v>0</v>
      </c>
      <c r="K370" s="12">
        <f t="shared" si="23"/>
        <v>0</v>
      </c>
      <c r="M370">
        <f>_xlfn.XLOOKUP(A370,'Tele2 - data 5.23'!A:A,'Tele2 - data 5.23'!K:K,0,0)</f>
        <v>0</v>
      </c>
      <c r="N370" s="10">
        <f t="shared" si="24"/>
        <v>0</v>
      </c>
    </row>
    <row r="371" spans="1:14" x14ac:dyDescent="0.25">
      <c r="A371" t="s">
        <v>1283</v>
      </c>
      <c r="B371" t="s">
        <v>1269</v>
      </c>
      <c r="C371">
        <f>_xlfn.XLOOKUP(B371,'[3]Active SIM and data usage per n'!$A:$A,'[3]Active SIM and data usage per n'!$B:$B,0,0)</f>
        <v>0</v>
      </c>
      <c r="D371" s="10">
        <f>_xlfn.XLOOKUP(B371,'[3]Active SIM and data usage per n'!$A:$A,'[3]Active SIM and data usage per n'!$C:$C,0,0)</f>
        <v>0</v>
      </c>
      <c r="E371" s="10">
        <f t="shared" si="21"/>
        <v>0</v>
      </c>
      <c r="F371" s="10">
        <f t="shared" si="22"/>
        <v>0</v>
      </c>
      <c r="H371" s="10">
        <f>SUMIF('Tele2 - data 6.23'!A:A,'Usage by partner TELE2 vs Ki'!A371,'Tele2 - data 6.23'!G:G)</f>
        <v>0</v>
      </c>
      <c r="I371" s="10">
        <f>SUMIF('Tele2 - data 6.23'!A:A,'Usage by partner TELE2 vs Ki'!A371,'Tele2 - data 6.23'!I:I)</f>
        <v>0</v>
      </c>
      <c r="K371" s="12">
        <f t="shared" si="23"/>
        <v>0</v>
      </c>
      <c r="M371">
        <f>_xlfn.XLOOKUP(A371,'Tele2 - data 5.23'!A:A,'Tele2 - data 5.23'!K:K,0,0)</f>
        <v>0</v>
      </c>
      <c r="N371" s="10">
        <f t="shared" si="24"/>
        <v>0</v>
      </c>
    </row>
    <row r="372" spans="1:14" x14ac:dyDescent="0.25">
      <c r="A372" t="s">
        <v>1284</v>
      </c>
      <c r="B372" t="s">
        <v>1271</v>
      </c>
      <c r="C372">
        <f>_xlfn.XLOOKUP(B372,'[3]Active SIM and data usage per n'!$A:$A,'[3]Active SIM and data usage per n'!$B:$B,0,0)</f>
        <v>1</v>
      </c>
      <c r="D372" s="10">
        <f>_xlfn.XLOOKUP(B372,'[3]Active SIM and data usage per n'!$A:$A,'[3]Active SIM and data usage per n'!$C:$C,0,0)</f>
        <v>2</v>
      </c>
      <c r="E372" s="10">
        <f t="shared" si="21"/>
        <v>1.862645149230957E-9</v>
      </c>
      <c r="F372" s="10">
        <f t="shared" si="22"/>
        <v>1.9073486328125E-6</v>
      </c>
      <c r="H372" s="10">
        <f>SUMIF('Tele2 - data 6.23'!A:A,'Usage by partner TELE2 vs Ki'!A372,'Tele2 - data 6.23'!G:G)</f>
        <v>0</v>
      </c>
      <c r="I372" s="10">
        <f>SUMIF('Tele2 - data 6.23'!A:A,'Usage by partner TELE2 vs Ki'!A372,'Tele2 - data 6.23'!I:I)</f>
        <v>0</v>
      </c>
      <c r="K372" s="12">
        <f t="shared" si="23"/>
        <v>1.9073486328125E-6</v>
      </c>
      <c r="M372">
        <f>_xlfn.XLOOKUP(A372,'Tele2 - data 5.23'!A:A,'Tele2 - data 5.23'!K:K,0,0)</f>
        <v>0</v>
      </c>
      <c r="N372" s="10">
        <f t="shared" si="24"/>
        <v>0</v>
      </c>
    </row>
    <row r="373" spans="1:14" x14ac:dyDescent="0.25">
      <c r="A373" t="s">
        <v>1285</v>
      </c>
      <c r="B373" t="s">
        <v>1272</v>
      </c>
      <c r="C373">
        <f>_xlfn.XLOOKUP(B373,'[3]Active SIM and data usage per n'!$A:$A,'[3]Active SIM and data usage per n'!$B:$B,0,0)</f>
        <v>0</v>
      </c>
      <c r="D373" s="10">
        <f>_xlfn.XLOOKUP(B373,'[3]Active SIM and data usage per n'!$A:$A,'[3]Active SIM and data usage per n'!$C:$C,0,0)</f>
        <v>0</v>
      </c>
      <c r="E373" s="10">
        <f t="shared" si="21"/>
        <v>0</v>
      </c>
      <c r="F373" s="10">
        <f t="shared" si="22"/>
        <v>0</v>
      </c>
      <c r="H373" s="10">
        <f>SUMIF('Tele2 - data 6.23'!A:A,'Usage by partner TELE2 vs Ki'!A373,'Tele2 - data 6.23'!G:G)</f>
        <v>0</v>
      </c>
      <c r="I373" s="10">
        <f>SUMIF('Tele2 - data 6.23'!A:A,'Usage by partner TELE2 vs Ki'!A373,'Tele2 - data 6.23'!I:I)</f>
        <v>0</v>
      </c>
      <c r="K373" s="12">
        <f t="shared" si="23"/>
        <v>0</v>
      </c>
      <c r="M373">
        <f>_xlfn.XLOOKUP(A373,'Tele2 - data 5.23'!A:A,'Tele2 - data 5.23'!K:K,0,0)</f>
        <v>0</v>
      </c>
      <c r="N373" s="10">
        <f t="shared" si="24"/>
        <v>0</v>
      </c>
    </row>
    <row r="374" spans="1:14" x14ac:dyDescent="0.25">
      <c r="A374" t="s">
        <v>1286</v>
      </c>
      <c r="B374" t="s">
        <v>1276</v>
      </c>
      <c r="C374">
        <f>_xlfn.XLOOKUP(B374,'[3]Active SIM and data usage per n'!$A:$A,'[3]Active SIM and data usage per n'!$B:$B,0,0)</f>
        <v>0</v>
      </c>
      <c r="D374" s="10">
        <f>_xlfn.XLOOKUP(B374,'[3]Active SIM and data usage per n'!$A:$A,'[3]Active SIM and data usage per n'!$C:$C,0,0)</f>
        <v>0</v>
      </c>
      <c r="E374" s="10">
        <f t="shared" si="21"/>
        <v>0</v>
      </c>
      <c r="F374" s="10">
        <f t="shared" si="22"/>
        <v>0</v>
      </c>
      <c r="H374" s="10">
        <f>SUMIF('Tele2 - data 6.23'!A:A,'Usage by partner TELE2 vs Ki'!A374,'Tele2 - data 6.23'!G:G)</f>
        <v>0</v>
      </c>
      <c r="I374" s="10">
        <f>SUMIF('Tele2 - data 6.23'!A:A,'Usage by partner TELE2 vs Ki'!A374,'Tele2 - data 6.23'!I:I)</f>
        <v>0</v>
      </c>
      <c r="K374" s="12">
        <f t="shared" si="23"/>
        <v>0</v>
      </c>
      <c r="M374">
        <f>_xlfn.XLOOKUP(A374,'Tele2 - data 5.23'!A:A,'Tele2 - data 5.23'!K:K,0,0)</f>
        <v>0</v>
      </c>
      <c r="N374" s="10">
        <f t="shared" si="24"/>
        <v>0</v>
      </c>
    </row>
    <row r="375" spans="1:14" x14ac:dyDescent="0.25">
      <c r="A375" t="s">
        <v>1287</v>
      </c>
      <c r="B375" t="s">
        <v>1277</v>
      </c>
      <c r="C375">
        <f>_xlfn.XLOOKUP(B375,'[3]Active SIM and data usage per n'!$A:$A,'[3]Active SIM and data usage per n'!$B:$B,0,0)</f>
        <v>0</v>
      </c>
      <c r="D375" s="10">
        <f>_xlfn.XLOOKUP(B375,'[3]Active SIM and data usage per n'!$A:$A,'[3]Active SIM and data usage per n'!$C:$C,0,0)</f>
        <v>0</v>
      </c>
      <c r="E375" s="10">
        <f t="shared" si="21"/>
        <v>0</v>
      </c>
      <c r="F375" s="10">
        <f t="shared" si="22"/>
        <v>0</v>
      </c>
      <c r="H375" s="10">
        <f>SUMIF('Tele2 - data 6.23'!A:A,'Usage by partner TELE2 vs Ki'!A375,'Tele2 - data 6.23'!G:G)</f>
        <v>0</v>
      </c>
      <c r="I375" s="10">
        <f>SUMIF('Tele2 - data 6.23'!A:A,'Usage by partner TELE2 vs Ki'!A375,'Tele2 - data 6.23'!I:I)</f>
        <v>0</v>
      </c>
      <c r="K375" s="12">
        <f t="shared" si="23"/>
        <v>0</v>
      </c>
      <c r="M375">
        <f>_xlfn.XLOOKUP(A375,'Tele2 - data 5.23'!A:A,'Tele2 - data 5.23'!K:K,0,0)</f>
        <v>0</v>
      </c>
      <c r="N375" s="10">
        <f t="shared" si="24"/>
        <v>0</v>
      </c>
    </row>
    <row r="376" spans="1:14" x14ac:dyDescent="0.25">
      <c r="A376" t="s">
        <v>1288</v>
      </c>
      <c r="B376" t="s">
        <v>1278</v>
      </c>
      <c r="C376">
        <f>_xlfn.XLOOKUP(B376,'[3]Active SIM and data usage per n'!$A:$A,'[3]Active SIM and data usage per n'!$B:$B,0,0)</f>
        <v>0</v>
      </c>
      <c r="D376" s="10">
        <f>_xlfn.XLOOKUP(B376,'[3]Active SIM and data usage per n'!$A:$A,'[3]Active SIM and data usage per n'!$C:$C,0,0)</f>
        <v>0</v>
      </c>
      <c r="E376" s="10">
        <f t="shared" si="21"/>
        <v>0</v>
      </c>
      <c r="F376" s="10">
        <f t="shared" si="22"/>
        <v>0</v>
      </c>
      <c r="H376" s="10">
        <f>SUMIF('Tele2 - data 6.23'!A:A,'Usage by partner TELE2 vs Ki'!A376,'Tele2 - data 6.23'!G:G)</f>
        <v>0</v>
      </c>
      <c r="I376" s="10">
        <f>SUMIF('Tele2 - data 6.23'!A:A,'Usage by partner TELE2 vs Ki'!A376,'Tele2 - data 6.23'!I:I)</f>
        <v>0</v>
      </c>
      <c r="K376" s="12">
        <f t="shared" si="23"/>
        <v>0</v>
      </c>
      <c r="M376">
        <f>_xlfn.XLOOKUP(A376,'Tele2 - data 5.23'!A:A,'Tele2 - data 5.23'!K:K,0,0)</f>
        <v>0</v>
      </c>
      <c r="N376" s="10">
        <f t="shared" si="24"/>
        <v>0</v>
      </c>
    </row>
    <row r="377" spans="1:14" x14ac:dyDescent="0.25">
      <c r="A377" t="s">
        <v>1289</v>
      </c>
      <c r="B377" t="s">
        <v>1279</v>
      </c>
      <c r="C377">
        <f>_xlfn.XLOOKUP(B377,'[3]Active SIM and data usage per n'!$A:$A,'[3]Active SIM and data usage per n'!$B:$B,0,0)</f>
        <v>29</v>
      </c>
      <c r="D377" s="10">
        <f>_xlfn.XLOOKUP(B377,'[3]Active SIM and data usage per n'!$A:$A,'[3]Active SIM and data usage per n'!$C:$C,0,0)</f>
        <v>32</v>
      </c>
      <c r="E377" s="10">
        <f t="shared" si="21"/>
        <v>2.9802322387695313E-8</v>
      </c>
      <c r="F377" s="10">
        <f t="shared" si="22"/>
        <v>3.0517578125E-5</v>
      </c>
      <c r="H377" s="10">
        <f>SUMIF('Tele2 - data 6.23'!A:A,'Usage by partner TELE2 vs Ki'!A377,'Tele2 - data 6.23'!G:G)</f>
        <v>0</v>
      </c>
      <c r="I377" s="10">
        <f>SUMIF('Tele2 - data 6.23'!A:A,'Usage by partner TELE2 vs Ki'!A377,'Tele2 - data 6.23'!I:I)</f>
        <v>0</v>
      </c>
      <c r="K377" s="12">
        <f t="shared" si="23"/>
        <v>3.0517578125E-5</v>
      </c>
      <c r="M377">
        <f>_xlfn.XLOOKUP(A377,'Tele2 - data 5.23'!A:A,'Tele2 - data 5.23'!K:K,0,0)</f>
        <v>0</v>
      </c>
      <c r="N377" s="10">
        <f t="shared" si="24"/>
        <v>0</v>
      </c>
    </row>
    <row r="378" spans="1:14" x14ac:dyDescent="0.25">
      <c r="A378" t="s">
        <v>1356</v>
      </c>
      <c r="B378" t="s">
        <v>1334</v>
      </c>
      <c r="C378">
        <f>_xlfn.XLOOKUP(B378,'[3]Active SIM and data usage per n'!$A:$A,'[3]Active SIM and data usage per n'!$B:$B,0,0)</f>
        <v>2</v>
      </c>
      <c r="D378" s="10">
        <f>_xlfn.XLOOKUP(B378,'[3]Active SIM and data usage per n'!$A:$A,'[3]Active SIM and data usage per n'!$C:$C,0,0)</f>
        <v>12</v>
      </c>
      <c r="E378" s="10">
        <f t="shared" si="21"/>
        <v>1.1175870895385742E-8</v>
      </c>
      <c r="F378" s="10">
        <f t="shared" si="22"/>
        <v>1.1444091796875E-5</v>
      </c>
      <c r="H378" s="10">
        <f>SUMIF('Tele2 - data 6.23'!A:A,'Usage by partner TELE2 vs Ki'!A378,'Tele2 - data 6.23'!G:G)</f>
        <v>0</v>
      </c>
      <c r="I378" s="10">
        <f>SUMIF('Tele2 - data 6.23'!A:A,'Usage by partner TELE2 vs Ki'!A378,'Tele2 - data 6.23'!I:I)</f>
        <v>0</v>
      </c>
      <c r="K378" s="12">
        <f t="shared" si="23"/>
        <v>1.1444091796875E-5</v>
      </c>
      <c r="M378">
        <f>_xlfn.XLOOKUP(A378,'Tele2 - data 5.23'!A:A,'Tele2 - data 5.23'!K:K,0,0)</f>
        <v>0</v>
      </c>
      <c r="N378" s="10">
        <f t="shared" ref="N378:N398" si="25">M378*K378</f>
        <v>0</v>
      </c>
    </row>
    <row r="379" spans="1:14" x14ac:dyDescent="0.25">
      <c r="A379" t="s">
        <v>1315</v>
      </c>
      <c r="B379" t="s">
        <v>1335</v>
      </c>
      <c r="C379">
        <f>_xlfn.XLOOKUP(B379,'[3]Active SIM and data usage per n'!$A:$A,'[3]Active SIM and data usage per n'!$B:$B,0,0)</f>
        <v>2</v>
      </c>
      <c r="D379" s="10">
        <f>_xlfn.XLOOKUP(B379,'[3]Active SIM and data usage per n'!$A:$A,'[3]Active SIM and data usage per n'!$C:$C,0,0)</f>
        <v>41956271</v>
      </c>
      <c r="E379" s="10">
        <f t="shared" si="21"/>
        <v>3.9074822328984737E-2</v>
      </c>
      <c r="F379" s="10">
        <f t="shared" si="22"/>
        <v>40.012618064880371</v>
      </c>
      <c r="H379" s="10">
        <f>SUMIF('Tele2 - data 6.23'!A:A,'Usage by partner TELE2 vs Ki'!A379,'Tele2 - data 6.23'!G:G)</f>
        <v>21</v>
      </c>
      <c r="I379" s="10">
        <f>SUMIF('Tele2 - data 6.23'!A:A,'Usage by partner TELE2 vs Ki'!A379,'Tele2 - data 6.23'!I:I)</f>
        <v>39.033000000000001</v>
      </c>
      <c r="K379" s="12">
        <f t="shared" si="23"/>
        <v>0.97961806488036984</v>
      </c>
      <c r="M379">
        <f>_xlfn.XLOOKUP(A379,'Tele2 - data 5.23'!A:A,'Tele2 - data 5.23'!K:K,0,0)</f>
        <v>0.10001616787196452</v>
      </c>
      <c r="N379" s="10">
        <f t="shared" si="25"/>
        <v>9.7977644827484098E-2</v>
      </c>
    </row>
    <row r="380" spans="1:14" x14ac:dyDescent="0.25">
      <c r="A380" t="s">
        <v>1317</v>
      </c>
      <c r="B380" t="s">
        <v>1336</v>
      </c>
      <c r="C380">
        <f>_xlfn.XLOOKUP(B380,'[3]Active SIM and data usage per n'!$A:$A,'[3]Active SIM and data usage per n'!$B:$B,0,0)</f>
        <v>1</v>
      </c>
      <c r="D380" s="10">
        <f>_xlfn.XLOOKUP(B380,'[3]Active SIM and data usage per n'!$A:$A,'[3]Active SIM and data usage per n'!$C:$C,0,0)</f>
        <v>897659</v>
      </c>
      <c r="E380" s="10">
        <f t="shared" si="21"/>
        <v>8.3601009100675583E-4</v>
      </c>
      <c r="F380" s="10">
        <f t="shared" si="22"/>
        <v>0.85607433319091797</v>
      </c>
      <c r="H380" s="10">
        <f>SUMIF('Tele2 - data 6.23'!A:A,'Usage by partner TELE2 vs Ki'!A380,'Tele2 - data 6.23'!G:G)</f>
        <v>23</v>
      </c>
      <c r="I380" s="10">
        <f>SUMIF('Tele2 - data 6.23'!A:A,'Usage by partner TELE2 vs Ki'!A380,'Tele2 - data 6.23'!I:I)</f>
        <v>2.2610000000000001</v>
      </c>
      <c r="K380" s="12">
        <f t="shared" si="23"/>
        <v>-1.4049256668090822</v>
      </c>
      <c r="M380">
        <f>_xlfn.XLOOKUP(A380,'Tele2 - data 5.23'!A:A,'Tele2 - data 5.23'!K:K,0,0)</f>
        <v>6.0018697966425422E-2</v>
      </c>
      <c r="N380" s="10">
        <f t="shared" si="25"/>
        <v>-8.4321809261493144E-2</v>
      </c>
    </row>
    <row r="381" spans="1:14" x14ac:dyDescent="0.25">
      <c r="A381" t="s">
        <v>1312</v>
      </c>
      <c r="B381" t="s">
        <v>1337</v>
      </c>
      <c r="C381">
        <f>_xlfn.XLOOKUP(B381,'[3]Active SIM and data usage per n'!$A:$A,'[3]Active SIM and data usage per n'!$B:$B,0,0)</f>
        <v>0</v>
      </c>
      <c r="D381" s="10">
        <f>_xlfn.XLOOKUP(B381,'[3]Active SIM and data usage per n'!$A:$A,'[3]Active SIM and data usage per n'!$C:$C,0,0)</f>
        <v>0</v>
      </c>
      <c r="E381" s="10">
        <f t="shared" si="21"/>
        <v>0</v>
      </c>
      <c r="F381" s="10">
        <f t="shared" si="22"/>
        <v>0</v>
      </c>
      <c r="H381" s="10">
        <f>SUMIF('Tele2 - data 6.23'!A:A,'Usage by partner TELE2 vs Ki'!A381,'Tele2 - data 6.23'!G:G)</f>
        <v>10</v>
      </c>
      <c r="I381" s="10">
        <f>SUMIF('Tele2 - data 6.23'!A:A,'Usage by partner TELE2 vs Ki'!A381,'Tele2 - data 6.23'!I:I)</f>
        <v>0.76600000000000001</v>
      </c>
      <c r="K381" s="12">
        <f t="shared" si="23"/>
        <v>-0.76600000000000001</v>
      </c>
      <c r="M381">
        <f>_xlfn.XLOOKUP(A381,'Tele2 - data 5.23'!A:A,'Tele2 - data 5.23'!K:K,0,0)</f>
        <v>0.10004300308861963</v>
      </c>
      <c r="N381" s="10">
        <f t="shared" si="25"/>
        <v>-7.663294036588264E-2</v>
      </c>
    </row>
    <row r="382" spans="1:14" x14ac:dyDescent="0.25">
      <c r="A382" t="s">
        <v>1309</v>
      </c>
      <c r="B382" t="s">
        <v>1338</v>
      </c>
      <c r="C382">
        <f>_xlfn.XLOOKUP(B382,'[3]Active SIM and data usage per n'!$A:$A,'[3]Active SIM and data usage per n'!$B:$B,0,0)</f>
        <v>2</v>
      </c>
      <c r="D382" s="10">
        <f>_xlfn.XLOOKUP(B382,'[3]Active SIM and data usage per n'!$A:$A,'[3]Active SIM and data usage per n'!$C:$C,0,0)</f>
        <v>535</v>
      </c>
      <c r="E382" s="10">
        <f t="shared" si="21"/>
        <v>4.9825757741928101E-7</v>
      </c>
      <c r="F382" s="10">
        <f t="shared" si="22"/>
        <v>5.1021575927734375E-4</v>
      </c>
      <c r="H382" s="10">
        <f>SUMIF('Tele2 - data 6.23'!A:A,'Usage by partner TELE2 vs Ki'!A382,'Tele2 - data 6.23'!G:G)</f>
        <v>602</v>
      </c>
      <c r="I382" s="10">
        <f>SUMIF('Tele2 - data 6.23'!A:A,'Usage by partner TELE2 vs Ki'!A382,'Tele2 - data 6.23'!I:I)</f>
        <v>0</v>
      </c>
      <c r="K382" s="12">
        <f t="shared" si="23"/>
        <v>5.1021575927734375E-4</v>
      </c>
      <c r="M382">
        <f>_xlfn.XLOOKUP(A382,'Tele2 - data 5.23'!A:A,'Tele2 - data 5.23'!K:K,0,0)</f>
        <v>0</v>
      </c>
      <c r="N382" s="10">
        <f t="shared" si="25"/>
        <v>0</v>
      </c>
    </row>
    <row r="383" spans="1:14" x14ac:dyDescent="0.25">
      <c r="A383" t="s">
        <v>1319</v>
      </c>
      <c r="B383" t="s">
        <v>1340</v>
      </c>
      <c r="C383">
        <f>_xlfn.XLOOKUP(B383,'[3]Active SIM and data usage per n'!$A:$A,'[3]Active SIM and data usage per n'!$B:$B,0,0)</f>
        <v>0</v>
      </c>
      <c r="D383" s="10">
        <f>_xlfn.XLOOKUP(B383,'[3]Active SIM and data usage per n'!$A:$A,'[3]Active SIM and data usage per n'!$C:$C,0,0)</f>
        <v>0</v>
      </c>
      <c r="E383" s="10">
        <f t="shared" si="21"/>
        <v>0</v>
      </c>
      <c r="F383" s="10">
        <f t="shared" si="22"/>
        <v>0</v>
      </c>
      <c r="H383" s="10">
        <f>SUMIF('Tele2 - data 6.23'!A:A,'Usage by partner TELE2 vs Ki'!A383,'Tele2 - data 6.23'!G:G)</f>
        <v>0</v>
      </c>
      <c r="I383" s="10">
        <f>SUMIF('Tele2 - data 6.23'!A:A,'Usage by partner TELE2 vs Ki'!A383,'Tele2 - data 6.23'!I:I)</f>
        <v>0</v>
      </c>
      <c r="K383" s="12">
        <f t="shared" si="23"/>
        <v>0</v>
      </c>
      <c r="M383">
        <f>_xlfn.XLOOKUP(A383,'Tele2 - data 5.23'!A:A,'Tele2 - data 5.23'!K:K,0,0)</f>
        <v>0.10021352313167259</v>
      </c>
      <c r="N383" s="10">
        <f t="shared" si="25"/>
        <v>0</v>
      </c>
    </row>
    <row r="384" spans="1:14" x14ac:dyDescent="0.25">
      <c r="A384" t="s">
        <v>1319</v>
      </c>
      <c r="B384" t="s">
        <v>1344</v>
      </c>
      <c r="C384">
        <f>_xlfn.XLOOKUP(B384,'[3]Active SIM and data usage per n'!$A:$A,'[3]Active SIM and data usage per n'!$B:$B,0,0)</f>
        <v>0</v>
      </c>
      <c r="D384" s="10">
        <f>_xlfn.XLOOKUP(B384,'[3]Active SIM and data usage per n'!$A:$A,'[3]Active SIM and data usage per n'!$C:$C,0,0)</f>
        <v>0</v>
      </c>
      <c r="E384" s="10">
        <f t="shared" si="21"/>
        <v>0</v>
      </c>
      <c r="F384" s="10">
        <f t="shared" si="22"/>
        <v>0</v>
      </c>
      <c r="H384" s="10">
        <f>SUMIF('Tele2 - data 6.23'!A:A,'Usage by partner TELE2 vs Ki'!A384,'Tele2 - data 6.23'!G:G)</f>
        <v>0</v>
      </c>
      <c r="I384" s="10">
        <f>SUMIF('Tele2 - data 6.23'!A:A,'Usage by partner TELE2 vs Ki'!A384,'Tele2 - data 6.23'!I:I)</f>
        <v>0</v>
      </c>
      <c r="K384" s="12">
        <f t="shared" si="23"/>
        <v>0</v>
      </c>
      <c r="M384">
        <f>_xlfn.XLOOKUP(A384,'Tele2 - data 5.23'!A:A,'Tele2 - data 5.23'!K:K,0,0)</f>
        <v>0.10021352313167259</v>
      </c>
      <c r="N384" s="10">
        <f t="shared" ref="N384" si="26">M384*K384</f>
        <v>0</v>
      </c>
    </row>
    <row r="385" spans="1:14" x14ac:dyDescent="0.25">
      <c r="A385" t="s">
        <v>1319</v>
      </c>
      <c r="B385" t="s">
        <v>1344</v>
      </c>
      <c r="C385">
        <f>_xlfn.XLOOKUP(B385,'[3]Active SIM and data usage per n'!$A:$A,'[3]Active SIM and data usage per n'!$B:$B,0,0)</f>
        <v>0</v>
      </c>
      <c r="E385" s="10"/>
      <c r="H385" s="10">
        <f>SUMIF('Tele2 - data 6.23'!A:A,'Usage by partner TELE2 vs Ki'!A385,'Tele2 - data 6.23'!G:G)</f>
        <v>0</v>
      </c>
      <c r="I385" s="10">
        <f>SUMIF('Tele2 - data 6.23'!A:A,'Usage by partner TELE2 vs Ki'!A385,'Tele2 - data 6.23'!I:I)</f>
        <v>0</v>
      </c>
      <c r="K385" s="12">
        <f t="shared" si="23"/>
        <v>0</v>
      </c>
      <c r="M385">
        <f>_xlfn.XLOOKUP(A385,'Tele2 - data 5.23'!A:A,'Tele2 - data 5.23'!K:K,0,0)</f>
        <v>0.10021352313167259</v>
      </c>
      <c r="N385" s="10">
        <f>M385*K385</f>
        <v>0</v>
      </c>
    </row>
    <row r="386" spans="1:14" x14ac:dyDescent="0.25">
      <c r="A386" t="s">
        <v>1331</v>
      </c>
      <c r="B386" t="s">
        <v>1342</v>
      </c>
      <c r="C386">
        <f>_xlfn.XLOOKUP(B386,'[3]Active SIM and data usage per n'!$A:$A,'[3]Active SIM and data usage per n'!$B:$B,0,0)</f>
        <v>0</v>
      </c>
      <c r="D386" s="10">
        <f>_xlfn.XLOOKUP(B386,'[3]Active SIM and data usage per n'!$A:$A,'[3]Active SIM and data usage per n'!$C:$C,0,0)</f>
        <v>0</v>
      </c>
      <c r="E386" s="10">
        <f t="shared" si="21"/>
        <v>0</v>
      </c>
      <c r="F386" s="10">
        <f t="shared" si="22"/>
        <v>0</v>
      </c>
      <c r="H386" s="10">
        <f>SUMIF('Tele2 - data 6.23'!A:A,'Usage by partner TELE2 vs Ki'!A386,'Tele2 - data 6.23'!G:G)</f>
        <v>0</v>
      </c>
      <c r="I386" s="10">
        <f>SUMIF('Tele2 - data 6.23'!A:A,'Usage by partner TELE2 vs Ki'!A386,'Tele2 - data 6.23'!I:I)</f>
        <v>0</v>
      </c>
      <c r="K386" s="12">
        <f t="shared" si="23"/>
        <v>0</v>
      </c>
      <c r="M386">
        <f>_xlfn.XLOOKUP(A386,'Tele2 - data 5.23'!A:A,'Tele2 - data 5.23'!K:K,0,0)</f>
        <v>0.10079494799405647</v>
      </c>
      <c r="N386" s="10">
        <f t="shared" si="25"/>
        <v>0</v>
      </c>
    </row>
    <row r="387" spans="1:14" x14ac:dyDescent="0.25">
      <c r="A387" t="s">
        <v>1331</v>
      </c>
      <c r="B387" t="s">
        <v>1345</v>
      </c>
      <c r="C387">
        <f>_xlfn.XLOOKUP(B387,'[3]Active SIM and data usage per n'!$A:$A,'[3]Active SIM and data usage per n'!$B:$B,0,0)</f>
        <v>0</v>
      </c>
      <c r="D387" s="10">
        <f>_xlfn.XLOOKUP(B387,'[3]Active SIM and data usage per n'!$A:$A,'[3]Active SIM and data usage per n'!$C:$C,0,0)</f>
        <v>0</v>
      </c>
      <c r="E387" s="10">
        <f t="shared" si="21"/>
        <v>0</v>
      </c>
      <c r="F387" s="10">
        <f t="shared" si="22"/>
        <v>0</v>
      </c>
      <c r="H387" s="10">
        <f>SUMIF('Tele2 - data 6.23'!A:A,'Usage by partner TELE2 vs Ki'!A387,'Tele2 - data 6.23'!G:G)</f>
        <v>0</v>
      </c>
      <c r="I387" s="10">
        <f>SUMIF('Tele2 - data 6.23'!A:A,'Usage by partner TELE2 vs Ki'!A387,'Tele2 - data 6.23'!I:I)</f>
        <v>0</v>
      </c>
      <c r="K387" s="12">
        <f t="shared" si="23"/>
        <v>0</v>
      </c>
      <c r="M387">
        <f>_xlfn.XLOOKUP(A387,'Tele2 - data 5.23'!A:A,'Tele2 - data 5.23'!K:K,0,0)</f>
        <v>0.10079494799405647</v>
      </c>
      <c r="N387" s="10">
        <f>M387*K387</f>
        <v>0</v>
      </c>
    </row>
    <row r="388" spans="1:14" x14ac:dyDescent="0.25">
      <c r="A388" t="s">
        <v>1328</v>
      </c>
      <c r="B388" t="s">
        <v>1343</v>
      </c>
      <c r="C388">
        <f>_xlfn.XLOOKUP(B388,'[3]Active SIM and data usage per n'!$A:$A,'[3]Active SIM and data usage per n'!$B:$B,0,0)</f>
        <v>0</v>
      </c>
      <c r="D388" s="10">
        <f>_xlfn.XLOOKUP(B388,'[3]Active SIM and data usage per n'!$A:$A,'[3]Active SIM and data usage per n'!$C:$C,0,0)</f>
        <v>0</v>
      </c>
      <c r="E388" s="10">
        <f t="shared" ref="E388:E398" si="27">F388/1024</f>
        <v>0</v>
      </c>
      <c r="F388" s="10">
        <f t="shared" ref="F388:F398" si="28">D388/1024/1024</f>
        <v>0</v>
      </c>
      <c r="H388" s="10">
        <f>SUMIF('Tele2 - data 6.23'!A:A,'Usage by partner TELE2 vs Ki'!A388,'Tele2 - data 6.23'!G:G)</f>
        <v>0</v>
      </c>
      <c r="I388" s="10">
        <f>SUMIF('Tele2 - data 6.23'!A:A,'Usage by partner TELE2 vs Ki'!A388,'Tele2 - data 6.23'!I:I)</f>
        <v>0</v>
      </c>
      <c r="K388" s="12">
        <f t="shared" si="23"/>
        <v>0</v>
      </c>
      <c r="M388">
        <f>_xlfn.XLOOKUP(A388,'Tele2 - data 5.23'!A:A,'Tele2 - data 5.23'!K:K,0,0)</f>
        <v>0.10034632034632034</v>
      </c>
      <c r="N388" s="10">
        <f t="shared" si="25"/>
        <v>0</v>
      </c>
    </row>
    <row r="389" spans="1:14" x14ac:dyDescent="0.25">
      <c r="A389" t="s">
        <v>1357</v>
      </c>
      <c r="B389" t="s">
        <v>1346</v>
      </c>
      <c r="C389">
        <f>_xlfn.XLOOKUP(B389,'[3]Active SIM and data usage per n'!$A:$A,'[3]Active SIM and data usage per n'!$B:$B,0,0)</f>
        <v>2</v>
      </c>
      <c r="D389" s="10">
        <f>_xlfn.XLOOKUP(B389,'[3]Active SIM and data usage per n'!$A:$A,'[3]Active SIM and data usage per n'!$C:$C,0,0)</f>
        <v>4169898</v>
      </c>
      <c r="E389" s="10">
        <f t="shared" si="27"/>
        <v>3.8835201412439346E-3</v>
      </c>
      <c r="F389" s="10">
        <f t="shared" si="28"/>
        <v>3.9767246246337891</v>
      </c>
      <c r="H389" s="10">
        <f>SUMIF('Tele2 - data 6.23'!A:A,'Usage by partner TELE2 vs Ki'!A389,'Tele2 - data 6.23'!G:G)</f>
        <v>575</v>
      </c>
      <c r="I389" s="10">
        <f>SUMIF('Tele2 - data 6.23'!A:A,'Usage by partner TELE2 vs Ki'!A389,'Tele2 - data 6.23'!I:I)</f>
        <v>4.4859999999999998</v>
      </c>
      <c r="K389" s="12">
        <f t="shared" ref="K389:K398" si="29">F389-I389</f>
        <v>-0.5092753753662107</v>
      </c>
      <c r="M389">
        <f>_xlfn.XLOOKUP(A389,'Tele2 - data 5.23'!A:A,'Tele2 - data 5.23'!K:K,0,0)</f>
        <v>0</v>
      </c>
      <c r="N389" s="10">
        <f t="shared" si="25"/>
        <v>0</v>
      </c>
    </row>
    <row r="390" spans="1:14" x14ac:dyDescent="0.25">
      <c r="A390" t="s">
        <v>1323</v>
      </c>
      <c r="B390" t="s">
        <v>1347</v>
      </c>
      <c r="C390">
        <f>_xlfn.XLOOKUP(B390,'[3]Active SIM and data usage per n'!$A:$A,'[3]Active SIM and data usage per n'!$B:$B,0,0)</f>
        <v>1</v>
      </c>
      <c r="D390" s="10">
        <f>_xlfn.XLOOKUP(B390,'[3]Active SIM and data usage per n'!$A:$A,'[3]Active SIM and data usage per n'!$C:$C,0,0)</f>
        <v>15</v>
      </c>
      <c r="E390" s="10">
        <f t="shared" si="27"/>
        <v>1.3969838619232178E-8</v>
      </c>
      <c r="F390" s="10">
        <f t="shared" si="28"/>
        <v>1.430511474609375E-5</v>
      </c>
      <c r="H390" s="10">
        <f>SUMIF('Tele2 - data 6.23'!A:A,'Usage by partner TELE2 vs Ki'!A390,'Tele2 - data 6.23'!G:G)</f>
        <v>0</v>
      </c>
      <c r="I390" s="10">
        <f>SUMIF('Tele2 - data 6.23'!A:A,'Usage by partner TELE2 vs Ki'!A390,'Tele2 - data 6.23'!I:I)</f>
        <v>0</v>
      </c>
      <c r="K390" s="12">
        <f t="shared" si="29"/>
        <v>1.430511474609375E-5</v>
      </c>
      <c r="M390">
        <f>_xlfn.XLOOKUP(A390,'Tele2 - data 5.23'!A:A,'Tele2 - data 5.23'!K:K,0,0)</f>
        <v>6.0319148936170207E-2</v>
      </c>
      <c r="N390" s="10">
        <f t="shared" si="25"/>
        <v>8.6287234691863358E-7</v>
      </c>
    </row>
    <row r="391" spans="1:14" x14ac:dyDescent="0.25">
      <c r="A391" t="s">
        <v>1359</v>
      </c>
      <c r="B391" t="s">
        <v>1348</v>
      </c>
      <c r="C391">
        <f>_xlfn.XLOOKUP(B391,'[3]Active SIM and data usage per n'!$A:$A,'[3]Active SIM and data usage per n'!$B:$B,0,0)</f>
        <v>1</v>
      </c>
      <c r="D391" s="10">
        <f>_xlfn.XLOOKUP(B391,'[3]Active SIM and data usage per n'!$A:$A,'[3]Active SIM and data usage per n'!$C:$C,0,0)</f>
        <v>16692</v>
      </c>
      <c r="E391" s="10">
        <f t="shared" si="27"/>
        <v>1.5545636415481567E-5</v>
      </c>
      <c r="F391" s="10">
        <f t="shared" si="28"/>
        <v>1.5918731689453125E-2</v>
      </c>
      <c r="H391" s="10">
        <f>SUMIF('Tele2 - data 6.23'!A:A,'Usage by partner TELE2 vs Ki'!A391,'Tele2 - data 6.23'!G:G)</f>
        <v>0</v>
      </c>
      <c r="I391" s="10">
        <f>SUMIF('Tele2 - data 6.23'!A:A,'Usage by partner TELE2 vs Ki'!A391,'Tele2 - data 6.23'!I:I)</f>
        <v>0</v>
      </c>
      <c r="K391" s="12">
        <f t="shared" si="29"/>
        <v>1.5918731689453125E-2</v>
      </c>
      <c r="M391">
        <f>_xlfn.XLOOKUP(A391,'Tele2 - data 5.23'!A:A,'Tele2 - data 5.23'!K:K,0,0)</f>
        <v>0</v>
      </c>
      <c r="N391" s="10">
        <f t="shared" si="25"/>
        <v>0</v>
      </c>
    </row>
    <row r="392" spans="1:14" x14ac:dyDescent="0.25">
      <c r="A392" t="s">
        <v>1326</v>
      </c>
      <c r="B392" t="s">
        <v>1349</v>
      </c>
      <c r="C392">
        <f>_xlfn.XLOOKUP(B392,'[3]Active SIM and data usage per n'!$A:$A,'[3]Active SIM and data usage per n'!$B:$B,0,0)</f>
        <v>0</v>
      </c>
      <c r="D392" s="10">
        <f>_xlfn.XLOOKUP(B392,'[3]Active SIM and data usage per n'!$A:$A,'[3]Active SIM and data usage per n'!$C:$C,0,0)</f>
        <v>0</v>
      </c>
      <c r="E392" s="10">
        <f t="shared" si="27"/>
        <v>0</v>
      </c>
      <c r="F392" s="10">
        <f t="shared" si="28"/>
        <v>0</v>
      </c>
      <c r="H392" s="10">
        <f>SUMIF('Tele2 - data 6.23'!A:A,'Usage by partner TELE2 vs Ki'!A392,'Tele2 - data 6.23'!G:G)</f>
        <v>0</v>
      </c>
      <c r="I392" s="10">
        <f>SUMIF('Tele2 - data 6.23'!A:A,'Usage by partner TELE2 vs Ki'!A392,'Tele2 - data 6.23'!I:I)</f>
        <v>0</v>
      </c>
      <c r="K392" s="12">
        <f t="shared" si="29"/>
        <v>0</v>
      </c>
      <c r="M392">
        <f>_xlfn.XLOOKUP(A392,'Tele2 - data 5.23'!A:A,'Tele2 - data 5.23'!K:K,0,0)</f>
        <v>6.1333333333333337E-2</v>
      </c>
      <c r="N392" s="10">
        <f t="shared" si="25"/>
        <v>0</v>
      </c>
    </row>
    <row r="393" spans="1:14" x14ac:dyDescent="0.25">
      <c r="A393" s="4" t="s">
        <v>1304</v>
      </c>
      <c r="B393" t="s">
        <v>1350</v>
      </c>
      <c r="C393">
        <f>_xlfn.XLOOKUP(B393,'[3]Active SIM and data usage per n'!$A:$A,'[3]Active SIM and data usage per n'!$B:$B,0,0)</f>
        <v>1</v>
      </c>
      <c r="D393" s="10">
        <f>_xlfn.XLOOKUP(B393,'[3]Active SIM and data usage per n'!$A:$A,'[3]Active SIM and data usage per n'!$C:$C,0,0)</f>
        <v>2171532</v>
      </c>
      <c r="E393" s="10">
        <f t="shared" si="27"/>
        <v>2.0223967730998993E-3</v>
      </c>
      <c r="F393" s="10">
        <f t="shared" si="28"/>
        <v>2.0709342956542969</v>
      </c>
      <c r="H393" s="10">
        <f>SUMIF('Tele2 - data 6.23'!A:A,'Usage by partner TELE2 vs Ki'!A393,'Tele2 - data 6.23'!G:G)</f>
        <v>108</v>
      </c>
      <c r="I393" s="10">
        <f>SUMIF('Tele2 - data 6.23'!A:A,'Usage by partner TELE2 vs Ki'!A393,'Tele2 - data 6.23'!I:I)</f>
        <v>2.177</v>
      </c>
      <c r="K393" s="12">
        <f t="shared" si="29"/>
        <v>-0.10606570434570317</v>
      </c>
      <c r="M393">
        <f>_xlfn.XLOOKUP(A393,'Tele2 - data 5.23'!A:A,'Tele2 - data 5.23'!K:K,0,0)</f>
        <v>1.0159999999999998</v>
      </c>
      <c r="N393" s="10">
        <f t="shared" si="25"/>
        <v>-0.10776275561523439</v>
      </c>
    </row>
    <row r="394" spans="1:14" x14ac:dyDescent="0.25">
      <c r="A394" t="s">
        <v>1320</v>
      </c>
      <c r="B394" t="s">
        <v>1351</v>
      </c>
      <c r="C394">
        <f>_xlfn.XLOOKUP(B394,'[3]Active SIM and data usage per n'!$A:$A,'[3]Active SIM and data usage per n'!$B:$B,0,0)</f>
        <v>1</v>
      </c>
      <c r="D394" s="10">
        <f>_xlfn.XLOOKUP(B394,'[3]Active SIM and data usage per n'!$A:$A,'[3]Active SIM and data usage per n'!$C:$C,0,0)</f>
        <v>47287</v>
      </c>
      <c r="E394" s="10">
        <f t="shared" si="27"/>
        <v>4.4039450585842133E-5</v>
      </c>
      <c r="F394" s="10">
        <f t="shared" si="28"/>
        <v>4.5096397399902344E-2</v>
      </c>
      <c r="H394" s="10">
        <f>SUMIF('Tele2 - data 6.23'!A:A,'Usage by partner TELE2 vs Ki'!A394,'Tele2 - data 6.23'!G:G)</f>
        <v>1</v>
      </c>
      <c r="I394" s="10">
        <f>SUMIF('Tele2 - data 6.23'!A:A,'Usage by partner TELE2 vs Ki'!A394,'Tele2 - data 6.23'!I:I)</f>
        <v>4.5999999999999999E-2</v>
      </c>
      <c r="K394" s="12">
        <f t="shared" si="29"/>
        <v>-9.0360260009765547E-4</v>
      </c>
      <c r="M394">
        <f>_xlfn.XLOOKUP(A394,'Tele2 - data 5.23'!A:A,'Tele2 - data 5.23'!K:K,0,0)</f>
        <v>1.01E-2</v>
      </c>
      <c r="N394" s="10">
        <f t="shared" si="25"/>
        <v>-9.1263862609863192E-6</v>
      </c>
    </row>
    <row r="395" spans="1:14" x14ac:dyDescent="0.25">
      <c r="A395" t="s">
        <v>1360</v>
      </c>
      <c r="B395" t="s">
        <v>1352</v>
      </c>
      <c r="C395">
        <f>_xlfn.XLOOKUP(B395,'[3]Active SIM and data usage per n'!$A:$A,'[3]Active SIM and data usage per n'!$B:$B,0,0)</f>
        <v>2</v>
      </c>
      <c r="D395" s="10">
        <f>_xlfn.XLOOKUP(B395,'[3]Active SIM and data usage per n'!$A:$A,'[3]Active SIM and data usage per n'!$C:$C,0,0)</f>
        <v>3</v>
      </c>
      <c r="E395" s="10">
        <f t="shared" si="27"/>
        <v>2.7939677238464355E-9</v>
      </c>
      <c r="F395" s="10">
        <f t="shared" si="28"/>
        <v>2.86102294921875E-6</v>
      </c>
      <c r="H395" s="10">
        <f>SUMIF('Tele2 - data 6.23'!A:A,'Usage by partner TELE2 vs Ki'!A395,'Tele2 - data 6.23'!G:G)</f>
        <v>0</v>
      </c>
      <c r="I395" s="10">
        <f>SUMIF('Tele2 - data 6.23'!A:A,'Usage by partner TELE2 vs Ki'!A395,'Tele2 - data 6.23'!I:I)</f>
        <v>0</v>
      </c>
      <c r="K395" s="12">
        <f t="shared" si="29"/>
        <v>2.86102294921875E-6</v>
      </c>
      <c r="M395">
        <f>_xlfn.XLOOKUP(A395,'Tele2 - data 5.23'!A:A,'Tele2 - data 5.23'!K:K,0,0)</f>
        <v>0</v>
      </c>
      <c r="N395" s="10">
        <f t="shared" si="25"/>
        <v>0</v>
      </c>
    </row>
    <row r="396" spans="1:14" x14ac:dyDescent="0.25">
      <c r="A396" t="s">
        <v>1361</v>
      </c>
      <c r="B396" t="s">
        <v>1353</v>
      </c>
      <c r="C396">
        <f>_xlfn.XLOOKUP(B396,'[3]Active SIM and data usage per n'!$A:$A,'[3]Active SIM and data usage per n'!$B:$B,0,0)</f>
        <v>0</v>
      </c>
      <c r="D396" s="10">
        <f>_xlfn.XLOOKUP(B396,'[3]Active SIM and data usage per n'!$A:$A,'[3]Active SIM and data usage per n'!$C:$C,0,0)</f>
        <v>0</v>
      </c>
      <c r="E396" s="10">
        <f t="shared" si="27"/>
        <v>0</v>
      </c>
      <c r="F396" s="10">
        <f t="shared" si="28"/>
        <v>0</v>
      </c>
      <c r="H396" s="10">
        <f>SUMIF('Tele2 - data 6.23'!A:A,'Usage by partner TELE2 vs Ki'!A396,'Tele2 - data 6.23'!G:G)</f>
        <v>0</v>
      </c>
      <c r="I396" s="10">
        <f>SUMIF('Tele2 - data 6.23'!A:A,'Usage by partner TELE2 vs Ki'!A396,'Tele2 - data 6.23'!I:I)</f>
        <v>0</v>
      </c>
      <c r="K396" s="12">
        <f t="shared" si="29"/>
        <v>0</v>
      </c>
      <c r="M396">
        <f>_xlfn.XLOOKUP(A396,'Tele2 - data 5.23'!A:A,'Tele2 - data 5.23'!K:K,0,0)</f>
        <v>0</v>
      </c>
      <c r="N396" s="10">
        <f t="shared" si="25"/>
        <v>0</v>
      </c>
    </row>
    <row r="397" spans="1:14" x14ac:dyDescent="0.25">
      <c r="A397" t="s">
        <v>1362</v>
      </c>
      <c r="B397" t="s">
        <v>1354</v>
      </c>
      <c r="C397">
        <f>_xlfn.XLOOKUP(B397,'[3]Active SIM and data usage per n'!$A:$A,'[3]Active SIM and data usage per n'!$B:$B,0,0)</f>
        <v>1</v>
      </c>
      <c r="D397" s="10">
        <f>_xlfn.XLOOKUP(B397,'[3]Active SIM and data usage per n'!$A:$A,'[3]Active SIM and data usage per n'!$C:$C,0,0)</f>
        <v>312</v>
      </c>
      <c r="E397" s="10">
        <f t="shared" si="27"/>
        <v>2.905726432800293E-7</v>
      </c>
      <c r="F397" s="10">
        <f t="shared" si="28"/>
        <v>2.9754638671875E-4</v>
      </c>
      <c r="H397" s="10">
        <f>SUMIF('Tele2 - data 6.23'!A:A,'Usage by partner TELE2 vs Ki'!A397,'Tele2 - data 6.23'!G:G)</f>
        <v>0</v>
      </c>
      <c r="I397" s="10">
        <f>SUMIF('Tele2 - data 6.23'!A:A,'Usage by partner TELE2 vs Ki'!A397,'Tele2 - data 6.23'!I:I)</f>
        <v>0</v>
      </c>
      <c r="K397" s="12">
        <f t="shared" si="29"/>
        <v>2.9754638671875E-4</v>
      </c>
      <c r="M397">
        <f>_xlfn.XLOOKUP(A397,'Tele2 - data 5.23'!A:A,'Tele2 - data 5.23'!K:K,0,0)</f>
        <v>0</v>
      </c>
      <c r="N397" s="10">
        <f t="shared" si="25"/>
        <v>0</v>
      </c>
    </row>
    <row r="398" spans="1:14" x14ac:dyDescent="0.25">
      <c r="A398" t="s">
        <v>1358</v>
      </c>
      <c r="B398" t="s">
        <v>1355</v>
      </c>
      <c r="C398">
        <f>_xlfn.XLOOKUP(B398,'[3]Active SIM and data usage per n'!$A:$A,'[3]Active SIM and data usage per n'!$B:$B,0,0)</f>
        <v>0</v>
      </c>
      <c r="D398" s="10">
        <f>_xlfn.XLOOKUP(B398,'[3]Active SIM and data usage per n'!$A:$A,'[3]Active SIM and data usage per n'!$C:$C,0,0)</f>
        <v>0</v>
      </c>
      <c r="E398" s="10">
        <f t="shared" si="27"/>
        <v>0</v>
      </c>
      <c r="F398" s="10">
        <f t="shared" si="28"/>
        <v>0</v>
      </c>
      <c r="H398" s="10">
        <f>SUMIF('Tele2 - data 6.23'!A:A,'Usage by partner TELE2 vs Ki'!A398,'Tele2 - data 6.23'!G:G)</f>
        <v>0</v>
      </c>
      <c r="I398" s="10">
        <f>SUMIF('Tele2 - data 6.23'!A:A,'Usage by partner TELE2 vs Ki'!A398,'Tele2 - data 6.23'!I:I)</f>
        <v>0</v>
      </c>
      <c r="K398" s="12">
        <f t="shared" si="29"/>
        <v>0</v>
      </c>
      <c r="M398">
        <f>_xlfn.XLOOKUP(A398,'Tele2 - data 5.23'!A:A,'Tele2 - data 5.23'!K:K,0,0)</f>
        <v>0</v>
      </c>
      <c r="N398" s="10">
        <f t="shared" si="25"/>
        <v>0</v>
      </c>
    </row>
    <row r="399" spans="1:14" x14ac:dyDescent="0.25">
      <c r="A399" t="s">
        <v>1399</v>
      </c>
      <c r="B399" t="s">
        <v>1405</v>
      </c>
      <c r="C399">
        <f>_xlfn.XLOOKUP(B399,'[3]Active SIM and data usage per n'!$A:$A,'[3]Active SIM and data usage per n'!$B:$B,0,0)</f>
        <v>1</v>
      </c>
      <c r="D399" s="10">
        <f>_xlfn.XLOOKUP(B399,'[3]Active SIM and data usage per n'!$A:$A,'[3]Active SIM and data usage per n'!$C:$C,0,0)</f>
        <v>3080</v>
      </c>
      <c r="E399" s="10">
        <f t="shared" ref="E399:E402" si="30">F399/1024</f>
        <v>2.8684735298156738E-6</v>
      </c>
      <c r="F399" s="10">
        <f t="shared" ref="F399:F402" si="31">D399/1024/1024</f>
        <v>2.93731689453125E-3</v>
      </c>
      <c r="H399" s="10">
        <f>SUMIF('Tele2 - data 6.23'!A:A,'Usage by partner TELE2 vs Ki'!A399,'Tele2 - data 6.23'!G:G)</f>
        <v>4</v>
      </c>
      <c r="I399" s="10">
        <f>SUMIF('Tele2 - data 6.23'!A:A,'Usage by partner TELE2 vs Ki'!A399,'Tele2 - data 6.23'!I:I)</f>
        <v>5.0000000000000001E-3</v>
      </c>
      <c r="K399" s="12">
        <f t="shared" ref="K399:K402" si="32">F399-I399</f>
        <v>-2.0626831054687501E-3</v>
      </c>
      <c r="M399">
        <f>_xlfn.XLOOKUP(A399,'Tele2 - data 5.23'!A:A,'Tele2 - data 5.23'!K:K,0,0)</f>
        <v>0</v>
      </c>
      <c r="N399" s="10">
        <f t="shared" ref="N399:N402" si="33">M399*K399</f>
        <v>0</v>
      </c>
    </row>
    <row r="400" spans="1:14" x14ac:dyDescent="0.25">
      <c r="A400" t="s">
        <v>1449</v>
      </c>
      <c r="B400" t="s">
        <v>1403</v>
      </c>
      <c r="C400">
        <f>_xlfn.XLOOKUP(B400,'[3]Active SIM and data usage per n'!$A:$A,'[3]Active SIM and data usage per n'!$B:$B,0,0)</f>
        <v>1</v>
      </c>
      <c r="D400" s="10">
        <f>_xlfn.XLOOKUP(B400,'[3]Active SIM and data usage per n'!$A:$A,'[3]Active SIM and data usage per n'!$C:$C,0,0)</f>
        <v>2</v>
      </c>
      <c r="E400" s="10">
        <f t="shared" si="30"/>
        <v>1.862645149230957E-9</v>
      </c>
      <c r="F400" s="10">
        <f t="shared" si="31"/>
        <v>1.9073486328125E-6</v>
      </c>
      <c r="H400" s="10">
        <f>SUMIF('Tele2 - data 6.23'!A:A,'Usage by partner TELE2 vs Ki'!A400,'Tele2 - data 6.23'!G:G)</f>
        <v>0</v>
      </c>
      <c r="I400" s="10">
        <f>SUMIF('Tele2 - data 6.23'!A:A,'Usage by partner TELE2 vs Ki'!A400,'Tele2 - data 6.23'!I:I)</f>
        <v>0</v>
      </c>
      <c r="K400" s="12">
        <f t="shared" si="32"/>
        <v>1.9073486328125E-6</v>
      </c>
      <c r="M400">
        <f>_xlfn.XLOOKUP(A400,'Tele2 - data 5.23'!A:A,'Tele2 - data 5.23'!K:K,0,0)</f>
        <v>0</v>
      </c>
      <c r="N400" s="10">
        <f t="shared" si="33"/>
        <v>0</v>
      </c>
    </row>
    <row r="401" spans="1:14" x14ac:dyDescent="0.25">
      <c r="A401" t="s">
        <v>1450</v>
      </c>
      <c r="B401" t="s">
        <v>1406</v>
      </c>
      <c r="C401">
        <f>_xlfn.XLOOKUP(B401,'[3]Active SIM and data usage per n'!$A:$A,'[3]Active SIM and data usage per n'!$B:$B,0,0)</f>
        <v>1</v>
      </c>
      <c r="D401" s="10">
        <f>_xlfn.XLOOKUP(B401,'[3]Active SIM and data usage per n'!$A:$A,'[3]Active SIM and data usage per n'!$C:$C,0,0)</f>
        <v>6</v>
      </c>
      <c r="E401" s="10">
        <f t="shared" si="30"/>
        <v>5.5879354476928711E-9</v>
      </c>
      <c r="F401" s="10">
        <f t="shared" si="31"/>
        <v>5.7220458984375E-6</v>
      </c>
      <c r="H401" s="10">
        <f>SUMIF('Tele2 - data 6.23'!A:A,'Usage by partner TELE2 vs Ki'!A401,'Tele2 - data 6.23'!G:G)</f>
        <v>0</v>
      </c>
      <c r="I401" s="10">
        <f>SUMIF('Tele2 - data 6.23'!A:A,'Usage by partner TELE2 vs Ki'!A401,'Tele2 - data 6.23'!I:I)</f>
        <v>0</v>
      </c>
      <c r="K401" s="12">
        <f t="shared" si="32"/>
        <v>5.7220458984375E-6</v>
      </c>
      <c r="M401">
        <f>_xlfn.XLOOKUP(A401,'Tele2 - data 5.23'!A:A,'Tele2 - data 5.23'!K:K,0,0)</f>
        <v>0</v>
      </c>
      <c r="N401" s="10">
        <f t="shared" si="33"/>
        <v>0</v>
      </c>
    </row>
    <row r="402" spans="1:14" x14ac:dyDescent="0.25">
      <c r="A402" t="s">
        <v>1451</v>
      </c>
      <c r="B402" t="s">
        <v>1404</v>
      </c>
      <c r="C402">
        <f>_xlfn.XLOOKUP(B402,'[3]Active SIM and data usage per n'!$A:$A,'[3]Active SIM and data usage per n'!$B:$B,0,0)</f>
        <v>1</v>
      </c>
      <c r="D402" s="10">
        <f>_xlfn.XLOOKUP(B402,'[3]Active SIM and data usage per n'!$A:$A,'[3]Active SIM and data usage per n'!$C:$C,0,0)</f>
        <v>2</v>
      </c>
      <c r="E402" s="10">
        <f t="shared" si="30"/>
        <v>1.862645149230957E-9</v>
      </c>
      <c r="F402" s="10">
        <f t="shared" si="31"/>
        <v>1.9073486328125E-6</v>
      </c>
      <c r="H402" s="10">
        <f>SUMIF('Tele2 - data 6.23'!A:A,'Usage by partner TELE2 vs Ki'!A402,'Tele2 - data 6.23'!G:G)</f>
        <v>0</v>
      </c>
      <c r="I402" s="10">
        <f>SUMIF('Tele2 - data 6.23'!A:A,'Usage by partner TELE2 vs Ki'!A402,'Tele2 - data 6.23'!I:I)</f>
        <v>0</v>
      </c>
      <c r="K402" s="12">
        <f t="shared" si="32"/>
        <v>1.9073486328125E-6</v>
      </c>
      <c r="M402">
        <f>_xlfn.XLOOKUP(A402,'Tele2 - data 5.23'!A:A,'Tele2 - data 5.23'!K:K,0,0)</f>
        <v>0</v>
      </c>
      <c r="N402" s="10">
        <f t="shared" si="33"/>
        <v>0</v>
      </c>
    </row>
    <row r="404" spans="1:14" x14ac:dyDescent="0.25">
      <c r="C404" s="21">
        <f>SUM(C1:C402)</f>
        <v>356995</v>
      </c>
      <c r="D404" s="21">
        <f t="shared" ref="D404:F404" si="34">SUM(D1:D402)</f>
        <v>1713721985163</v>
      </c>
      <c r="E404" s="21">
        <f t="shared" si="34"/>
        <v>1596.027971397154</v>
      </c>
      <c r="F404" s="21">
        <f t="shared" si="34"/>
        <v>1634332.6427106857</v>
      </c>
      <c r="H404" s="21">
        <f>SUM(H1:H402)</f>
        <v>40058279</v>
      </c>
      <c r="I404" s="21">
        <f>SUM(I1:I402)</f>
        <v>1509334.8520000007</v>
      </c>
      <c r="K404" s="21">
        <f>SUM(K1:K402)</f>
        <v>35638.247494934069</v>
      </c>
      <c r="M404" s="21">
        <f>SUM(M1:M402)</f>
        <v>51.182022327886486</v>
      </c>
      <c r="N404" s="21">
        <f>SUM(N1:N402)</f>
        <v>171.81480089180141</v>
      </c>
    </row>
    <row r="406" spans="1:14" x14ac:dyDescent="0.25">
      <c r="H406" s="10">
        <f xml:space="preserve"> SUM('Tele2 - data 6.23'!G:G)</f>
        <v>40058279</v>
      </c>
      <c r="I406" s="10">
        <f>SUM('Tele2 - data 6.23'!I:I)</f>
        <v>1509334.852</v>
      </c>
    </row>
    <row r="407" spans="1:14" x14ac:dyDescent="0.25">
      <c r="H407" s="10">
        <f>H404-H406</f>
        <v>0</v>
      </c>
      <c r="I407" s="10">
        <f>I404-I406</f>
        <v>0</v>
      </c>
    </row>
  </sheetData>
  <autoFilter ref="A2:N402" xr:uid="{586BEBF7-29B1-4DD1-BE69-6E5AF1DF3EF5}"/>
  <mergeCells count="2">
    <mergeCell ref="B1:F1"/>
    <mergeCell ref="H1:I1"/>
  </mergeCells>
  <conditionalFormatting sqref="A1:A392 A394:A1048576">
    <cfRule type="duplicateValues" dxfId="12" priority="3"/>
    <cfRule type="duplicateValues" dxfId="11" priority="64"/>
    <cfRule type="duplicateValues" dxfId="10" priority="74"/>
  </conditionalFormatting>
  <conditionalFormatting sqref="A330:A354">
    <cfRule type="duplicateValues" dxfId="9" priority="63"/>
  </conditionalFormatting>
  <conditionalFormatting sqref="B1:B1048576">
    <cfRule type="duplicateValues" dxfId="8" priority="4"/>
    <cfRule type="duplicateValues" dxfId="7" priority="48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41286-549B-42FF-8A59-BA43362EA9EC}">
  <dimension ref="A1:V254"/>
  <sheetViews>
    <sheetView workbookViewId="0">
      <selection activeCell="I1" sqref="I1:I1048576"/>
    </sheetView>
  </sheetViews>
  <sheetFormatPr defaultRowHeight="15" x14ac:dyDescent="0.25"/>
  <cols>
    <col min="1" max="1" width="10.28515625" style="8" bestFit="1" customWidth="1"/>
    <col min="2" max="2" width="17.85546875" style="8" customWidth="1"/>
    <col min="3" max="3" width="17.7109375" style="8" customWidth="1"/>
    <col min="4" max="4" width="15.28515625" style="8" bestFit="1" customWidth="1"/>
    <col min="5" max="5" width="8.7109375" style="8" customWidth="1"/>
    <col min="6" max="6" width="18.7109375" style="8" customWidth="1"/>
    <col min="7" max="7" width="15.28515625" style="8" customWidth="1"/>
    <col min="8" max="8" width="10.7109375" style="8" customWidth="1"/>
    <col min="9" max="9" width="22" style="26" bestFit="1" customWidth="1"/>
    <col min="10" max="10" width="11.5703125" style="9" bestFit="1" customWidth="1"/>
    <col min="15" max="15" width="13.28515625" bestFit="1" customWidth="1"/>
    <col min="16" max="16" width="10.5703125" bestFit="1" customWidth="1"/>
  </cols>
  <sheetData>
    <row r="1" spans="1:22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581</v>
      </c>
      <c r="O1" s="23">
        <f>SUM(I:I)</f>
        <v>1509334.852</v>
      </c>
      <c r="P1" s="23">
        <f>SUM(J:J)</f>
        <v>31733.838969973487</v>
      </c>
      <c r="Q1" s="30" t="s">
        <v>1388</v>
      </c>
      <c r="R1" s="30"/>
      <c r="S1" s="8"/>
      <c r="T1" s="8"/>
      <c r="U1" s="8"/>
      <c r="V1" s="31">
        <f>+SUM(V3:V385)</f>
        <v>7146.1400000000021</v>
      </c>
    </row>
    <row r="2" spans="1:22" ht="51" x14ac:dyDescent="0.25">
      <c r="A2" s="4" t="s">
        <v>1244</v>
      </c>
      <c r="B2" s="4" t="s">
        <v>1245</v>
      </c>
      <c r="C2" s="4" t="s">
        <v>12</v>
      </c>
      <c r="D2" s="4" t="s">
        <v>13</v>
      </c>
      <c r="E2" s="4" t="s">
        <v>14</v>
      </c>
      <c r="F2" s="5" t="s">
        <v>15</v>
      </c>
      <c r="G2" s="5">
        <v>68</v>
      </c>
      <c r="H2" s="6">
        <v>0</v>
      </c>
      <c r="I2" s="6">
        <v>1.111</v>
      </c>
      <c r="J2" s="7">
        <v>6.6850000000000007E-2</v>
      </c>
      <c r="K2">
        <f>J2/I2</f>
        <v>6.0171017101710175E-2</v>
      </c>
      <c r="L2" t="str">
        <f>_xlfn.XLOOKUP(A2,'Usage by partner TELE2 vs Ki'!A:A,'Usage by partner TELE2 vs Ki'!A:A,,0)</f>
        <v>ALBAM</v>
      </c>
      <c r="Q2" s="32" t="s">
        <v>3</v>
      </c>
      <c r="R2" s="32" t="s">
        <v>0</v>
      </c>
      <c r="S2" s="32" t="s">
        <v>1389</v>
      </c>
      <c r="T2" s="32" t="s">
        <v>1390</v>
      </c>
      <c r="U2" s="33" t="s">
        <v>1391</v>
      </c>
      <c r="V2" s="32" t="s">
        <v>1392</v>
      </c>
    </row>
    <row r="3" spans="1:22" x14ac:dyDescent="0.25">
      <c r="A3" s="4" t="s">
        <v>16</v>
      </c>
      <c r="B3" s="4" t="s">
        <v>17</v>
      </c>
      <c r="C3" s="4" t="s">
        <v>12</v>
      </c>
      <c r="D3" s="4" t="s">
        <v>13</v>
      </c>
      <c r="E3" s="4" t="s">
        <v>14</v>
      </c>
      <c r="F3" s="5" t="s">
        <v>15</v>
      </c>
      <c r="G3" s="5">
        <v>227</v>
      </c>
      <c r="H3" s="6">
        <v>0</v>
      </c>
      <c r="I3" s="6">
        <v>0.185</v>
      </c>
      <c r="J3" s="7">
        <v>1.1299999999999999E-3</v>
      </c>
      <c r="K3">
        <f t="shared" ref="K3:K66" si="0">J3/I3</f>
        <v>6.1081081081081076E-3</v>
      </c>
      <c r="L3" t="str">
        <f>_xlfn.XLOOKUP(A3,'Usage by partner TELE2 vs Ki'!A:A,'Usage by partner TELE2 vs Ki'!A:A,,0)</f>
        <v>ALBVF</v>
      </c>
      <c r="Q3" s="8" t="s">
        <v>13</v>
      </c>
      <c r="R3" s="8" t="s">
        <v>24</v>
      </c>
      <c r="S3" s="8">
        <v>21</v>
      </c>
      <c r="T3" s="8" t="s">
        <v>1393</v>
      </c>
      <c r="U3" s="34">
        <f>+VLOOKUP(R3,'[2]Pricelist 2022-07-01'!$A$2:$H$564,8,0)</f>
        <v>0</v>
      </c>
      <c r="V3" s="8">
        <f t="shared" ref="V3:V49" si="1">S3*U3</f>
        <v>0</v>
      </c>
    </row>
    <row r="4" spans="1:22" x14ac:dyDescent="0.25">
      <c r="A4" s="4" t="s">
        <v>18</v>
      </c>
      <c r="B4" s="4" t="s">
        <v>19</v>
      </c>
      <c r="C4" s="4" t="s">
        <v>20</v>
      </c>
      <c r="D4" s="4" t="s">
        <v>13</v>
      </c>
      <c r="E4" s="4" t="s">
        <v>14</v>
      </c>
      <c r="F4" s="5" t="s">
        <v>15</v>
      </c>
      <c r="G4" s="5">
        <v>72871</v>
      </c>
      <c r="H4" s="6">
        <v>0</v>
      </c>
      <c r="I4" s="6">
        <v>1946.0609999999999</v>
      </c>
      <c r="J4" s="7">
        <v>97.538600000037405</v>
      </c>
      <c r="K4">
        <f t="shared" si="0"/>
        <v>5.012103937134417E-2</v>
      </c>
      <c r="L4" t="str">
        <f>_xlfn.XLOOKUP(A4,'Usage by partner TELE2 vs Ki'!A:A,'Usage by partner TELE2 vs Ki'!A:A,,0)</f>
        <v>ARETC</v>
      </c>
      <c r="Q4" s="8" t="s">
        <v>13</v>
      </c>
      <c r="R4" s="8" t="s">
        <v>28</v>
      </c>
      <c r="S4" s="8">
        <v>88</v>
      </c>
      <c r="T4" s="8" t="s">
        <v>1393</v>
      </c>
      <c r="U4" s="34">
        <f>+VLOOKUP(R4,'[2]Pricelist 2022-07-01'!$A$2:$H$564,8,0)</f>
        <v>0.5</v>
      </c>
      <c r="V4" s="8">
        <f t="shared" si="1"/>
        <v>44</v>
      </c>
    </row>
    <row r="5" spans="1:22" x14ac:dyDescent="0.25">
      <c r="A5" s="4" t="s">
        <v>21</v>
      </c>
      <c r="B5" s="4" t="s">
        <v>22</v>
      </c>
      <c r="C5" s="4" t="s">
        <v>23</v>
      </c>
      <c r="D5" s="4" t="s">
        <v>13</v>
      </c>
      <c r="E5" s="4" t="s">
        <v>14</v>
      </c>
      <c r="F5" s="5" t="s">
        <v>15</v>
      </c>
      <c r="G5" s="5">
        <v>450</v>
      </c>
      <c r="H5" s="6">
        <v>0</v>
      </c>
      <c r="I5" s="6">
        <v>11.73</v>
      </c>
      <c r="J5" s="7">
        <v>5.86687000000002</v>
      </c>
      <c r="K5">
        <f t="shared" si="0"/>
        <v>0.50015942028985672</v>
      </c>
      <c r="L5" t="str">
        <f>_xlfn.XLOOKUP(A5,'Usage by partner TELE2 vs Ki'!A:A,'Usage by partner TELE2 vs Ki'!A:A,,0)</f>
        <v>ARGCM</v>
      </c>
      <c r="Q5" s="8" t="s">
        <v>13</v>
      </c>
      <c r="R5" s="8" t="s">
        <v>33</v>
      </c>
      <c r="S5" s="8">
        <v>55</v>
      </c>
      <c r="T5" s="8" t="s">
        <v>1393</v>
      </c>
      <c r="U5" s="34">
        <f>+VLOOKUP(R5,'[2]Pricelist 2022-07-01'!$A$2:$H$564,8,0)</f>
        <v>0.17</v>
      </c>
      <c r="V5" s="8">
        <f t="shared" si="1"/>
        <v>9.3500000000000014</v>
      </c>
    </row>
    <row r="6" spans="1:22" x14ac:dyDescent="0.25">
      <c r="A6" s="4" t="s">
        <v>24</v>
      </c>
      <c r="B6" s="4" t="s">
        <v>25</v>
      </c>
      <c r="C6" s="4" t="s">
        <v>23</v>
      </c>
      <c r="D6" s="4" t="s">
        <v>13</v>
      </c>
      <c r="E6" s="4" t="s">
        <v>14</v>
      </c>
      <c r="F6" s="5" t="s">
        <v>15</v>
      </c>
      <c r="G6" s="5">
        <v>1387</v>
      </c>
      <c r="H6" s="6">
        <v>0</v>
      </c>
      <c r="I6" s="6">
        <v>31.791</v>
      </c>
      <c r="J6" s="7">
        <v>1.5929300000000099</v>
      </c>
      <c r="K6">
        <f t="shared" si="0"/>
        <v>5.0106319398572234E-2</v>
      </c>
      <c r="L6" t="str">
        <f>_xlfn.XLOOKUP(A6,'Usage by partner TELE2 vs Ki'!A:A,'Usage by partner TELE2 vs Ki'!A:A,,0)</f>
        <v>ARGTM</v>
      </c>
      <c r="Q6" s="8" t="s">
        <v>13</v>
      </c>
      <c r="R6" s="8" t="s">
        <v>48</v>
      </c>
      <c r="S6" s="8">
        <v>1709</v>
      </c>
      <c r="T6" s="8" t="s">
        <v>1393</v>
      </c>
      <c r="U6" s="34">
        <f>+VLOOKUP(R6,'[2]Pricelist 2022-07-01'!$A$2:$H$564,8,0)</f>
        <v>4.4999999999999998E-2</v>
      </c>
      <c r="V6" s="8">
        <f t="shared" si="1"/>
        <v>76.905000000000001</v>
      </c>
    </row>
    <row r="7" spans="1:22" x14ac:dyDescent="0.25">
      <c r="A7" s="4" t="s">
        <v>26</v>
      </c>
      <c r="B7" s="4" t="s">
        <v>27</v>
      </c>
      <c r="C7" s="4" t="s">
        <v>23</v>
      </c>
      <c r="D7" s="4" t="s">
        <v>13</v>
      </c>
      <c r="E7" s="4" t="s">
        <v>14</v>
      </c>
      <c r="F7" s="5" t="s">
        <v>15</v>
      </c>
      <c r="G7" s="5">
        <v>231</v>
      </c>
      <c r="H7" s="6">
        <v>0</v>
      </c>
      <c r="I7" s="6">
        <v>11.731999999999999</v>
      </c>
      <c r="J7" s="7">
        <v>0.58740999999999899</v>
      </c>
      <c r="K7">
        <f t="shared" si="0"/>
        <v>5.0069041936583618E-2</v>
      </c>
      <c r="L7" t="str">
        <f>_xlfn.XLOOKUP(A7,'Usage by partner TELE2 vs Ki'!A:A,'Usage by partner TELE2 vs Ki'!A:A,,0)</f>
        <v>ARGTP</v>
      </c>
      <c r="Q7" s="8" t="s">
        <v>13</v>
      </c>
      <c r="R7" s="8" t="s">
        <v>78</v>
      </c>
      <c r="S7" s="8">
        <v>14</v>
      </c>
      <c r="T7" s="8" t="s">
        <v>1393</v>
      </c>
      <c r="U7" s="34">
        <f>+VLOOKUP(R7,'[2]Pricelist 2022-07-01'!$A$2:$H$564,8,0)</f>
        <v>0.06</v>
      </c>
      <c r="V7" s="8">
        <f t="shared" si="1"/>
        <v>0.84</v>
      </c>
    </row>
    <row r="8" spans="1:22" x14ac:dyDescent="0.25">
      <c r="A8" s="4" t="s">
        <v>28</v>
      </c>
      <c r="B8" s="4" t="s">
        <v>29</v>
      </c>
      <c r="C8" s="4" t="s">
        <v>30</v>
      </c>
      <c r="D8" s="4" t="s">
        <v>13</v>
      </c>
      <c r="E8" s="4" t="s">
        <v>14</v>
      </c>
      <c r="F8" s="5" t="s">
        <v>15</v>
      </c>
      <c r="G8" s="5">
        <v>49309</v>
      </c>
      <c r="H8" s="6">
        <v>0</v>
      </c>
      <c r="I8" s="6">
        <v>1061.4110000000001</v>
      </c>
      <c r="J8" s="7">
        <v>5.4164199999991096</v>
      </c>
      <c r="K8">
        <f t="shared" si="0"/>
        <v>5.1030373719502713E-3</v>
      </c>
      <c r="L8" t="str">
        <f>_xlfn.XLOOKUP(A8,'Usage by partner TELE2 vs Ki'!A:A,'Usage by partner TELE2 vs Ki'!A:A,,0)</f>
        <v>AUSTA</v>
      </c>
      <c r="Q8" s="8" t="s">
        <v>13</v>
      </c>
      <c r="R8" s="8" t="s">
        <v>83</v>
      </c>
      <c r="S8" s="8">
        <v>1</v>
      </c>
      <c r="T8" s="8" t="s">
        <v>1393</v>
      </c>
      <c r="U8" s="34">
        <f>+VLOOKUP(R8,'[2]Pricelist 2022-07-01'!$A$2:$H$564,8,0)</f>
        <v>0</v>
      </c>
      <c r="V8" s="8">
        <f t="shared" si="1"/>
        <v>0</v>
      </c>
    </row>
    <row r="9" spans="1:22" x14ac:dyDescent="0.25">
      <c r="A9" s="4" t="s">
        <v>31</v>
      </c>
      <c r="B9" s="4" t="s">
        <v>32</v>
      </c>
      <c r="C9" s="4" t="s">
        <v>30</v>
      </c>
      <c r="D9" s="4" t="s">
        <v>13</v>
      </c>
      <c r="E9" s="4" t="s">
        <v>14</v>
      </c>
      <c r="F9" s="5" t="s">
        <v>15</v>
      </c>
      <c r="G9" s="5">
        <v>3474</v>
      </c>
      <c r="H9" s="6">
        <v>0</v>
      </c>
      <c r="I9" s="6">
        <v>23.437000000000001</v>
      </c>
      <c r="J9" s="7">
        <v>1.88663000000002</v>
      </c>
      <c r="K9">
        <f t="shared" si="0"/>
        <v>8.0497930622520794E-2</v>
      </c>
      <c r="L9" t="str">
        <f>_xlfn.XLOOKUP(A9,'Usage by partner TELE2 vs Ki'!A:A,'Usage by partner TELE2 vs Ki'!A:A,,0)</f>
        <v>AUSVF</v>
      </c>
      <c r="Q9" s="8" t="s">
        <v>13</v>
      </c>
      <c r="R9" s="8" t="s">
        <v>1249</v>
      </c>
      <c r="S9" s="8">
        <v>1</v>
      </c>
      <c r="T9" s="8" t="s">
        <v>1393</v>
      </c>
      <c r="U9" s="34">
        <f>+VLOOKUP(R9,'[2]Pricelist 2022-07-01'!$A$2:$H$564,8,0)</f>
        <v>0</v>
      </c>
      <c r="V9" s="8">
        <f t="shared" si="1"/>
        <v>0</v>
      </c>
    </row>
    <row r="10" spans="1:22" x14ac:dyDescent="0.25">
      <c r="A10" s="4" t="s">
        <v>33</v>
      </c>
      <c r="B10" s="4" t="s">
        <v>34</v>
      </c>
      <c r="C10" s="4" t="s">
        <v>35</v>
      </c>
      <c r="D10" s="4" t="s">
        <v>13</v>
      </c>
      <c r="E10" s="4" t="s">
        <v>14</v>
      </c>
      <c r="F10" s="5" t="s">
        <v>15</v>
      </c>
      <c r="G10" s="5">
        <v>7736</v>
      </c>
      <c r="H10" s="6">
        <v>0</v>
      </c>
      <c r="I10" s="6">
        <v>154.56399999999999</v>
      </c>
      <c r="J10" s="7">
        <v>0.960709999999941</v>
      </c>
      <c r="K10">
        <f t="shared" si="0"/>
        <v>6.2156129499750332E-3</v>
      </c>
      <c r="L10" t="str">
        <f>_xlfn.XLOOKUP(A10,'Usage by partner TELE2 vs Ki'!A:A,'Usage by partner TELE2 vs Ki'!A:A,,0)</f>
        <v>AUTCA</v>
      </c>
      <c r="Q10" s="8" t="s">
        <v>13</v>
      </c>
      <c r="R10" s="8" t="s">
        <v>1251</v>
      </c>
      <c r="S10" s="8">
        <v>1</v>
      </c>
      <c r="T10" s="8" t="s">
        <v>1393</v>
      </c>
      <c r="U10" s="34">
        <f>+VLOOKUP(R10,'[2]Pricelist 2022-07-01'!$A$2:$H$564,8,0)</f>
        <v>0</v>
      </c>
      <c r="V10" s="8">
        <f t="shared" si="1"/>
        <v>0</v>
      </c>
    </row>
    <row r="11" spans="1:22" x14ac:dyDescent="0.25">
      <c r="A11" s="4" t="s">
        <v>36</v>
      </c>
      <c r="B11" s="4" t="s">
        <v>37</v>
      </c>
      <c r="C11" s="4" t="s">
        <v>35</v>
      </c>
      <c r="D11" s="4" t="s">
        <v>13</v>
      </c>
      <c r="E11" s="4" t="s">
        <v>14</v>
      </c>
      <c r="F11" s="5" t="s">
        <v>15</v>
      </c>
      <c r="G11" s="5">
        <v>60045</v>
      </c>
      <c r="H11" s="6">
        <v>0</v>
      </c>
      <c r="I11" s="6">
        <v>459.86399999999998</v>
      </c>
      <c r="J11" s="7">
        <v>4.6426599999993696</v>
      </c>
      <c r="K11">
        <f t="shared" si="0"/>
        <v>1.0095723953167393E-2</v>
      </c>
      <c r="L11" t="str">
        <f>_xlfn.XLOOKUP(A11,'Usage by partner TELE2 vs Ki'!A:A,'Usage by partner TELE2 vs Ki'!A:A,,0)</f>
        <v>AUTPT</v>
      </c>
      <c r="Q11" s="8" t="s">
        <v>13</v>
      </c>
      <c r="R11" s="8" t="s">
        <v>87</v>
      </c>
      <c r="S11" s="8">
        <v>1</v>
      </c>
      <c r="T11" s="8" t="s">
        <v>1393</v>
      </c>
      <c r="U11" s="34">
        <f>+VLOOKUP(R11,'[2]Pricelist 2022-07-01'!$A$2:$H$564,8,0)</f>
        <v>0</v>
      </c>
      <c r="V11" s="8">
        <f t="shared" si="1"/>
        <v>0</v>
      </c>
    </row>
    <row r="12" spans="1:22" x14ac:dyDescent="0.25">
      <c r="A12" s="4" t="s">
        <v>38</v>
      </c>
      <c r="B12" s="4" t="s">
        <v>39</v>
      </c>
      <c r="C12" s="4" t="s">
        <v>40</v>
      </c>
      <c r="D12" s="4" t="s">
        <v>13</v>
      </c>
      <c r="E12" s="4" t="s">
        <v>14</v>
      </c>
      <c r="F12" s="5" t="s">
        <v>15</v>
      </c>
      <c r="G12" s="5">
        <v>5318</v>
      </c>
      <c r="H12" s="6">
        <v>0</v>
      </c>
      <c r="I12" s="6">
        <v>20.318000000000001</v>
      </c>
      <c r="J12" s="7">
        <v>2.04853999999998</v>
      </c>
      <c r="K12">
        <f t="shared" si="0"/>
        <v>0.10082389999015552</v>
      </c>
      <c r="L12" t="str">
        <f>_xlfn.XLOOKUP(A12,'Usage by partner TELE2 vs Ki'!A:A,'Usage by partner TELE2 vs Ki'!A:A,,0)</f>
        <v>BDITL</v>
      </c>
      <c r="Q12" s="8" t="s">
        <v>13</v>
      </c>
      <c r="R12" s="8" t="s">
        <v>102</v>
      </c>
      <c r="S12" s="8">
        <v>62</v>
      </c>
      <c r="T12" s="8" t="s">
        <v>1393</v>
      </c>
      <c r="U12" s="34">
        <f>+VLOOKUP(R12,'[2]Pricelist 2022-07-01'!$A$2:$H$564,8,0)</f>
        <v>0</v>
      </c>
      <c r="V12" s="8">
        <f t="shared" si="1"/>
        <v>0</v>
      </c>
    </row>
    <row r="13" spans="1:22" x14ac:dyDescent="0.25">
      <c r="A13" s="4" t="s">
        <v>41</v>
      </c>
      <c r="B13" s="4" t="s">
        <v>42</v>
      </c>
      <c r="C13" s="4" t="s">
        <v>43</v>
      </c>
      <c r="D13" s="4" t="s">
        <v>13</v>
      </c>
      <c r="E13" s="4" t="s">
        <v>14</v>
      </c>
      <c r="F13" s="5" t="s">
        <v>15</v>
      </c>
      <c r="G13" s="5">
        <v>5866</v>
      </c>
      <c r="H13" s="6">
        <v>0</v>
      </c>
      <c r="I13" s="6">
        <v>649.452</v>
      </c>
      <c r="J13" s="7">
        <v>6.5008599999992898</v>
      </c>
      <c r="K13">
        <f t="shared" si="0"/>
        <v>1.0009762076334031E-2</v>
      </c>
      <c r="L13" t="str">
        <f>_xlfn.XLOOKUP(A13,'Usage by partner TELE2 vs Ki'!A:A,'Usage by partner TELE2 vs Ki'!A:A,,0)</f>
        <v>BELKO</v>
      </c>
      <c r="Q13" s="8" t="s">
        <v>13</v>
      </c>
      <c r="R13" s="8" t="s">
        <v>111</v>
      </c>
      <c r="S13" s="8">
        <v>6732</v>
      </c>
      <c r="T13" s="8" t="s">
        <v>1393</v>
      </c>
      <c r="U13" s="34">
        <f>+VLOOKUP(R13,'[2]Pricelist 2022-07-01'!$A$2:$H$564,8,0)</f>
        <v>0</v>
      </c>
      <c r="V13" s="8">
        <f t="shared" si="1"/>
        <v>0</v>
      </c>
    </row>
    <row r="14" spans="1:22" x14ac:dyDescent="0.25">
      <c r="A14" s="4" t="s">
        <v>44</v>
      </c>
      <c r="B14" s="4" t="s">
        <v>45</v>
      </c>
      <c r="C14" s="4" t="s">
        <v>43</v>
      </c>
      <c r="D14" s="4" t="s">
        <v>13</v>
      </c>
      <c r="E14" s="4" t="s">
        <v>14</v>
      </c>
      <c r="F14" s="5" t="s">
        <v>15</v>
      </c>
      <c r="G14" s="5">
        <v>66952</v>
      </c>
      <c r="H14" s="6">
        <v>0</v>
      </c>
      <c r="I14" s="6">
        <v>384.53300000000002</v>
      </c>
      <c r="J14" s="7">
        <v>2.6037500000018898</v>
      </c>
      <c r="K14">
        <f t="shared" si="0"/>
        <v>6.7712003911286935E-3</v>
      </c>
      <c r="L14" t="str">
        <f>_xlfn.XLOOKUP(A14,'Usage by partner TELE2 vs Ki'!A:A,'Usage by partner TELE2 vs Ki'!A:A,,0)</f>
        <v>BELMO</v>
      </c>
      <c r="Q14" s="8" t="s">
        <v>13</v>
      </c>
      <c r="R14" s="8" t="s">
        <v>113</v>
      </c>
      <c r="S14" s="8">
        <v>73</v>
      </c>
      <c r="T14" s="8" t="s">
        <v>1393</v>
      </c>
      <c r="U14" s="34">
        <f>+VLOOKUP(R14,'[2]Pricelist 2022-07-01'!$A$2:$H$564,8,0)</f>
        <v>0</v>
      </c>
      <c r="V14" s="8">
        <f t="shared" si="1"/>
        <v>0</v>
      </c>
    </row>
    <row r="15" spans="1:22" x14ac:dyDescent="0.25">
      <c r="A15" s="4" t="s">
        <v>46</v>
      </c>
      <c r="B15" s="4" t="s">
        <v>47</v>
      </c>
      <c r="C15" s="4" t="s">
        <v>43</v>
      </c>
      <c r="D15" s="4" t="s">
        <v>13</v>
      </c>
      <c r="E15" s="4" t="s">
        <v>14</v>
      </c>
      <c r="F15" s="5" t="s">
        <v>15</v>
      </c>
      <c r="G15" s="5">
        <v>109912</v>
      </c>
      <c r="H15" s="6">
        <v>0</v>
      </c>
      <c r="I15" s="6">
        <v>704.91800000000001</v>
      </c>
      <c r="J15" s="7">
        <v>7.0903799999836599</v>
      </c>
      <c r="K15">
        <f t="shared" si="0"/>
        <v>1.005844651432317E-2</v>
      </c>
      <c r="L15" t="str">
        <f>_xlfn.XLOOKUP(A15,'Usage by partner TELE2 vs Ki'!A:A,'Usage by partner TELE2 vs Ki'!A:A,,0)</f>
        <v>BELTB</v>
      </c>
      <c r="Q15" s="8" t="s">
        <v>13</v>
      </c>
      <c r="R15" s="8" t="s">
        <v>137</v>
      </c>
      <c r="S15" s="8">
        <v>177</v>
      </c>
      <c r="T15" s="8" t="s">
        <v>1393</v>
      </c>
      <c r="U15" s="34">
        <f>+VLOOKUP(R15,'[2]Pricelist 2022-07-01'!$A$2:$H$564,8,0)</f>
        <v>0.06</v>
      </c>
      <c r="V15" s="8">
        <f t="shared" si="1"/>
        <v>10.62</v>
      </c>
    </row>
    <row r="16" spans="1:22" x14ac:dyDescent="0.25">
      <c r="A16" s="4" t="s">
        <v>48</v>
      </c>
      <c r="B16" s="4" t="s">
        <v>49</v>
      </c>
      <c r="C16" s="4" t="s">
        <v>50</v>
      </c>
      <c r="D16" s="4" t="s">
        <v>13</v>
      </c>
      <c r="E16" s="4" t="s">
        <v>14</v>
      </c>
      <c r="F16" s="5" t="s">
        <v>15</v>
      </c>
      <c r="G16" s="5">
        <v>670932</v>
      </c>
      <c r="H16" s="6">
        <v>0</v>
      </c>
      <c r="I16" s="6">
        <v>5906.8180000000002</v>
      </c>
      <c r="J16" s="7">
        <v>120.270460000176</v>
      </c>
      <c r="K16">
        <f t="shared" si="0"/>
        <v>2.0361294355129275E-2</v>
      </c>
      <c r="L16" t="str">
        <f>_xlfn.XLOOKUP(A16,'Usage by partner TELE2 vs Ki'!A:A,'Usage by partner TELE2 vs Ki'!A:A,,0)</f>
        <v>BGDBL</v>
      </c>
      <c r="Q16" s="8" t="s">
        <v>13</v>
      </c>
      <c r="R16" s="8" t="s">
        <v>139</v>
      </c>
      <c r="S16" s="8">
        <v>538</v>
      </c>
      <c r="T16" s="8" t="s">
        <v>1393</v>
      </c>
      <c r="U16" s="34">
        <f>+VLOOKUP(R16,'[2]Pricelist 2022-07-01'!$A$2:$H$564,8,0)</f>
        <v>0</v>
      </c>
      <c r="V16" s="8">
        <f t="shared" si="1"/>
        <v>0</v>
      </c>
    </row>
    <row r="17" spans="1:22" x14ac:dyDescent="0.25">
      <c r="A17" s="4" t="s">
        <v>51</v>
      </c>
      <c r="B17" s="4" t="s">
        <v>52</v>
      </c>
      <c r="C17" s="4" t="s">
        <v>50</v>
      </c>
      <c r="D17" s="4" t="s">
        <v>13</v>
      </c>
      <c r="E17" s="4" t="s">
        <v>14</v>
      </c>
      <c r="F17" s="5" t="s">
        <v>15</v>
      </c>
      <c r="G17" s="5">
        <v>150256</v>
      </c>
      <c r="H17" s="6">
        <v>0</v>
      </c>
      <c r="I17" s="6">
        <v>3130.2739999999999</v>
      </c>
      <c r="J17" s="7">
        <v>282.284279999798</v>
      </c>
      <c r="K17">
        <f t="shared" si="0"/>
        <v>9.0178776682104514E-2</v>
      </c>
      <c r="L17" t="str">
        <f>_xlfn.XLOOKUP(A17,'Usage by partner TELE2 vs Ki'!A:A,'Usage by partner TELE2 vs Ki'!A:A,,0)</f>
        <v>BGDGP</v>
      </c>
      <c r="Q17" s="8" t="s">
        <v>13</v>
      </c>
      <c r="R17" s="8" t="s">
        <v>164</v>
      </c>
      <c r="S17" s="8">
        <v>16</v>
      </c>
      <c r="T17" s="8" t="s">
        <v>1393</v>
      </c>
      <c r="U17" s="34">
        <f>+VLOOKUP(R17,'[2]Pricelist 2022-07-01'!$A$2:$H$564,8,0)</f>
        <v>0.17</v>
      </c>
      <c r="V17" s="8">
        <f t="shared" si="1"/>
        <v>2.72</v>
      </c>
    </row>
    <row r="18" spans="1:22" x14ac:dyDescent="0.25">
      <c r="A18" s="4" t="s">
        <v>53</v>
      </c>
      <c r="B18" s="4" t="s">
        <v>54</v>
      </c>
      <c r="C18" s="4" t="s">
        <v>55</v>
      </c>
      <c r="D18" s="4" t="s">
        <v>13</v>
      </c>
      <c r="E18" s="4" t="s">
        <v>14</v>
      </c>
      <c r="F18" s="5" t="s">
        <v>15</v>
      </c>
      <c r="G18" s="5">
        <v>43</v>
      </c>
      <c r="H18" s="6">
        <v>0</v>
      </c>
      <c r="I18" s="6">
        <v>2.6520000000000001</v>
      </c>
      <c r="J18" s="7">
        <v>2.6710000000000001E-2</v>
      </c>
      <c r="K18">
        <f t="shared" si="0"/>
        <v>1.0071644042232278E-2</v>
      </c>
      <c r="L18" t="str">
        <f>_xlfn.XLOOKUP(A18,'Usage by partner TELE2 vs Ki'!A:A,'Usage by partner TELE2 vs Ki'!A:A,,0)</f>
        <v>BGR01</v>
      </c>
      <c r="Q18" s="8" t="s">
        <v>13</v>
      </c>
      <c r="R18" s="8" t="s">
        <v>166</v>
      </c>
      <c r="S18" s="8">
        <v>30</v>
      </c>
      <c r="T18" s="8" t="s">
        <v>1393</v>
      </c>
      <c r="U18" s="34">
        <f>+VLOOKUP(R18,'[2]Pricelist 2022-07-01'!$A$2:$H$564,8,0)</f>
        <v>5.5E-2</v>
      </c>
      <c r="V18" s="8">
        <f t="shared" si="1"/>
        <v>1.65</v>
      </c>
    </row>
    <row r="19" spans="1:22" x14ac:dyDescent="0.25">
      <c r="A19" s="4" t="s">
        <v>56</v>
      </c>
      <c r="B19" s="4" t="s">
        <v>57</v>
      </c>
      <c r="C19" s="4" t="s">
        <v>55</v>
      </c>
      <c r="D19" s="4" t="s">
        <v>13</v>
      </c>
      <c r="E19" s="4" t="s">
        <v>14</v>
      </c>
      <c r="F19" s="5" t="s">
        <v>15</v>
      </c>
      <c r="G19" s="5">
        <v>26</v>
      </c>
      <c r="H19" s="6">
        <v>0</v>
      </c>
      <c r="I19" s="6">
        <v>1.6359999999999999</v>
      </c>
      <c r="J19" s="7">
        <v>9.9299999999999996E-3</v>
      </c>
      <c r="K19">
        <f t="shared" si="0"/>
        <v>6.0696821515892419E-3</v>
      </c>
      <c r="L19" t="str">
        <f>_xlfn.XLOOKUP(A19,'Usage by partner TELE2 vs Ki'!A:A,'Usage by partner TELE2 vs Ki'!A:A,,0)</f>
        <v>BGRCM</v>
      </c>
      <c r="Q19" s="8" t="s">
        <v>13</v>
      </c>
      <c r="R19" s="8" t="s">
        <v>168</v>
      </c>
      <c r="S19" s="8">
        <v>16</v>
      </c>
      <c r="T19" s="8" t="s">
        <v>1393</v>
      </c>
      <c r="U19" s="34">
        <f>+VLOOKUP(R19,'[2]Pricelist 2022-07-01'!$A$2:$H$564,8,0)</f>
        <v>0.05</v>
      </c>
      <c r="V19" s="8">
        <f t="shared" si="1"/>
        <v>0.8</v>
      </c>
    </row>
    <row r="20" spans="1:22" x14ac:dyDescent="0.25">
      <c r="A20" s="4" t="s">
        <v>58</v>
      </c>
      <c r="B20" s="4" t="s">
        <v>59</v>
      </c>
      <c r="C20" s="4" t="s">
        <v>55</v>
      </c>
      <c r="D20" s="4" t="s">
        <v>13</v>
      </c>
      <c r="E20" s="4" t="s">
        <v>14</v>
      </c>
      <c r="F20" s="5" t="s">
        <v>15</v>
      </c>
      <c r="G20" s="5">
        <v>50</v>
      </c>
      <c r="H20" s="6">
        <v>0</v>
      </c>
      <c r="I20" s="6">
        <v>3.347</v>
      </c>
      <c r="J20" s="7">
        <v>3.363E-2</v>
      </c>
      <c r="K20">
        <f t="shared" si="0"/>
        <v>1.0047804003585301E-2</v>
      </c>
      <c r="L20" t="str">
        <f>_xlfn.XLOOKUP(A20,'Usage by partner TELE2 vs Ki'!A:A,'Usage by partner TELE2 vs Ki'!A:A,,0)</f>
        <v>BGRVA</v>
      </c>
      <c r="Q20" s="8" t="s">
        <v>13</v>
      </c>
      <c r="R20" s="8" t="s">
        <v>179</v>
      </c>
      <c r="S20" s="8">
        <v>6</v>
      </c>
      <c r="T20" s="8" t="s">
        <v>1393</v>
      </c>
      <c r="U20" s="34">
        <f>+VLOOKUP(R20,'[2]Pricelist 2022-07-01'!$A$2:$H$564,8,0)</f>
        <v>0</v>
      </c>
      <c r="V20" s="8">
        <f t="shared" si="1"/>
        <v>0</v>
      </c>
    </row>
    <row r="21" spans="1:22" x14ac:dyDescent="0.25">
      <c r="A21" s="4" t="s">
        <v>1104</v>
      </c>
      <c r="B21" s="4" t="s">
        <v>1186</v>
      </c>
      <c r="C21" s="4" t="s">
        <v>1043</v>
      </c>
      <c r="D21" s="4" t="s">
        <v>13</v>
      </c>
      <c r="E21" s="4" t="s">
        <v>14</v>
      </c>
      <c r="F21" s="5" t="s">
        <v>15</v>
      </c>
      <c r="G21" s="5">
        <v>942</v>
      </c>
      <c r="H21" s="6">
        <v>0</v>
      </c>
      <c r="I21" s="6">
        <v>27.488</v>
      </c>
      <c r="J21" s="7">
        <v>2.75251000000002</v>
      </c>
      <c r="K21">
        <f t="shared" si="0"/>
        <v>0.100134967986031</v>
      </c>
      <c r="L21" t="str">
        <f>_xlfn.XLOOKUP(A21,'Usage by partner TELE2 vs Ki'!A:A,'Usage by partner TELE2 vs Ki'!A:A,,0)</f>
        <v>BHRBT</v>
      </c>
      <c r="Q21" s="8" t="s">
        <v>13</v>
      </c>
      <c r="R21" s="8" t="s">
        <v>1050</v>
      </c>
      <c r="S21" s="8">
        <v>4</v>
      </c>
      <c r="T21" s="8" t="s">
        <v>1393</v>
      </c>
      <c r="U21" s="34">
        <f>+VLOOKUP(R21,'[2]Pricelist 2022-07-01'!$A$2:$H$564,8,0)</f>
        <v>5.5E-2</v>
      </c>
      <c r="V21" s="8">
        <f t="shared" si="1"/>
        <v>0.22</v>
      </c>
    </row>
    <row r="22" spans="1:22" x14ac:dyDescent="0.25">
      <c r="A22" s="4" t="s">
        <v>1041</v>
      </c>
      <c r="B22" s="4" t="s">
        <v>1042</v>
      </c>
      <c r="C22" s="4" t="s">
        <v>1043</v>
      </c>
      <c r="D22" s="4" t="s">
        <v>13</v>
      </c>
      <c r="E22" s="4" t="s">
        <v>14</v>
      </c>
      <c r="F22" s="5" t="s">
        <v>15</v>
      </c>
      <c r="G22" s="5">
        <v>5366</v>
      </c>
      <c r="H22" s="6">
        <v>0</v>
      </c>
      <c r="I22" s="6">
        <v>32.037999999999997</v>
      </c>
      <c r="J22" s="7">
        <v>1.9394500000000101</v>
      </c>
      <c r="K22">
        <f t="shared" si="0"/>
        <v>6.0535926087771093E-2</v>
      </c>
      <c r="L22" t="str">
        <f>_xlfn.XLOOKUP(A22,'Usage by partner TELE2 vs Ki'!A:A,'Usage by partner TELE2 vs Ki'!A:A,,0)</f>
        <v>BHRMV</v>
      </c>
      <c r="Q22" s="8" t="s">
        <v>13</v>
      </c>
      <c r="R22" s="8" t="s">
        <v>1281</v>
      </c>
      <c r="S22" s="8">
        <v>1</v>
      </c>
      <c r="T22" s="8" t="s">
        <v>1393</v>
      </c>
      <c r="U22" s="34">
        <f>+VLOOKUP(R22,'[2]Pricelist 2022-07-01'!$A$2:$H$564,8,0)</f>
        <v>0</v>
      </c>
      <c r="V22" s="8">
        <f t="shared" si="1"/>
        <v>0</v>
      </c>
    </row>
    <row r="23" spans="1:22" x14ac:dyDescent="0.25">
      <c r="A23" s="4" t="s">
        <v>1044</v>
      </c>
      <c r="B23" s="4" t="s">
        <v>1045</v>
      </c>
      <c r="C23" s="4" t="s">
        <v>1043</v>
      </c>
      <c r="D23" s="4" t="s">
        <v>13</v>
      </c>
      <c r="E23" s="4" t="s">
        <v>14</v>
      </c>
      <c r="F23" s="5" t="s">
        <v>15</v>
      </c>
      <c r="G23" s="5">
        <v>102</v>
      </c>
      <c r="H23" s="6">
        <v>0</v>
      </c>
      <c r="I23" s="6">
        <v>23.097000000000001</v>
      </c>
      <c r="J23" s="7">
        <v>2.3100299999999998</v>
      </c>
      <c r="K23">
        <f t="shared" si="0"/>
        <v>0.10001428756981424</v>
      </c>
      <c r="L23" t="str">
        <f>_xlfn.XLOOKUP(A23,'Usage by partner TELE2 vs Ki'!A:A,'Usage by partner TELE2 vs Ki'!A:A,,0)</f>
        <v>BHRST</v>
      </c>
      <c r="Q23" s="8" t="s">
        <v>13</v>
      </c>
      <c r="R23" s="8" t="s">
        <v>195</v>
      </c>
      <c r="S23" s="8">
        <v>36</v>
      </c>
      <c r="T23" s="8" t="s">
        <v>1393</v>
      </c>
      <c r="U23" s="34">
        <f>+VLOOKUP(R23,'[2]Pricelist 2022-07-01'!$A$2:$H$564,8,0)</f>
        <v>0</v>
      </c>
      <c r="V23" s="8">
        <f t="shared" si="1"/>
        <v>0</v>
      </c>
    </row>
    <row r="24" spans="1:22" x14ac:dyDescent="0.25">
      <c r="A24" s="4" t="s">
        <v>60</v>
      </c>
      <c r="B24" s="4" t="s">
        <v>61</v>
      </c>
      <c r="C24" s="4" t="s">
        <v>62</v>
      </c>
      <c r="D24" s="4" t="s">
        <v>13</v>
      </c>
      <c r="E24" s="4" t="s">
        <v>14</v>
      </c>
      <c r="F24" s="5" t="s">
        <v>15</v>
      </c>
      <c r="G24" s="5">
        <v>4694</v>
      </c>
      <c r="H24" s="6">
        <v>0</v>
      </c>
      <c r="I24" s="6">
        <v>22.140999999999998</v>
      </c>
      <c r="J24" s="7">
        <v>4.44755999999997</v>
      </c>
      <c r="K24">
        <f t="shared" si="0"/>
        <v>0.20087439591707557</v>
      </c>
      <c r="L24" t="str">
        <f>_xlfn.XLOOKUP(A24,'Usage by partner TELE2 vs Ki'!A:A,'Usage by partner TELE2 vs Ki'!A:A,,0)</f>
        <v>BHSBH</v>
      </c>
      <c r="Q24" s="8" t="s">
        <v>13</v>
      </c>
      <c r="R24" s="8" t="s">
        <v>197</v>
      </c>
      <c r="S24" s="8">
        <v>23</v>
      </c>
      <c r="T24" s="8" t="s">
        <v>1393</v>
      </c>
      <c r="U24" s="34">
        <f>+VLOOKUP(R24,'[2]Pricelist 2022-07-01'!$A$2:$H$564,8,0)</f>
        <v>5.5E-2</v>
      </c>
      <c r="V24" s="8">
        <f t="shared" si="1"/>
        <v>1.2649999999999999</v>
      </c>
    </row>
    <row r="25" spans="1:22" x14ac:dyDescent="0.25">
      <c r="A25" s="4" t="s">
        <v>63</v>
      </c>
      <c r="B25" s="4" t="s">
        <v>64</v>
      </c>
      <c r="C25" s="4" t="s">
        <v>62</v>
      </c>
      <c r="D25" s="4" t="s">
        <v>13</v>
      </c>
      <c r="E25" s="4" t="s">
        <v>14</v>
      </c>
      <c r="F25" s="5" t="s">
        <v>15</v>
      </c>
      <c r="G25" s="5">
        <v>635</v>
      </c>
      <c r="H25" s="6">
        <v>0</v>
      </c>
      <c r="I25" s="6">
        <v>9.2219999999999995</v>
      </c>
      <c r="J25" s="7">
        <v>1.84693</v>
      </c>
      <c r="K25">
        <f t="shared" si="0"/>
        <v>0.20027434396009544</v>
      </c>
      <c r="L25" t="str">
        <f>_xlfn.XLOOKUP(A25,'Usage by partner TELE2 vs Ki'!A:A,'Usage by partner TELE2 vs Ki'!A:A,,0)</f>
        <v>BHSNC</v>
      </c>
      <c r="Q25" s="8" t="s">
        <v>13</v>
      </c>
      <c r="R25" s="8" t="s">
        <v>206</v>
      </c>
      <c r="S25" s="8">
        <v>4</v>
      </c>
      <c r="T25" s="8" t="s">
        <v>1393</v>
      </c>
      <c r="U25" s="34">
        <f>+VLOOKUP(R25,'[2]Pricelist 2022-07-01'!$A$2:$H$564,8,0)</f>
        <v>0.05</v>
      </c>
      <c r="V25" s="8">
        <f t="shared" si="1"/>
        <v>0.2</v>
      </c>
    </row>
    <row r="26" spans="1:22" x14ac:dyDescent="0.25">
      <c r="A26" s="4" t="s">
        <v>65</v>
      </c>
      <c r="B26" s="4" t="s">
        <v>66</v>
      </c>
      <c r="C26" s="4" t="s">
        <v>67</v>
      </c>
      <c r="D26" s="4" t="s">
        <v>13</v>
      </c>
      <c r="E26" s="4" t="s">
        <v>14</v>
      </c>
      <c r="F26" s="5" t="s">
        <v>15</v>
      </c>
      <c r="G26" s="5">
        <v>15510</v>
      </c>
      <c r="H26" s="6">
        <v>0</v>
      </c>
      <c r="I26" s="6">
        <v>839.96299999999997</v>
      </c>
      <c r="J26" s="7">
        <v>84.057270000001694</v>
      </c>
      <c r="K26">
        <f t="shared" si="0"/>
        <v>0.10007258653059921</v>
      </c>
      <c r="L26" t="str">
        <f>_xlfn.XLOOKUP(A26,'Usage by partner TELE2 vs Ki'!A:A,'Usage by partner TELE2 vs Ki'!A:A,,0)</f>
        <v>BIHER</v>
      </c>
      <c r="Q26" s="8" t="s">
        <v>13</v>
      </c>
      <c r="R26" s="8" t="s">
        <v>220</v>
      </c>
      <c r="S26" s="8">
        <v>233</v>
      </c>
      <c r="T26" s="8" t="s">
        <v>1393</v>
      </c>
      <c r="U26" s="34">
        <f>+VLOOKUP(R26,'[2]Pricelist 2022-07-01'!$A$2:$H$564,8,0)</f>
        <v>0.17</v>
      </c>
      <c r="V26" s="8">
        <f t="shared" si="1"/>
        <v>39.61</v>
      </c>
    </row>
    <row r="27" spans="1:22" x14ac:dyDescent="0.25">
      <c r="A27" s="4" t="s">
        <v>68</v>
      </c>
      <c r="B27" s="4" t="s">
        <v>69</v>
      </c>
      <c r="C27" s="4" t="s">
        <v>67</v>
      </c>
      <c r="D27" s="4" t="s">
        <v>13</v>
      </c>
      <c r="E27" s="4" t="s">
        <v>14</v>
      </c>
      <c r="F27" s="5" t="s">
        <v>15</v>
      </c>
      <c r="G27" s="5">
        <v>10211</v>
      </c>
      <c r="H27" s="6">
        <v>0</v>
      </c>
      <c r="I27" s="6">
        <v>728.64400000000001</v>
      </c>
      <c r="J27" s="7">
        <v>72.904950000000397</v>
      </c>
      <c r="K27">
        <f t="shared" si="0"/>
        <v>0.10005565131943775</v>
      </c>
      <c r="L27" t="str">
        <f>_xlfn.XLOOKUP(A27,'Usage by partner TELE2 vs Ki'!A:A,'Usage by partner TELE2 vs Ki'!A:A,,0)</f>
        <v>BIHMS</v>
      </c>
      <c r="Q27" s="8" t="s">
        <v>13</v>
      </c>
      <c r="R27" s="8" t="s">
        <v>222</v>
      </c>
      <c r="S27" s="8">
        <v>5</v>
      </c>
      <c r="T27" s="8" t="s">
        <v>1393</v>
      </c>
      <c r="U27" s="34">
        <f>+VLOOKUP(R27,'[2]Pricelist 2022-07-01'!$A$2:$H$564,8,0)</f>
        <v>0.1</v>
      </c>
      <c r="V27" s="8">
        <f t="shared" si="1"/>
        <v>0.5</v>
      </c>
    </row>
    <row r="28" spans="1:22" x14ac:dyDescent="0.25">
      <c r="A28" s="4" t="s">
        <v>70</v>
      </c>
      <c r="B28" s="4" t="s">
        <v>71</v>
      </c>
      <c r="C28" s="4" t="s">
        <v>67</v>
      </c>
      <c r="D28" s="4" t="s">
        <v>13</v>
      </c>
      <c r="E28" s="4" t="s">
        <v>14</v>
      </c>
      <c r="F28" s="5" t="s">
        <v>15</v>
      </c>
      <c r="G28" s="5">
        <v>100440</v>
      </c>
      <c r="H28" s="6">
        <v>0</v>
      </c>
      <c r="I28" s="6">
        <v>2995.7040000000002</v>
      </c>
      <c r="J28" s="7">
        <v>45.333799999998199</v>
      </c>
      <c r="K28">
        <f t="shared" si="0"/>
        <v>1.51329370324966E-2</v>
      </c>
      <c r="L28" t="str">
        <f>_xlfn.XLOOKUP(A28,'Usage by partner TELE2 vs Ki'!A:A,'Usage by partner TELE2 vs Ki'!A:A,,0)</f>
        <v>BIHPT</v>
      </c>
      <c r="Q28" s="8" t="s">
        <v>13</v>
      </c>
      <c r="R28" s="8" t="s">
        <v>224</v>
      </c>
      <c r="S28" s="8">
        <v>3</v>
      </c>
      <c r="T28" s="8" t="s">
        <v>1393</v>
      </c>
      <c r="U28" s="34">
        <f>+VLOOKUP(R28,'[2]Pricelist 2022-07-01'!$A$2:$H$564,8,0)</f>
        <v>0.15</v>
      </c>
      <c r="V28" s="8">
        <f t="shared" si="1"/>
        <v>0.44999999999999996</v>
      </c>
    </row>
    <row r="29" spans="1:22" x14ac:dyDescent="0.25">
      <c r="A29" s="4" t="s">
        <v>1304</v>
      </c>
      <c r="B29" s="4" t="s">
        <v>1305</v>
      </c>
      <c r="C29" s="4" t="s">
        <v>1306</v>
      </c>
      <c r="D29" s="4" t="s">
        <v>13</v>
      </c>
      <c r="E29" s="4" t="s">
        <v>14</v>
      </c>
      <c r="F29" s="5" t="s">
        <v>15</v>
      </c>
      <c r="G29" s="5">
        <v>108</v>
      </c>
      <c r="H29" s="6">
        <v>0</v>
      </c>
      <c r="I29" s="6">
        <v>2.177</v>
      </c>
      <c r="J29" s="7">
        <v>2.1772100000000001</v>
      </c>
      <c r="K29">
        <f t="shared" si="0"/>
        <v>1.000096463022508</v>
      </c>
      <c r="L29" t="str">
        <f>_xlfn.XLOOKUP(A29,'Usage by partner TELE2 vs Ki'!A:A,'Usage by partner TELE2 vs Ki'!A:A,,0)</f>
        <v>BMUBD</v>
      </c>
      <c r="Q29" s="8" t="s">
        <v>13</v>
      </c>
      <c r="R29" s="8" t="s">
        <v>249</v>
      </c>
      <c r="S29" s="8">
        <v>11</v>
      </c>
      <c r="T29" s="8" t="s">
        <v>1393</v>
      </c>
      <c r="U29" s="34">
        <f>+VLOOKUP(R29,'[2]Pricelist 2022-07-01'!$A$2:$H$564,8,0)</f>
        <v>0.06</v>
      </c>
      <c r="V29" s="8">
        <f t="shared" si="1"/>
        <v>0.65999999999999992</v>
      </c>
    </row>
    <row r="30" spans="1:22" x14ac:dyDescent="0.25">
      <c r="A30" s="4" t="s">
        <v>75</v>
      </c>
      <c r="B30" s="4" t="s">
        <v>76</v>
      </c>
      <c r="C30" s="4" t="s">
        <v>77</v>
      </c>
      <c r="D30" s="4" t="s">
        <v>13</v>
      </c>
      <c r="E30" s="4" t="s">
        <v>14</v>
      </c>
      <c r="F30" s="5" t="s">
        <v>15</v>
      </c>
      <c r="G30" s="5">
        <v>2190</v>
      </c>
      <c r="H30" s="6">
        <v>0</v>
      </c>
      <c r="I30" s="6">
        <v>5.6390000000000002</v>
      </c>
      <c r="J30" s="7">
        <v>1.13691999999997</v>
      </c>
      <c r="K30">
        <f t="shared" si="0"/>
        <v>0.20161730803333391</v>
      </c>
      <c r="L30" t="str">
        <f>_xlfn.XLOOKUP(A30,'Usage by partner TELE2 vs Ki'!A:A,'Usage by partner TELE2 vs Ki'!A:A,,0)</f>
        <v>BOLNT</v>
      </c>
      <c r="Q30" s="8" t="s">
        <v>13</v>
      </c>
      <c r="R30" s="8" t="s">
        <v>254</v>
      </c>
      <c r="S30" s="8">
        <v>268</v>
      </c>
      <c r="T30" s="8" t="s">
        <v>1393</v>
      </c>
      <c r="U30" s="34">
        <f>+VLOOKUP(R30,'[2]Pricelist 2022-07-01'!$A$2:$H$564,8,0)</f>
        <v>0.05</v>
      </c>
      <c r="V30" s="8">
        <f t="shared" si="1"/>
        <v>13.4</v>
      </c>
    </row>
    <row r="31" spans="1:22" x14ac:dyDescent="0.25">
      <c r="A31" s="4" t="s">
        <v>78</v>
      </c>
      <c r="B31" s="4" t="s">
        <v>79</v>
      </c>
      <c r="C31" s="4" t="s">
        <v>77</v>
      </c>
      <c r="D31" s="4" t="s">
        <v>13</v>
      </c>
      <c r="E31" s="4" t="s">
        <v>14</v>
      </c>
      <c r="F31" s="5" t="s">
        <v>15</v>
      </c>
      <c r="G31" s="5">
        <v>363</v>
      </c>
      <c r="H31" s="6">
        <v>0</v>
      </c>
      <c r="I31" s="6">
        <v>13.473000000000001</v>
      </c>
      <c r="J31" s="7">
        <v>0.16331000000000001</v>
      </c>
      <c r="K31">
        <f t="shared" si="0"/>
        <v>1.2121279596229497E-2</v>
      </c>
      <c r="L31" t="str">
        <f>_xlfn.XLOOKUP(A31,'Usage by partner TELE2 vs Ki'!A:A,'Usage by partner TELE2 vs Ki'!A:A,,0)</f>
        <v>BOLTE</v>
      </c>
      <c r="Q31" s="8" t="s">
        <v>13</v>
      </c>
      <c r="R31" s="8" t="s">
        <v>1309</v>
      </c>
      <c r="S31" s="8">
        <v>2</v>
      </c>
      <c r="T31" s="8" t="s">
        <v>1393</v>
      </c>
      <c r="U31" s="34">
        <f>+VLOOKUP(R31,'[2]Pricelist 2022-07-01'!$A$2:$H$564,8,0)</f>
        <v>0.06</v>
      </c>
      <c r="V31" s="8">
        <f t="shared" si="1"/>
        <v>0.12</v>
      </c>
    </row>
    <row r="32" spans="1:22" x14ac:dyDescent="0.25">
      <c r="A32" s="4" t="s">
        <v>83</v>
      </c>
      <c r="B32" s="4" t="s">
        <v>84</v>
      </c>
      <c r="C32" s="4" t="s">
        <v>82</v>
      </c>
      <c r="D32" s="4" t="s">
        <v>13</v>
      </c>
      <c r="E32" s="4" t="s">
        <v>14</v>
      </c>
      <c r="F32" s="5" t="s">
        <v>15</v>
      </c>
      <c r="G32" s="5">
        <v>28</v>
      </c>
      <c r="H32" s="6">
        <v>0</v>
      </c>
      <c r="I32" s="6">
        <v>0.77400000000000002</v>
      </c>
      <c r="J32" s="7">
        <v>0.77451999999999999</v>
      </c>
      <c r="K32">
        <f t="shared" si="0"/>
        <v>1.0006718346253229</v>
      </c>
      <c r="L32" t="str">
        <f>_xlfn.XLOOKUP(A32,'Usage by partner TELE2 vs Ki'!A:A,'Usage by partner TELE2 vs Ki'!A:A,,0)</f>
        <v>BRACS</v>
      </c>
      <c r="Q32" s="8" t="s">
        <v>13</v>
      </c>
      <c r="R32" s="8" t="s">
        <v>280</v>
      </c>
      <c r="S32" s="8">
        <v>17</v>
      </c>
      <c r="T32" s="8" t="s">
        <v>1393</v>
      </c>
      <c r="U32" s="34">
        <f>+VLOOKUP(R32,'[2]Pricelist 2022-07-01'!$A$2:$H$564,8,0)</f>
        <v>0.17</v>
      </c>
      <c r="V32" s="8">
        <f t="shared" si="1"/>
        <v>2.89</v>
      </c>
    </row>
    <row r="33" spans="1:22" x14ac:dyDescent="0.25">
      <c r="A33" s="4" t="s">
        <v>1249</v>
      </c>
      <c r="B33" s="4" t="s">
        <v>1250</v>
      </c>
      <c r="C33" s="4" t="s">
        <v>82</v>
      </c>
      <c r="D33" s="4" t="s">
        <v>13</v>
      </c>
      <c r="E33" s="4" t="s">
        <v>14</v>
      </c>
      <c r="F33" s="5" t="s">
        <v>15</v>
      </c>
      <c r="G33" s="5">
        <v>4</v>
      </c>
      <c r="H33" s="6">
        <v>0</v>
      </c>
      <c r="I33" s="6">
        <v>0.156</v>
      </c>
      <c r="J33" s="7">
        <v>0.15628</v>
      </c>
      <c r="K33">
        <f t="shared" si="0"/>
        <v>1.0017948717948717</v>
      </c>
      <c r="L33" t="str">
        <f>_xlfn.XLOOKUP(A33,'Usage by partner TELE2 vs Ki'!A:A,'Usage by partner TELE2 vs Ki'!A:A,,0)</f>
        <v>BRASP</v>
      </c>
      <c r="Q33" s="8" t="s">
        <v>13</v>
      </c>
      <c r="R33" s="8" t="s">
        <v>294</v>
      </c>
      <c r="S33" s="8">
        <v>38863</v>
      </c>
      <c r="T33" s="8" t="s">
        <v>1393</v>
      </c>
      <c r="U33" s="34">
        <f>+VLOOKUP(R33,'[2]Pricelist 2022-07-01'!$A$2:$H$564,8,0)</f>
        <v>0.1</v>
      </c>
      <c r="V33" s="8">
        <f t="shared" si="1"/>
        <v>3886.3</v>
      </c>
    </row>
    <row r="34" spans="1:22" x14ac:dyDescent="0.25">
      <c r="A34" s="4" t="s">
        <v>1251</v>
      </c>
      <c r="B34" s="4" t="s">
        <v>88</v>
      </c>
      <c r="C34" s="4" t="s">
        <v>82</v>
      </c>
      <c r="D34" s="4" t="s">
        <v>13</v>
      </c>
      <c r="E34" s="4" t="s">
        <v>14</v>
      </c>
      <c r="F34" s="5" t="s">
        <v>15</v>
      </c>
      <c r="G34" s="5">
        <v>84</v>
      </c>
      <c r="H34" s="6">
        <v>0</v>
      </c>
      <c r="I34" s="6">
        <v>1.5149999999999999</v>
      </c>
      <c r="J34" s="7">
        <v>1.51502</v>
      </c>
      <c r="K34">
        <f t="shared" si="0"/>
        <v>1.0000132013201322</v>
      </c>
      <c r="L34" t="str">
        <f>_xlfn.XLOOKUP(A34,'Usage by partner TELE2 vs Ki'!A:A,'Usage by partner TELE2 vs Ki'!A:A,,0)</f>
        <v>BRAV1</v>
      </c>
      <c r="Q34" s="8" t="s">
        <v>13</v>
      </c>
      <c r="R34" s="8" t="s">
        <v>301</v>
      </c>
      <c r="S34" s="8">
        <v>731</v>
      </c>
      <c r="T34" s="8" t="s">
        <v>1393</v>
      </c>
      <c r="U34" s="34">
        <f>+VLOOKUP(R34,'[2]Pricelist 2022-07-01'!$A$2:$H$564,8,0)</f>
        <v>0.05</v>
      </c>
      <c r="V34" s="8">
        <f t="shared" si="1"/>
        <v>36.550000000000004</v>
      </c>
    </row>
    <row r="35" spans="1:22" x14ac:dyDescent="0.25">
      <c r="A35" s="4" t="s">
        <v>87</v>
      </c>
      <c r="B35" s="4" t="s">
        <v>88</v>
      </c>
      <c r="C35" s="4" t="s">
        <v>82</v>
      </c>
      <c r="D35" s="4" t="s">
        <v>13</v>
      </c>
      <c r="E35" s="4" t="s">
        <v>14</v>
      </c>
      <c r="F35" s="5" t="s">
        <v>15</v>
      </c>
      <c r="G35" s="5">
        <v>45</v>
      </c>
      <c r="H35" s="6">
        <v>0</v>
      </c>
      <c r="I35" s="6">
        <v>3.9609999999999999</v>
      </c>
      <c r="J35" s="7">
        <v>3.9611100000000001</v>
      </c>
      <c r="K35">
        <f t="shared" si="0"/>
        <v>1.0000277707649585</v>
      </c>
      <c r="L35" t="str">
        <f>_xlfn.XLOOKUP(A35,'Usage by partner TELE2 vs Ki'!A:A,'Usage by partner TELE2 vs Ki'!A:A,,0)</f>
        <v>BRAV2</v>
      </c>
      <c r="Q35" s="8" t="s">
        <v>13</v>
      </c>
      <c r="R35" s="8" t="s">
        <v>303</v>
      </c>
      <c r="S35" s="8">
        <v>1414</v>
      </c>
      <c r="T35" s="8" t="s">
        <v>1393</v>
      </c>
      <c r="U35" s="34">
        <f>+VLOOKUP(R35,'[2]Pricelist 2022-07-01'!$A$2:$H$564,8,0)</f>
        <v>0.17</v>
      </c>
      <c r="V35" s="8">
        <f t="shared" si="1"/>
        <v>240.38000000000002</v>
      </c>
    </row>
    <row r="36" spans="1:22" x14ac:dyDescent="0.25">
      <c r="A36" s="4" t="s">
        <v>89</v>
      </c>
      <c r="B36" s="4" t="s">
        <v>90</v>
      </c>
      <c r="C36" s="4" t="s">
        <v>91</v>
      </c>
      <c r="D36" s="4" t="s">
        <v>13</v>
      </c>
      <c r="E36" s="4" t="s">
        <v>14</v>
      </c>
      <c r="F36" s="5" t="s">
        <v>15</v>
      </c>
      <c r="G36" s="5">
        <v>66566</v>
      </c>
      <c r="H36" s="6">
        <v>0</v>
      </c>
      <c r="I36" s="6">
        <v>413.334</v>
      </c>
      <c r="J36" s="7">
        <v>186.16160999993701</v>
      </c>
      <c r="K36">
        <f t="shared" si="0"/>
        <v>0.45039026549941941</v>
      </c>
      <c r="L36" t="str">
        <f>_xlfn.XLOOKUP(A36,'Usage by partner TELE2 vs Ki'!A:A,'Usage by partner TELE2 vs Ki'!A:A,,0)</f>
        <v>BWABC</v>
      </c>
      <c r="Q36" s="8" t="s">
        <v>13</v>
      </c>
      <c r="R36" s="8" t="s">
        <v>305</v>
      </c>
      <c r="S36" s="8">
        <v>9</v>
      </c>
      <c r="T36" s="8" t="s">
        <v>1393</v>
      </c>
      <c r="U36" s="34">
        <f>+VLOOKUP(R36,'[2]Pricelist 2022-07-01'!$A$2:$H$564,8,0)</f>
        <v>0.05</v>
      </c>
      <c r="V36" s="8">
        <f t="shared" si="1"/>
        <v>0.45</v>
      </c>
    </row>
    <row r="37" spans="1:22" x14ac:dyDescent="0.25">
      <c r="A37" s="4" t="s">
        <v>92</v>
      </c>
      <c r="B37" s="4" t="s">
        <v>93</v>
      </c>
      <c r="C37" s="4" t="s">
        <v>94</v>
      </c>
      <c r="D37" s="4" t="s">
        <v>13</v>
      </c>
      <c r="E37" s="4" t="s">
        <v>14</v>
      </c>
      <c r="F37" s="5" t="s">
        <v>15</v>
      </c>
      <c r="G37" s="5">
        <v>7734</v>
      </c>
      <c r="H37" s="6">
        <v>0</v>
      </c>
      <c r="I37" s="6">
        <v>1239.8050000000001</v>
      </c>
      <c r="J37" s="7">
        <v>124.007010000001</v>
      </c>
      <c r="K37">
        <f t="shared" si="0"/>
        <v>0.1000213823948129</v>
      </c>
      <c r="L37" t="str">
        <f>_xlfn.XLOOKUP(A37,'Usage by partner TELE2 vs Ki'!A:A,'Usage by partner TELE2 vs Ki'!A:A,,0)</f>
        <v>CANBM</v>
      </c>
      <c r="Q37" s="8" t="s">
        <v>13</v>
      </c>
      <c r="R37" s="8" t="s">
        <v>337</v>
      </c>
      <c r="S37" s="8">
        <v>1</v>
      </c>
      <c r="T37" s="8" t="s">
        <v>1393</v>
      </c>
      <c r="U37" s="34">
        <f>+VLOOKUP(R37,'[2]Pricelist 2022-07-01'!$A$2:$H$564,8,0)</f>
        <v>0.2</v>
      </c>
      <c r="V37" s="8">
        <f t="shared" si="1"/>
        <v>0.2</v>
      </c>
    </row>
    <row r="38" spans="1:22" x14ac:dyDescent="0.25">
      <c r="A38" s="4" t="s">
        <v>95</v>
      </c>
      <c r="B38" s="4" t="s">
        <v>96</v>
      </c>
      <c r="C38" s="4" t="s">
        <v>94</v>
      </c>
      <c r="D38" s="4" t="s">
        <v>13</v>
      </c>
      <c r="E38" s="4" t="s">
        <v>14</v>
      </c>
      <c r="F38" s="5" t="s">
        <v>15</v>
      </c>
      <c r="G38" s="5">
        <v>17342</v>
      </c>
      <c r="H38" s="6">
        <v>0</v>
      </c>
      <c r="I38" s="6">
        <v>1204.0609999999999</v>
      </c>
      <c r="J38" s="7">
        <v>120.46392000003</v>
      </c>
      <c r="K38">
        <f t="shared" si="0"/>
        <v>0.10004802082289022</v>
      </c>
      <c r="L38" t="str">
        <f>_xlfn.XLOOKUP(A38,'Usage by partner TELE2 vs Ki'!A:A,'Usage by partner TELE2 vs Ki'!A:A,,0)</f>
        <v>CANRW</v>
      </c>
      <c r="Q38" s="8" t="s">
        <v>13</v>
      </c>
      <c r="R38" s="8" t="s">
        <v>1256</v>
      </c>
      <c r="S38" s="8">
        <v>1</v>
      </c>
      <c r="T38" s="8" t="s">
        <v>1393</v>
      </c>
      <c r="U38" s="34">
        <f>+VLOOKUP(R38,'[2]Pricelist 2022-07-01'!$A$2:$H$564,8,0)</f>
        <v>5.5E-2</v>
      </c>
      <c r="V38" s="8">
        <f t="shared" si="1"/>
        <v>5.5E-2</v>
      </c>
    </row>
    <row r="39" spans="1:22" x14ac:dyDescent="0.25">
      <c r="A39" s="4" t="s">
        <v>97</v>
      </c>
      <c r="B39" s="4" t="s">
        <v>98</v>
      </c>
      <c r="C39" s="4" t="s">
        <v>94</v>
      </c>
      <c r="D39" s="4" t="s">
        <v>13</v>
      </c>
      <c r="E39" s="4" t="s">
        <v>14</v>
      </c>
      <c r="F39" s="5" t="s">
        <v>15</v>
      </c>
      <c r="G39" s="5">
        <v>8269</v>
      </c>
      <c r="H39" s="6">
        <v>0</v>
      </c>
      <c r="I39" s="6">
        <v>2268.9920000000002</v>
      </c>
      <c r="J39" s="7">
        <v>226.92828000002399</v>
      </c>
      <c r="K39">
        <f t="shared" si="0"/>
        <v>0.10001281626379642</v>
      </c>
      <c r="L39" t="str">
        <f>_xlfn.XLOOKUP(A39,'Usage by partner TELE2 vs Ki'!A:A,'Usage by partner TELE2 vs Ki'!A:A,,0)</f>
        <v>CANTS</v>
      </c>
      <c r="Q39" s="8" t="s">
        <v>13</v>
      </c>
      <c r="R39" s="8" t="s">
        <v>363</v>
      </c>
      <c r="S39" s="8">
        <v>241</v>
      </c>
      <c r="T39" s="8" t="s">
        <v>1393</v>
      </c>
      <c r="U39" s="34">
        <f>+VLOOKUP(R39,'[2]Pricelist 2022-07-01'!$A$2:$H$564,8,0)</f>
        <v>0</v>
      </c>
      <c r="V39" s="8">
        <f t="shared" si="1"/>
        <v>0</v>
      </c>
    </row>
    <row r="40" spans="1:22" x14ac:dyDescent="0.25">
      <c r="A40" s="4" t="s">
        <v>99</v>
      </c>
      <c r="B40" s="4" t="s">
        <v>100</v>
      </c>
      <c r="C40" s="4" t="s">
        <v>101</v>
      </c>
      <c r="D40" s="4" t="s">
        <v>13</v>
      </c>
      <c r="E40" s="4" t="s">
        <v>14</v>
      </c>
      <c r="F40" s="5" t="s">
        <v>15</v>
      </c>
      <c r="G40" s="5">
        <v>6718</v>
      </c>
      <c r="H40" s="6">
        <v>0</v>
      </c>
      <c r="I40" s="6">
        <v>218.99299999999999</v>
      </c>
      <c r="J40" s="7">
        <v>4.4104400000000004</v>
      </c>
      <c r="K40">
        <f t="shared" si="0"/>
        <v>2.0139639166548706E-2</v>
      </c>
      <c r="L40" t="str">
        <f>_xlfn.XLOOKUP(A40,'Usage by partner TELE2 vs Ki'!A:A,'Usage by partner TELE2 vs Ki'!A:A,,0)</f>
        <v>CHEC1</v>
      </c>
      <c r="Q40" s="8" t="s">
        <v>13</v>
      </c>
      <c r="R40" s="8" t="s">
        <v>407</v>
      </c>
      <c r="S40" s="8">
        <v>6232</v>
      </c>
      <c r="T40" s="8" t="s">
        <v>1393</v>
      </c>
      <c r="U40" s="34">
        <f>+VLOOKUP(R40,'[2]Pricelist 2022-07-01'!$A$2:$H$564,8,0)</f>
        <v>0.11</v>
      </c>
      <c r="V40" s="8">
        <f t="shared" si="1"/>
        <v>685.52</v>
      </c>
    </row>
    <row r="41" spans="1:22" x14ac:dyDescent="0.25">
      <c r="A41" s="4" t="s">
        <v>102</v>
      </c>
      <c r="B41" s="4" t="s">
        <v>103</v>
      </c>
      <c r="C41" s="4" t="s">
        <v>101</v>
      </c>
      <c r="D41" s="4" t="s">
        <v>13</v>
      </c>
      <c r="E41" s="4" t="s">
        <v>14</v>
      </c>
      <c r="F41" s="5" t="s">
        <v>15</v>
      </c>
      <c r="G41" s="5">
        <v>3470</v>
      </c>
      <c r="H41" s="6">
        <v>0</v>
      </c>
      <c r="I41" s="6">
        <v>27.751999999999999</v>
      </c>
      <c r="J41" s="7">
        <v>0.56761999999999702</v>
      </c>
      <c r="K41">
        <f t="shared" si="0"/>
        <v>2.0453300663015171E-2</v>
      </c>
      <c r="L41" t="str">
        <f>_xlfn.XLOOKUP(A41,'Usage by partner TELE2 vs Ki'!A:A,'Usage by partner TELE2 vs Ki'!A:A,,0)</f>
        <v>CHEDX</v>
      </c>
      <c r="Q41" s="8" t="s">
        <v>13</v>
      </c>
      <c r="R41" s="8" t="s">
        <v>409</v>
      </c>
      <c r="S41" s="8">
        <v>54</v>
      </c>
      <c r="T41" s="8" t="s">
        <v>1393</v>
      </c>
      <c r="U41" s="34">
        <f>+VLOOKUP(R41,'[2]Pricelist 2022-07-01'!$A$2:$H$564,8,0)</f>
        <v>5.5E-2</v>
      </c>
      <c r="V41" s="8">
        <f t="shared" si="1"/>
        <v>2.97</v>
      </c>
    </row>
    <row r="42" spans="1:22" x14ac:dyDescent="0.25">
      <c r="A42" s="4" t="s">
        <v>106</v>
      </c>
      <c r="B42" s="4" t="s">
        <v>107</v>
      </c>
      <c r="C42" s="4" t="s">
        <v>108</v>
      </c>
      <c r="D42" s="4" t="s">
        <v>13</v>
      </c>
      <c r="E42" s="4" t="s">
        <v>14</v>
      </c>
      <c r="F42" s="5" t="s">
        <v>15</v>
      </c>
      <c r="G42" s="5">
        <v>611546</v>
      </c>
      <c r="H42" s="6">
        <v>0</v>
      </c>
      <c r="I42" s="6">
        <v>45495.372000000003</v>
      </c>
      <c r="J42" s="7">
        <v>684.88996999991696</v>
      </c>
      <c r="K42">
        <f t="shared" si="0"/>
        <v>1.5054058025944197E-2</v>
      </c>
      <c r="L42" t="str">
        <f>_xlfn.XLOOKUP(A42,'Usage by partner TELE2 vs Ki'!A:A,'Usage by partner TELE2 vs Ki'!A:A,,0)</f>
        <v>CHLMV</v>
      </c>
      <c r="Q42" s="8" t="s">
        <v>13</v>
      </c>
      <c r="R42" s="8" t="s">
        <v>419</v>
      </c>
      <c r="S42" s="8">
        <v>18</v>
      </c>
      <c r="T42" s="8" t="s">
        <v>1393</v>
      </c>
      <c r="U42" s="34">
        <f>+VLOOKUP(R42,'[2]Pricelist 2022-07-01'!$A$2:$H$564,8,0)</f>
        <v>0.2</v>
      </c>
      <c r="V42" s="8">
        <f t="shared" si="1"/>
        <v>3.6</v>
      </c>
    </row>
    <row r="43" spans="1:22" x14ac:dyDescent="0.25">
      <c r="A43" s="4" t="s">
        <v>109</v>
      </c>
      <c r="B43" s="4" t="s">
        <v>110</v>
      </c>
      <c r="C43" s="4" t="s">
        <v>108</v>
      </c>
      <c r="D43" s="4" t="s">
        <v>13</v>
      </c>
      <c r="E43" s="4" t="s">
        <v>14</v>
      </c>
      <c r="F43" s="5" t="s">
        <v>15</v>
      </c>
      <c r="G43" s="5">
        <v>1398117</v>
      </c>
      <c r="H43" s="6">
        <v>0</v>
      </c>
      <c r="I43" s="6">
        <v>22972.806</v>
      </c>
      <c r="J43" s="7">
        <v>462.68529000436502</v>
      </c>
      <c r="K43">
        <f t="shared" si="0"/>
        <v>2.0140564892436954E-2</v>
      </c>
      <c r="L43" t="str">
        <f>_xlfn.XLOOKUP(A43,'Usage by partner TELE2 vs Ki'!A:A,'Usage by partner TELE2 vs Ki'!A:A,,0)</f>
        <v>CHLSM</v>
      </c>
      <c r="Q43" s="8" t="s">
        <v>13</v>
      </c>
      <c r="R43" s="8" t="s">
        <v>431</v>
      </c>
      <c r="S43" s="8">
        <v>11</v>
      </c>
      <c r="T43" s="8" t="s">
        <v>1393</v>
      </c>
      <c r="U43" s="34">
        <f>+VLOOKUP(R43,'[2]Pricelist 2022-07-01'!$A$2:$H$564,8,0)</f>
        <v>0.05</v>
      </c>
      <c r="V43" s="8">
        <f t="shared" si="1"/>
        <v>0.55000000000000004</v>
      </c>
    </row>
    <row r="44" spans="1:22" x14ac:dyDescent="0.25">
      <c r="A44" s="4" t="s">
        <v>111</v>
      </c>
      <c r="B44" s="4" t="s">
        <v>112</v>
      </c>
      <c r="C44" s="4" t="s">
        <v>108</v>
      </c>
      <c r="D44" s="4" t="s">
        <v>13</v>
      </c>
      <c r="E44" s="4" t="s">
        <v>14</v>
      </c>
      <c r="F44" s="5" t="s">
        <v>15</v>
      </c>
      <c r="G44" s="5">
        <v>116822</v>
      </c>
      <c r="H44" s="6">
        <v>0</v>
      </c>
      <c r="I44" s="6">
        <v>35554.188999999998</v>
      </c>
      <c r="J44" s="7">
        <v>533.79582000003097</v>
      </c>
      <c r="K44">
        <f t="shared" si="0"/>
        <v>1.5013584475236687E-2</v>
      </c>
      <c r="L44" t="str">
        <f>_xlfn.XLOOKUP(A44,'Usage by partner TELE2 vs Ki'!A:A,'Usage by partner TELE2 vs Ki'!A:A,,0)</f>
        <v>CHLTM</v>
      </c>
      <c r="Q44" s="8" t="s">
        <v>13</v>
      </c>
      <c r="R44" s="8" t="s">
        <v>435</v>
      </c>
      <c r="S44" s="8">
        <v>17</v>
      </c>
      <c r="T44" s="8" t="s">
        <v>1393</v>
      </c>
      <c r="U44" s="34">
        <f>+VLOOKUP(R44,'[2]Pricelist 2022-07-01'!$A$2:$H$564,8,0)</f>
        <v>0</v>
      </c>
      <c r="V44" s="8">
        <f t="shared" si="1"/>
        <v>0</v>
      </c>
    </row>
    <row r="45" spans="1:22" x14ac:dyDescent="0.25">
      <c r="A45" s="4" t="s">
        <v>113</v>
      </c>
      <c r="B45" s="4" t="s">
        <v>114</v>
      </c>
      <c r="C45" s="4" t="s">
        <v>115</v>
      </c>
      <c r="D45" s="4" t="s">
        <v>13</v>
      </c>
      <c r="E45" s="4" t="s">
        <v>14</v>
      </c>
      <c r="F45" s="5" t="s">
        <v>15</v>
      </c>
      <c r="G45" s="5">
        <v>5871</v>
      </c>
      <c r="H45" s="6">
        <v>0</v>
      </c>
      <c r="I45" s="6">
        <v>24.957999999999998</v>
      </c>
      <c r="J45" s="7">
        <v>0.751220000000003</v>
      </c>
      <c r="K45">
        <f t="shared" si="0"/>
        <v>3.0099366936453362E-2</v>
      </c>
      <c r="L45" t="str">
        <f>_xlfn.XLOOKUP(A45,'Usage by partner TELE2 vs Ki'!A:A,'Usage by partner TELE2 vs Ki'!A:A,,0)</f>
        <v>CHNCT</v>
      </c>
      <c r="Q45" s="8" t="s">
        <v>13</v>
      </c>
      <c r="R45" s="8" t="s">
        <v>494</v>
      </c>
      <c r="S45" s="8">
        <v>1</v>
      </c>
      <c r="T45" s="8" t="s">
        <v>1393</v>
      </c>
      <c r="U45" s="34">
        <f>+VLOOKUP(R45,'[2]Pricelist 2022-07-01'!$A$2:$H$564,8,0)</f>
        <v>0.05</v>
      </c>
      <c r="V45" s="8">
        <f t="shared" si="1"/>
        <v>0.05</v>
      </c>
    </row>
    <row r="46" spans="1:22" x14ac:dyDescent="0.25">
      <c r="A46" s="4" t="s">
        <v>116</v>
      </c>
      <c r="B46" s="4" t="s">
        <v>117</v>
      </c>
      <c r="C46" s="4" t="s">
        <v>115</v>
      </c>
      <c r="D46" s="4" t="s">
        <v>13</v>
      </c>
      <c r="E46" s="4" t="s">
        <v>14</v>
      </c>
      <c r="F46" s="5" t="s">
        <v>15</v>
      </c>
      <c r="G46" s="5">
        <v>99</v>
      </c>
      <c r="H46" s="6">
        <v>0</v>
      </c>
      <c r="I46" s="6">
        <v>75.656000000000006</v>
      </c>
      <c r="J46" s="7">
        <v>3.78321</v>
      </c>
      <c r="K46">
        <f t="shared" si="0"/>
        <v>5.0005419266152054E-2</v>
      </c>
      <c r="L46" t="str">
        <f>_xlfn.XLOOKUP(A46,'Usage by partner TELE2 vs Ki'!A:A,'Usage by partner TELE2 vs Ki'!A:A,,0)</f>
        <v>CHNCU</v>
      </c>
      <c r="Q46" s="8" t="s">
        <v>13</v>
      </c>
      <c r="R46" s="8" t="s">
        <v>496</v>
      </c>
      <c r="S46" s="8">
        <v>1</v>
      </c>
      <c r="T46" s="8" t="s">
        <v>1393</v>
      </c>
      <c r="U46" s="34">
        <f>+VLOOKUP(R46,'[2]Pricelist 2022-07-01'!$A$2:$H$564,8,0)</f>
        <v>0.06</v>
      </c>
      <c r="V46" s="8">
        <f t="shared" si="1"/>
        <v>0.06</v>
      </c>
    </row>
    <row r="47" spans="1:22" x14ac:dyDescent="0.25">
      <c r="A47" s="4" t="s">
        <v>118</v>
      </c>
      <c r="B47" s="4" t="s">
        <v>119</v>
      </c>
      <c r="C47" s="4" t="s">
        <v>120</v>
      </c>
      <c r="D47" s="4" t="s">
        <v>13</v>
      </c>
      <c r="E47" s="4" t="s">
        <v>14</v>
      </c>
      <c r="F47" s="5" t="s">
        <v>15</v>
      </c>
      <c r="G47" s="5">
        <v>530</v>
      </c>
      <c r="H47" s="6">
        <v>0</v>
      </c>
      <c r="I47" s="6">
        <v>3.09</v>
      </c>
      <c r="J47" s="7">
        <v>1.54698</v>
      </c>
      <c r="K47">
        <f t="shared" si="0"/>
        <v>0.50064077669902918</v>
      </c>
      <c r="L47" t="str">
        <f>_xlfn.XLOOKUP(A47,'Usage by partner TELE2 vs Ki'!A:A,'Usage by partner TELE2 vs Ki'!A:A,,0)</f>
        <v>CIV02</v>
      </c>
      <c r="Q47" s="8" t="s">
        <v>13</v>
      </c>
      <c r="R47" s="8" t="s">
        <v>530</v>
      </c>
      <c r="S47" s="8">
        <v>2</v>
      </c>
      <c r="T47" s="8" t="s">
        <v>1393</v>
      </c>
      <c r="U47" s="34">
        <f>+VLOOKUP(R47,'[2]Pricelist 2022-07-01'!$A$2:$H$564,8,0)</f>
        <v>0.05</v>
      </c>
      <c r="V47" s="8">
        <f t="shared" si="1"/>
        <v>0.1</v>
      </c>
    </row>
    <row r="48" spans="1:22" x14ac:dyDescent="0.25">
      <c r="A48" s="4" t="s">
        <v>121</v>
      </c>
      <c r="B48" s="4" t="s">
        <v>122</v>
      </c>
      <c r="C48" s="4" t="s">
        <v>120</v>
      </c>
      <c r="D48" s="4" t="s">
        <v>13</v>
      </c>
      <c r="E48" s="4" t="s">
        <v>14</v>
      </c>
      <c r="F48" s="5" t="s">
        <v>15</v>
      </c>
      <c r="G48" s="5">
        <v>204</v>
      </c>
      <c r="H48" s="6">
        <v>0</v>
      </c>
      <c r="I48" s="6">
        <v>5.218</v>
      </c>
      <c r="J48" s="7">
        <v>0.26151999999999997</v>
      </c>
      <c r="K48">
        <f t="shared" si="0"/>
        <v>5.0118819471061705E-2</v>
      </c>
      <c r="L48" t="str">
        <f>_xlfn.XLOOKUP(A48,'Usage by partner TELE2 vs Ki'!A:A,'Usage by partner TELE2 vs Ki'!A:A,,0)</f>
        <v>CIVTL</v>
      </c>
      <c r="Q48" s="8" t="s">
        <v>13</v>
      </c>
      <c r="R48" s="8" t="s">
        <v>1115</v>
      </c>
      <c r="S48" s="8">
        <v>7</v>
      </c>
      <c r="T48" s="8" t="s">
        <v>1393</v>
      </c>
      <c r="U48" s="34">
        <f>+VLOOKUP(R48,'[2]Pricelist 2022-07-01'!$A$2:$H$564,8,0)</f>
        <v>4.4999999999999998E-2</v>
      </c>
      <c r="V48" s="8">
        <f t="shared" si="1"/>
        <v>0.315</v>
      </c>
    </row>
    <row r="49" spans="1:22" x14ac:dyDescent="0.25">
      <c r="A49" s="4" t="s">
        <v>123</v>
      </c>
      <c r="B49" s="4" t="s">
        <v>124</v>
      </c>
      <c r="C49" s="4" t="s">
        <v>125</v>
      </c>
      <c r="D49" s="4" t="s">
        <v>13</v>
      </c>
      <c r="E49" s="4" t="s">
        <v>14</v>
      </c>
      <c r="F49" s="5" t="s">
        <v>15</v>
      </c>
      <c r="G49" s="5">
        <v>3079214</v>
      </c>
      <c r="H49" s="6">
        <v>0</v>
      </c>
      <c r="I49" s="6">
        <v>25265.555</v>
      </c>
      <c r="J49" s="7">
        <v>508.28175001747297</v>
      </c>
      <c r="K49">
        <f t="shared" si="0"/>
        <v>2.0117577073508693E-2</v>
      </c>
      <c r="L49" t="str">
        <f>_xlfn.XLOOKUP(A49,'Usage by partner TELE2 vs Ki'!A:A,'Usage by partner TELE2 vs Ki'!A:A,,0)</f>
        <v>CMRMT</v>
      </c>
      <c r="Q49" s="8" t="s">
        <v>13</v>
      </c>
      <c r="R49" s="8" t="s">
        <v>556</v>
      </c>
      <c r="S49" s="8">
        <v>17357</v>
      </c>
      <c r="T49" s="8" t="s">
        <v>1393</v>
      </c>
      <c r="U49" s="34">
        <f>+VLOOKUP(R49,'[2]Pricelist 2022-07-01'!$A$2:$H$564,8,0)</f>
        <v>0.12</v>
      </c>
      <c r="V49" s="8">
        <f t="shared" si="1"/>
        <v>2082.84</v>
      </c>
    </row>
    <row r="50" spans="1:22" x14ac:dyDescent="0.25">
      <c r="A50" s="4" t="s">
        <v>126</v>
      </c>
      <c r="B50" s="4" t="s">
        <v>127</v>
      </c>
      <c r="C50" s="4" t="s">
        <v>128</v>
      </c>
      <c r="D50" s="4" t="s">
        <v>13</v>
      </c>
      <c r="E50" s="4" t="s">
        <v>14</v>
      </c>
      <c r="F50" s="5" t="s">
        <v>15</v>
      </c>
      <c r="G50" s="5">
        <v>297071</v>
      </c>
      <c r="H50" s="6">
        <v>0</v>
      </c>
      <c r="I50" s="6">
        <v>3711.39</v>
      </c>
      <c r="J50" s="7">
        <v>1486.01572999992</v>
      </c>
      <c r="K50">
        <f t="shared" si="0"/>
        <v>0.40039331086194663</v>
      </c>
      <c r="L50" t="str">
        <f>_xlfn.XLOOKUP(A50,'Usage by partner TELE2 vs Ki'!A:A,'Usage by partner TELE2 vs Ki'!A:A,,0)</f>
        <v>CODCT</v>
      </c>
    </row>
    <row r="51" spans="1:22" x14ac:dyDescent="0.25">
      <c r="A51" s="4" t="s">
        <v>129</v>
      </c>
      <c r="B51" s="4" t="s">
        <v>130</v>
      </c>
      <c r="C51" s="4" t="s">
        <v>131</v>
      </c>
      <c r="D51" s="4" t="s">
        <v>13</v>
      </c>
      <c r="E51" s="4" t="s">
        <v>14</v>
      </c>
      <c r="F51" s="5" t="s">
        <v>15</v>
      </c>
      <c r="G51" s="5">
        <v>162484</v>
      </c>
      <c r="H51" s="6">
        <v>0</v>
      </c>
      <c r="I51" s="6">
        <v>1368.9190000000001</v>
      </c>
      <c r="J51" s="7">
        <v>1369.5712300017501</v>
      </c>
      <c r="K51">
        <f t="shared" si="0"/>
        <v>1.0004764562415673</v>
      </c>
      <c r="L51" t="str">
        <f>_xlfn.XLOOKUP(A51,'Usage by partner TELE2 vs Ki'!A:A,'Usage by partner TELE2 vs Ki'!A:A,,0)</f>
        <v>CODOR</v>
      </c>
    </row>
    <row r="52" spans="1:22" x14ac:dyDescent="0.25">
      <c r="A52" s="4" t="s">
        <v>1047</v>
      </c>
      <c r="B52" s="4" t="s">
        <v>1252</v>
      </c>
      <c r="C52" s="4" t="s">
        <v>128</v>
      </c>
      <c r="D52" s="4" t="s">
        <v>13</v>
      </c>
      <c r="E52" s="4" t="s">
        <v>14</v>
      </c>
      <c r="F52" s="5" t="s">
        <v>15</v>
      </c>
      <c r="G52" s="5">
        <v>1328</v>
      </c>
      <c r="H52" s="6">
        <v>0</v>
      </c>
      <c r="I52" s="6">
        <v>6.3079999999999998</v>
      </c>
      <c r="J52" s="7">
        <v>63.081180000000401</v>
      </c>
      <c r="K52">
        <f t="shared" si="0"/>
        <v>10.00018706404572</v>
      </c>
      <c r="L52" t="str">
        <f>_xlfn.XLOOKUP(A52,'Usage by partner TELE2 vs Ki'!A:A,'Usage by partner TELE2 vs Ki'!A:A,,0)</f>
        <v>CODVC</v>
      </c>
    </row>
    <row r="53" spans="1:22" x14ac:dyDescent="0.25">
      <c r="A53" s="4" t="s">
        <v>132</v>
      </c>
      <c r="B53" s="4" t="s">
        <v>133</v>
      </c>
      <c r="C53" s="4" t="s">
        <v>128</v>
      </c>
      <c r="D53" s="4" t="s">
        <v>13</v>
      </c>
      <c r="E53" s="4" t="s">
        <v>14</v>
      </c>
      <c r="F53" s="5" t="s">
        <v>15</v>
      </c>
      <c r="G53" s="5">
        <v>42736</v>
      </c>
      <c r="H53" s="6">
        <v>0</v>
      </c>
      <c r="I53" s="6">
        <v>146.815</v>
      </c>
      <c r="J53" s="7">
        <v>7.4116299999983202</v>
      </c>
      <c r="K53">
        <f t="shared" si="0"/>
        <v>5.0482784456617649E-2</v>
      </c>
      <c r="L53" t="str">
        <f>_xlfn.XLOOKUP(A53,'Usage by partner TELE2 vs Ki'!A:A,'Usage by partner TELE2 vs Ki'!A:A,,0)</f>
        <v>COGLB</v>
      </c>
    </row>
    <row r="54" spans="1:22" x14ac:dyDescent="0.25">
      <c r="A54" s="4" t="s">
        <v>134</v>
      </c>
      <c r="B54" s="4" t="s">
        <v>135</v>
      </c>
      <c r="C54" s="4" t="s">
        <v>136</v>
      </c>
      <c r="D54" s="4" t="s">
        <v>13</v>
      </c>
      <c r="E54" s="4" t="s">
        <v>14</v>
      </c>
      <c r="F54" s="5" t="s">
        <v>15</v>
      </c>
      <c r="G54" s="5">
        <v>296542</v>
      </c>
      <c r="H54" s="6">
        <v>0</v>
      </c>
      <c r="I54" s="6">
        <v>953.21900000000005</v>
      </c>
      <c r="J54" s="7">
        <v>57.961379999954701</v>
      </c>
      <c r="K54">
        <f t="shared" si="0"/>
        <v>6.0805942810576268E-2</v>
      </c>
      <c r="L54" t="str">
        <f>_xlfn.XLOOKUP(A54,'Usage by partner TELE2 vs Ki'!A:A,'Usage by partner TELE2 vs Ki'!A:A,,0)</f>
        <v>COLCM</v>
      </c>
    </row>
    <row r="55" spans="1:22" x14ac:dyDescent="0.25">
      <c r="A55" s="4" t="s">
        <v>137</v>
      </c>
      <c r="B55" s="4" t="s">
        <v>138</v>
      </c>
      <c r="C55" s="4" t="s">
        <v>136</v>
      </c>
      <c r="D55" s="4" t="s">
        <v>13</v>
      </c>
      <c r="E55" s="4" t="s">
        <v>14</v>
      </c>
      <c r="F55" s="5" t="s">
        <v>15</v>
      </c>
      <c r="G55" s="5">
        <v>34761</v>
      </c>
      <c r="H55" s="6">
        <v>0</v>
      </c>
      <c r="I55" s="6">
        <v>195.898</v>
      </c>
      <c r="J55" s="7">
        <v>2.5295200000002098</v>
      </c>
      <c r="K55">
        <f t="shared" si="0"/>
        <v>1.2912434021787919E-2</v>
      </c>
      <c r="L55" t="str">
        <f>_xlfn.XLOOKUP(A55,'Usage by partner TELE2 vs Ki'!A:A,'Usage by partner TELE2 vs Ki'!A:A,,0)</f>
        <v>COLCO</v>
      </c>
    </row>
    <row r="56" spans="1:22" x14ac:dyDescent="0.25">
      <c r="A56" s="4" t="s">
        <v>139</v>
      </c>
      <c r="B56" s="4" t="s">
        <v>140</v>
      </c>
      <c r="C56" s="4" t="s">
        <v>136</v>
      </c>
      <c r="D56" s="4" t="s">
        <v>13</v>
      </c>
      <c r="E56" s="4" t="s">
        <v>14</v>
      </c>
      <c r="F56" s="5" t="s">
        <v>15</v>
      </c>
      <c r="G56" s="5">
        <v>33060</v>
      </c>
      <c r="H56" s="6">
        <v>0</v>
      </c>
      <c r="I56" s="6">
        <v>684.34100000000001</v>
      </c>
      <c r="J56" s="7">
        <v>37.1153099999974</v>
      </c>
      <c r="K56">
        <f t="shared" si="0"/>
        <v>5.4235110858471727E-2</v>
      </c>
      <c r="L56" t="str">
        <f>_xlfn.XLOOKUP(A56,'Usage by partner TELE2 vs Ki'!A:A,'Usage by partner TELE2 vs Ki'!A:A,,0)</f>
        <v>COLTM</v>
      </c>
    </row>
    <row r="57" spans="1:22" x14ac:dyDescent="0.25">
      <c r="A57" s="4" t="s">
        <v>141</v>
      </c>
      <c r="B57" s="4" t="s">
        <v>142</v>
      </c>
      <c r="C57" s="4" t="s">
        <v>143</v>
      </c>
      <c r="D57" s="4" t="s">
        <v>13</v>
      </c>
      <c r="E57" s="4" t="s">
        <v>14</v>
      </c>
      <c r="F57" s="5" t="s">
        <v>15</v>
      </c>
      <c r="G57" s="5">
        <v>171785</v>
      </c>
      <c r="H57" s="6">
        <v>0</v>
      </c>
      <c r="I57" s="6">
        <v>5334.777</v>
      </c>
      <c r="J57" s="7">
        <v>288.68717999948302</v>
      </c>
      <c r="K57">
        <f t="shared" si="0"/>
        <v>5.4114198212874318E-2</v>
      </c>
      <c r="L57" t="str">
        <f>_xlfn.XLOOKUP(A57,'Usage by partner TELE2 vs Ki'!A:A,'Usage by partner TELE2 vs Ki'!A:A,,0)</f>
        <v>CRICL</v>
      </c>
    </row>
    <row r="58" spans="1:22" x14ac:dyDescent="0.25">
      <c r="A58" s="4" t="s">
        <v>144</v>
      </c>
      <c r="B58" s="4" t="s">
        <v>145</v>
      </c>
      <c r="C58" s="4" t="s">
        <v>143</v>
      </c>
      <c r="D58" s="4" t="s">
        <v>13</v>
      </c>
      <c r="E58" s="4" t="s">
        <v>14</v>
      </c>
      <c r="F58" s="5" t="s">
        <v>15</v>
      </c>
      <c r="G58" s="5">
        <v>212552</v>
      </c>
      <c r="H58" s="6">
        <v>0</v>
      </c>
      <c r="I58" s="6">
        <v>6354.3429999999998</v>
      </c>
      <c r="J58" s="7">
        <v>344.00135999926698</v>
      </c>
      <c r="K58">
        <f t="shared" si="0"/>
        <v>5.4136416620768978E-2</v>
      </c>
      <c r="L58" t="str">
        <f>_xlfn.XLOOKUP(A58,'Usage by partner TELE2 vs Ki'!A:A,'Usage by partner TELE2 vs Ki'!A:A,,0)</f>
        <v>CRICR</v>
      </c>
    </row>
    <row r="59" spans="1:22" x14ac:dyDescent="0.25">
      <c r="A59" s="4" t="s">
        <v>146</v>
      </c>
      <c r="B59" s="4" t="s">
        <v>147</v>
      </c>
      <c r="C59" s="4" t="s">
        <v>143</v>
      </c>
      <c r="D59" s="4" t="s">
        <v>13</v>
      </c>
      <c r="E59" s="4" t="s">
        <v>14</v>
      </c>
      <c r="F59" s="5" t="s">
        <v>15</v>
      </c>
      <c r="G59" s="5">
        <v>328969</v>
      </c>
      <c r="H59" s="6">
        <v>0</v>
      </c>
      <c r="I59" s="6">
        <v>7242.0450000000001</v>
      </c>
      <c r="J59" s="7">
        <v>391.98168999844</v>
      </c>
      <c r="K59">
        <f t="shared" si="0"/>
        <v>5.4125829099161908E-2</v>
      </c>
      <c r="L59" t="str">
        <f>_xlfn.XLOOKUP(A59,'Usage by partner TELE2 vs Ki'!A:A,'Usage by partner TELE2 vs Ki'!A:A,,0)</f>
        <v>CRITC</v>
      </c>
    </row>
    <row r="60" spans="1:22" x14ac:dyDescent="0.25">
      <c r="A60" s="4" t="s">
        <v>1117</v>
      </c>
      <c r="B60" s="4" t="s">
        <v>1397</v>
      </c>
      <c r="C60" s="4" t="s">
        <v>150</v>
      </c>
      <c r="D60" s="4" t="s">
        <v>13</v>
      </c>
      <c r="E60" s="4" t="s">
        <v>14</v>
      </c>
      <c r="F60" s="5" t="s">
        <v>15</v>
      </c>
      <c r="G60" s="5">
        <v>15</v>
      </c>
      <c r="H60" s="6">
        <v>0</v>
      </c>
      <c r="I60" s="6">
        <v>6.8479999999999999</v>
      </c>
      <c r="J60" s="7">
        <v>6.855E-2</v>
      </c>
      <c r="K60">
        <f t="shared" si="0"/>
        <v>1.0010221962616823E-2</v>
      </c>
      <c r="L60" t="str">
        <f>_xlfn.XLOOKUP(A60,'Usage by partner TELE2 vs Ki'!A:A,'Usage by partner TELE2 vs Ki'!A:A,,0)</f>
        <v>CYPSC</v>
      </c>
    </row>
    <row r="61" spans="1:22" x14ac:dyDescent="0.25">
      <c r="A61" s="4" t="s">
        <v>151</v>
      </c>
      <c r="B61" s="4" t="s">
        <v>152</v>
      </c>
      <c r="C61" s="4" t="s">
        <v>153</v>
      </c>
      <c r="D61" s="4" t="s">
        <v>13</v>
      </c>
      <c r="E61" s="4" t="s">
        <v>14</v>
      </c>
      <c r="F61" s="5" t="s">
        <v>15</v>
      </c>
      <c r="G61" s="5">
        <v>38341</v>
      </c>
      <c r="H61" s="6">
        <v>0</v>
      </c>
      <c r="I61" s="6">
        <v>909.58399999999995</v>
      </c>
      <c r="J61" s="7">
        <v>9.1850999999996095</v>
      </c>
      <c r="K61">
        <f t="shared" si="0"/>
        <v>1.0098132772783612E-2</v>
      </c>
      <c r="L61" t="str">
        <f>_xlfn.XLOOKUP(A61,'Usage by partner TELE2 vs Ki'!A:A,'Usage by partner TELE2 vs Ki'!A:A,,0)</f>
        <v>CZECM</v>
      </c>
    </row>
    <row r="62" spans="1:22" x14ac:dyDescent="0.25">
      <c r="A62" s="4" t="s">
        <v>154</v>
      </c>
      <c r="B62" s="4" t="s">
        <v>155</v>
      </c>
      <c r="C62" s="4" t="s">
        <v>153</v>
      </c>
      <c r="D62" s="4" t="s">
        <v>13</v>
      </c>
      <c r="E62" s="4" t="s">
        <v>14</v>
      </c>
      <c r="F62" s="5" t="s">
        <v>15</v>
      </c>
      <c r="G62" s="5">
        <v>26704</v>
      </c>
      <c r="H62" s="6">
        <v>0</v>
      </c>
      <c r="I62" s="6">
        <v>735.79100000000005</v>
      </c>
      <c r="J62" s="7">
        <v>4.52099000000036</v>
      </c>
      <c r="K62">
        <f t="shared" si="0"/>
        <v>6.1443942641325588E-3</v>
      </c>
      <c r="L62" t="str">
        <f>_xlfn.XLOOKUP(A62,'Usage by partner TELE2 vs Ki'!A:A,'Usage by partner TELE2 vs Ki'!A:A,,0)</f>
        <v>CZEET</v>
      </c>
    </row>
    <row r="63" spans="1:22" x14ac:dyDescent="0.25">
      <c r="A63" s="4" t="s">
        <v>156</v>
      </c>
      <c r="B63" s="4" t="s">
        <v>157</v>
      </c>
      <c r="C63" s="4" t="s">
        <v>158</v>
      </c>
      <c r="D63" s="4" t="s">
        <v>13</v>
      </c>
      <c r="E63" s="4" t="s">
        <v>14</v>
      </c>
      <c r="F63" s="5" t="s">
        <v>15</v>
      </c>
      <c r="G63" s="5">
        <v>226657</v>
      </c>
      <c r="H63" s="6">
        <v>0</v>
      </c>
      <c r="I63" s="6">
        <v>25079.579000000002</v>
      </c>
      <c r="J63" s="7">
        <v>251.54696000019999</v>
      </c>
      <c r="K63">
        <f t="shared" si="0"/>
        <v>1.0029951459719478E-2</v>
      </c>
      <c r="L63" t="str">
        <f>_xlfn.XLOOKUP(A63,'Usage by partner TELE2 vs Ki'!A:A,'Usage by partner TELE2 vs Ki'!A:A,,0)</f>
        <v>DEUD2</v>
      </c>
    </row>
    <row r="64" spans="1:22" x14ac:dyDescent="0.25">
      <c r="A64" s="4" t="s">
        <v>159</v>
      </c>
      <c r="B64" s="4" t="s">
        <v>160</v>
      </c>
      <c r="C64" s="4" t="s">
        <v>158</v>
      </c>
      <c r="D64" s="4" t="s">
        <v>13</v>
      </c>
      <c r="E64" s="4" t="s">
        <v>14</v>
      </c>
      <c r="F64" s="5" t="s">
        <v>15</v>
      </c>
      <c r="G64" s="5">
        <v>661361</v>
      </c>
      <c r="H64" s="6">
        <v>0</v>
      </c>
      <c r="I64" s="6">
        <v>27876.912</v>
      </c>
      <c r="J64" s="7">
        <v>169.32434000016499</v>
      </c>
      <c r="K64">
        <f t="shared" si="0"/>
        <v>6.0739991574448775E-3</v>
      </c>
      <c r="L64" t="str">
        <f>_xlfn.XLOOKUP(A64,'Usage by partner TELE2 vs Ki'!A:A,'Usage by partner TELE2 vs Ki'!A:A,,0)</f>
        <v>DEUE2</v>
      </c>
    </row>
    <row r="65" spans="1:12" x14ac:dyDescent="0.25">
      <c r="A65" s="4" t="s">
        <v>161</v>
      </c>
      <c r="B65" s="4" t="s">
        <v>162</v>
      </c>
      <c r="C65" s="4" t="s">
        <v>163</v>
      </c>
      <c r="D65" s="4" t="s">
        <v>13</v>
      </c>
      <c r="E65" s="4" t="s">
        <v>14</v>
      </c>
      <c r="F65" s="5" t="s">
        <v>15</v>
      </c>
      <c r="G65" s="5">
        <v>2968</v>
      </c>
      <c r="H65" s="6">
        <v>0</v>
      </c>
      <c r="I65" s="6">
        <v>83.501999999999995</v>
      </c>
      <c r="J65" s="7">
        <v>0.50928000000000695</v>
      </c>
      <c r="K65">
        <f t="shared" si="0"/>
        <v>6.0990155924409836E-3</v>
      </c>
      <c r="L65" t="str">
        <f>_xlfn.XLOOKUP(A65,'Usage by partner TELE2 vs Ki'!A:A,'Usage by partner TELE2 vs Ki'!A:A,,0)</f>
        <v>DNKDM</v>
      </c>
    </row>
    <row r="66" spans="1:12" x14ac:dyDescent="0.25">
      <c r="A66" s="4" t="s">
        <v>164</v>
      </c>
      <c r="B66" s="4" t="s">
        <v>165</v>
      </c>
      <c r="C66" s="4" t="s">
        <v>163</v>
      </c>
      <c r="D66" s="4" t="s">
        <v>13</v>
      </c>
      <c r="E66" s="4" t="s">
        <v>14</v>
      </c>
      <c r="F66" s="5" t="s">
        <v>15</v>
      </c>
      <c r="G66" s="5">
        <v>2907</v>
      </c>
      <c r="H66" s="6">
        <v>0</v>
      </c>
      <c r="I66" s="6">
        <v>1470.0319999999999</v>
      </c>
      <c r="J66" s="7">
        <v>14.7073499999999</v>
      </c>
      <c r="K66">
        <f t="shared" si="0"/>
        <v>1.0004782208822598E-2</v>
      </c>
      <c r="L66" t="str">
        <f>_xlfn.XLOOKUP(A66,'Usage by partner TELE2 vs Ki'!A:A,'Usage by partner TELE2 vs Ki'!A:A,,0)</f>
        <v>DNKHU</v>
      </c>
    </row>
    <row r="67" spans="1:12" x14ac:dyDescent="0.25">
      <c r="A67" s="4" t="s">
        <v>166</v>
      </c>
      <c r="B67" s="4" t="s">
        <v>167</v>
      </c>
      <c r="C67" s="4" t="s">
        <v>163</v>
      </c>
      <c r="D67" s="4" t="s">
        <v>13</v>
      </c>
      <c r="E67" s="4" t="s">
        <v>14</v>
      </c>
      <c r="F67" s="5" t="s">
        <v>15</v>
      </c>
      <c r="G67" s="5">
        <v>1905</v>
      </c>
      <c r="H67" s="6">
        <v>0</v>
      </c>
      <c r="I67" s="6">
        <v>264.11399999999998</v>
      </c>
      <c r="J67" s="7">
        <v>2.6438700000000201</v>
      </c>
      <c r="K67">
        <f t="shared" ref="K67:K130" si="2">J67/I67</f>
        <v>1.001033644562583E-2</v>
      </c>
      <c r="L67" t="str">
        <f>_xlfn.XLOOKUP(A67,'Usage by partner TELE2 vs Ki'!A:A,'Usage by partner TELE2 vs Ki'!A:A,,0)</f>
        <v>DNKIA</v>
      </c>
    </row>
    <row r="68" spans="1:12" x14ac:dyDescent="0.25">
      <c r="A68" s="4" t="s">
        <v>168</v>
      </c>
      <c r="B68" s="4" t="s">
        <v>169</v>
      </c>
      <c r="C68" s="4" t="s">
        <v>163</v>
      </c>
      <c r="D68" s="4" t="s">
        <v>13</v>
      </c>
      <c r="E68" s="4" t="s">
        <v>14</v>
      </c>
      <c r="F68" s="5" t="s">
        <v>15</v>
      </c>
      <c r="G68" s="5">
        <v>2368</v>
      </c>
      <c r="H68" s="6">
        <v>0</v>
      </c>
      <c r="I68" s="6">
        <v>1737.7180000000001</v>
      </c>
      <c r="J68" s="7">
        <v>17.385289999999902</v>
      </c>
      <c r="K68">
        <f t="shared" si="2"/>
        <v>1.0004667040336753E-2</v>
      </c>
      <c r="L68" t="str">
        <f>_xlfn.XLOOKUP(A68,'Usage by partner TELE2 vs Ki'!A:A,'Usage by partner TELE2 vs Ki'!A:A,,0)</f>
        <v>DNKTD</v>
      </c>
    </row>
    <row r="69" spans="1:12" x14ac:dyDescent="0.25">
      <c r="A69" s="4" t="s">
        <v>170</v>
      </c>
      <c r="B69" s="4" t="s">
        <v>171</v>
      </c>
      <c r="C69" s="4" t="s">
        <v>172</v>
      </c>
      <c r="D69" s="4" t="s">
        <v>13</v>
      </c>
      <c r="E69" s="4" t="s">
        <v>14</v>
      </c>
      <c r="F69" s="5" t="s">
        <v>15</v>
      </c>
      <c r="G69" s="5">
        <v>16545</v>
      </c>
      <c r="H69" s="6">
        <v>0</v>
      </c>
      <c r="I69" s="6">
        <v>285.61799999999999</v>
      </c>
      <c r="J69" s="7">
        <v>17.194950000000201</v>
      </c>
      <c r="K69">
        <f t="shared" si="2"/>
        <v>6.020261328067629E-2</v>
      </c>
      <c r="L69" t="str">
        <f>_xlfn.XLOOKUP(A69,'Usage by partner TELE2 vs Ki'!A:A,'Usage by partner TELE2 vs Ki'!A:A,,0)</f>
        <v>DOM01</v>
      </c>
    </row>
    <row r="70" spans="1:12" x14ac:dyDescent="0.25">
      <c r="A70" s="4" t="s">
        <v>173</v>
      </c>
      <c r="B70" s="4" t="s">
        <v>174</v>
      </c>
      <c r="C70" s="4" t="s">
        <v>172</v>
      </c>
      <c r="D70" s="4" t="s">
        <v>13</v>
      </c>
      <c r="E70" s="4" t="s">
        <v>14</v>
      </c>
      <c r="F70" s="5" t="s">
        <v>15</v>
      </c>
      <c r="G70" s="5">
        <v>2671</v>
      </c>
      <c r="H70" s="6">
        <v>0</v>
      </c>
      <c r="I70" s="6">
        <v>50.075000000000003</v>
      </c>
      <c r="J70" s="7">
        <v>10.026140000000099</v>
      </c>
      <c r="K70">
        <f t="shared" si="2"/>
        <v>0.20022246630055116</v>
      </c>
      <c r="L70" t="str">
        <f>_xlfn.XLOOKUP(A70,'Usage by partner TELE2 vs Ki'!A:A,'Usage by partner TELE2 vs Ki'!A:A,,0)</f>
        <v>DOMAC</v>
      </c>
    </row>
    <row r="71" spans="1:12" x14ac:dyDescent="0.25">
      <c r="A71" s="4" t="s">
        <v>175</v>
      </c>
      <c r="B71" s="4" t="s">
        <v>110</v>
      </c>
      <c r="C71" s="4" t="s">
        <v>172</v>
      </c>
      <c r="D71" s="4" t="s">
        <v>13</v>
      </c>
      <c r="E71" s="4" t="s">
        <v>14</v>
      </c>
      <c r="F71" s="5" t="s">
        <v>15</v>
      </c>
      <c r="G71" s="5">
        <v>48028</v>
      </c>
      <c r="H71" s="6">
        <v>0</v>
      </c>
      <c r="I71" s="6">
        <v>133.327</v>
      </c>
      <c r="J71" s="7">
        <v>8.1267900000018702</v>
      </c>
      <c r="K71">
        <f t="shared" si="2"/>
        <v>6.0953820306478584E-2</v>
      </c>
      <c r="L71" t="str">
        <f>_xlfn.XLOOKUP(A71,'Usage by partner TELE2 vs Ki'!A:A,'Usage by partner TELE2 vs Ki'!A:A,,0)</f>
        <v>DOMCL</v>
      </c>
    </row>
    <row r="72" spans="1:12" x14ac:dyDescent="0.25">
      <c r="A72" s="4" t="s">
        <v>1118</v>
      </c>
      <c r="B72" s="4" t="s">
        <v>1398</v>
      </c>
      <c r="C72" s="4" t="s">
        <v>178</v>
      </c>
      <c r="D72" s="4" t="s">
        <v>13</v>
      </c>
      <c r="E72" s="4" t="s">
        <v>14</v>
      </c>
      <c r="F72" s="5" t="s">
        <v>15</v>
      </c>
      <c r="G72" s="5">
        <v>1</v>
      </c>
      <c r="H72" s="6">
        <v>0</v>
      </c>
      <c r="I72" s="6">
        <v>3.0000000000000001E-3</v>
      </c>
      <c r="J72" s="7">
        <v>1.4999999999999999E-4</v>
      </c>
      <c r="K72">
        <f t="shared" si="2"/>
        <v>4.9999999999999996E-2</v>
      </c>
      <c r="L72" t="str">
        <f>_xlfn.XLOOKUP(A72,'Usage by partner TELE2 vs Ki'!A:A,'Usage by partner TELE2 vs Ki'!A:A,,0)</f>
        <v>DZAA1</v>
      </c>
    </row>
    <row r="73" spans="1:12" x14ac:dyDescent="0.25">
      <c r="A73" s="4" t="s">
        <v>176</v>
      </c>
      <c r="B73" s="4" t="s">
        <v>177</v>
      </c>
      <c r="C73" s="4" t="s">
        <v>178</v>
      </c>
      <c r="D73" s="4" t="s">
        <v>13</v>
      </c>
      <c r="E73" s="4" t="s">
        <v>14</v>
      </c>
      <c r="F73" s="5" t="s">
        <v>15</v>
      </c>
      <c r="G73" s="5">
        <v>121</v>
      </c>
      <c r="H73" s="6">
        <v>0</v>
      </c>
      <c r="I73" s="6">
        <v>0.35799999999999998</v>
      </c>
      <c r="J73" s="7">
        <v>7.1810000000000096E-2</v>
      </c>
      <c r="K73">
        <f t="shared" si="2"/>
        <v>0.20058659217877123</v>
      </c>
      <c r="L73" t="str">
        <f>_xlfn.XLOOKUP(A73,'Usage by partner TELE2 vs Ki'!A:A,'Usage by partner TELE2 vs Ki'!A:A,,0)</f>
        <v>DZAOT</v>
      </c>
    </row>
    <row r="74" spans="1:12" x14ac:dyDescent="0.25">
      <c r="A74" s="4" t="s">
        <v>179</v>
      </c>
      <c r="B74" s="4" t="s">
        <v>147</v>
      </c>
      <c r="C74" s="4" t="s">
        <v>180</v>
      </c>
      <c r="D74" s="4" t="s">
        <v>13</v>
      </c>
      <c r="E74" s="4" t="s">
        <v>14</v>
      </c>
      <c r="F74" s="5" t="s">
        <v>15</v>
      </c>
      <c r="G74" s="5">
        <v>104</v>
      </c>
      <c r="H74" s="6">
        <v>0</v>
      </c>
      <c r="I74" s="6">
        <v>2.3319999999999999</v>
      </c>
      <c r="J74" s="7">
        <v>0.16356000000000001</v>
      </c>
      <c r="K74">
        <f t="shared" si="2"/>
        <v>7.0137221269296751E-2</v>
      </c>
      <c r="L74" t="str">
        <f>_xlfn.XLOOKUP(A74,'Usage by partner TELE2 vs Ki'!A:A,'Usage by partner TELE2 vs Ki'!A:A,,0)</f>
        <v>ECUOT</v>
      </c>
    </row>
    <row r="75" spans="1:12" x14ac:dyDescent="0.25">
      <c r="A75" s="4" t="s">
        <v>179</v>
      </c>
      <c r="B75" s="4" t="s">
        <v>147</v>
      </c>
      <c r="C75" s="4" t="s">
        <v>180</v>
      </c>
      <c r="D75" s="4" t="s">
        <v>13</v>
      </c>
      <c r="E75" s="4" t="s">
        <v>14</v>
      </c>
      <c r="F75" s="5" t="s">
        <v>15</v>
      </c>
      <c r="G75" s="5">
        <v>32</v>
      </c>
      <c r="H75" s="6">
        <v>0</v>
      </c>
      <c r="I75" s="6">
        <v>2.113</v>
      </c>
      <c r="J75" s="7">
        <v>0.21148</v>
      </c>
      <c r="K75">
        <f t="shared" si="2"/>
        <v>0.10008518693800283</v>
      </c>
      <c r="L75" t="str">
        <f>_xlfn.XLOOKUP(A75,'Usage by partner TELE2 vs Ki'!A:A,'Usage by partner TELE2 vs Ki'!A:A,,0)</f>
        <v>ECUOT</v>
      </c>
    </row>
    <row r="76" spans="1:12" x14ac:dyDescent="0.25">
      <c r="A76" s="4" t="s">
        <v>183</v>
      </c>
      <c r="B76" s="4" t="s">
        <v>184</v>
      </c>
      <c r="C76" s="4" t="s">
        <v>185</v>
      </c>
      <c r="D76" s="4" t="s">
        <v>13</v>
      </c>
      <c r="E76" s="4" t="s">
        <v>14</v>
      </c>
      <c r="F76" s="5" t="s">
        <v>15</v>
      </c>
      <c r="G76" s="5">
        <v>9720</v>
      </c>
      <c r="H76" s="6">
        <v>0</v>
      </c>
      <c r="I76" s="6">
        <v>867.03</v>
      </c>
      <c r="J76" s="7">
        <v>8.6896599999995807</v>
      </c>
      <c r="K76">
        <f t="shared" si="2"/>
        <v>1.0022329100492002E-2</v>
      </c>
      <c r="L76" t="str">
        <f>_xlfn.XLOOKUP(A76,'Usage by partner TELE2 vs Ki'!A:A,'Usage by partner TELE2 vs Ki'!A:A,,0)</f>
        <v>ESPAT</v>
      </c>
    </row>
    <row r="77" spans="1:12" x14ac:dyDescent="0.25">
      <c r="A77" s="4" t="s">
        <v>186</v>
      </c>
      <c r="B77" s="4" t="s">
        <v>187</v>
      </c>
      <c r="C77" s="4" t="s">
        <v>185</v>
      </c>
      <c r="D77" s="4" t="s">
        <v>13</v>
      </c>
      <c r="E77" s="4" t="s">
        <v>14</v>
      </c>
      <c r="F77" s="5" t="s">
        <v>15</v>
      </c>
      <c r="G77" s="5">
        <v>19346</v>
      </c>
      <c r="H77" s="6">
        <v>0</v>
      </c>
      <c r="I77" s="6">
        <v>304.06400000000002</v>
      </c>
      <c r="J77" s="7">
        <v>1.9085800000000701</v>
      </c>
      <c r="K77">
        <f t="shared" si="2"/>
        <v>6.2769022311094701E-3</v>
      </c>
      <c r="L77" t="str">
        <f>_xlfn.XLOOKUP(A77,'Usage by partner TELE2 vs Ki'!A:A,'Usage by partner TELE2 vs Ki'!A:A,,0)</f>
        <v>ESPRT</v>
      </c>
    </row>
    <row r="78" spans="1:12" x14ac:dyDescent="0.25">
      <c r="A78" s="4" t="s">
        <v>188</v>
      </c>
      <c r="B78" s="4" t="s">
        <v>189</v>
      </c>
      <c r="C78" s="4" t="s">
        <v>185</v>
      </c>
      <c r="D78" s="4" t="s">
        <v>13</v>
      </c>
      <c r="E78" s="4" t="s">
        <v>14</v>
      </c>
      <c r="F78" s="5" t="s">
        <v>15</v>
      </c>
      <c r="G78" s="5">
        <v>199575</v>
      </c>
      <c r="H78" s="6">
        <v>0</v>
      </c>
      <c r="I78" s="6">
        <v>590.27200000000005</v>
      </c>
      <c r="J78" s="7">
        <v>5.9564399999922699</v>
      </c>
      <c r="K78">
        <f t="shared" si="2"/>
        <v>1.0091008890803341E-2</v>
      </c>
      <c r="L78" t="str">
        <f>_xlfn.XLOOKUP(A78,'Usage by partner TELE2 vs Ki'!A:A,'Usage by partner TELE2 vs Ki'!A:A,,0)</f>
        <v>ESPTE</v>
      </c>
    </row>
    <row r="79" spans="1:12" x14ac:dyDescent="0.25">
      <c r="A79" s="4" t="s">
        <v>190</v>
      </c>
      <c r="B79" s="4" t="s">
        <v>191</v>
      </c>
      <c r="C79" s="4" t="s">
        <v>185</v>
      </c>
      <c r="D79" s="4" t="s">
        <v>13</v>
      </c>
      <c r="E79" s="4" t="s">
        <v>14</v>
      </c>
      <c r="F79" s="5" t="s">
        <v>15</v>
      </c>
      <c r="G79" s="5">
        <v>552</v>
      </c>
      <c r="H79" s="6">
        <v>0</v>
      </c>
      <c r="I79" s="6">
        <v>1063.1400000000001</v>
      </c>
      <c r="J79" s="7">
        <v>10.633599999999999</v>
      </c>
      <c r="K79">
        <f t="shared" si="2"/>
        <v>1.0002069341761196E-2</v>
      </c>
      <c r="L79" t="str">
        <f>_xlfn.XLOOKUP(A79,'Usage by partner TELE2 vs Ki'!A:A,'Usage by partner TELE2 vs Ki'!A:A,,0)</f>
        <v>ESPXF</v>
      </c>
    </row>
    <row r="80" spans="1:12" x14ac:dyDescent="0.25">
      <c r="A80" s="4" t="s">
        <v>1050</v>
      </c>
      <c r="B80" s="4" t="s">
        <v>1051</v>
      </c>
      <c r="C80" s="4" t="s">
        <v>1052</v>
      </c>
      <c r="D80" s="4" t="s">
        <v>13</v>
      </c>
      <c r="E80" s="4" t="s">
        <v>14</v>
      </c>
      <c r="F80" s="5" t="s">
        <v>15</v>
      </c>
      <c r="G80" s="5">
        <v>179</v>
      </c>
      <c r="H80" s="6">
        <v>0</v>
      </c>
      <c r="I80" s="6">
        <v>0.17899999999999999</v>
      </c>
      <c r="J80" s="7">
        <v>1.83E-3</v>
      </c>
      <c r="K80">
        <f t="shared" si="2"/>
        <v>1.0223463687150838E-2</v>
      </c>
      <c r="L80" t="str">
        <f>_xlfn.XLOOKUP(A80,'Usage by partner TELE2 vs Ki'!A:A,'Usage by partner TELE2 vs Ki'!A:A,,0)</f>
        <v>ESTEM</v>
      </c>
    </row>
    <row r="81" spans="1:12" x14ac:dyDescent="0.25">
      <c r="A81" s="4" t="s">
        <v>1122</v>
      </c>
      <c r="B81" s="4" t="s">
        <v>1253</v>
      </c>
      <c r="C81" s="4" t="s">
        <v>1052</v>
      </c>
      <c r="D81" s="4" t="s">
        <v>13</v>
      </c>
      <c r="E81" s="4" t="s">
        <v>14</v>
      </c>
      <c r="F81" s="5" t="s">
        <v>15</v>
      </c>
      <c r="G81" s="5">
        <v>3</v>
      </c>
      <c r="H81" s="6">
        <v>0</v>
      </c>
      <c r="I81" s="6">
        <v>1.1599999999999999</v>
      </c>
      <c r="J81" s="7">
        <v>6.9800000000000001E-3</v>
      </c>
      <c r="K81">
        <f t="shared" si="2"/>
        <v>6.0172413793103457E-3</v>
      </c>
      <c r="L81" t="str">
        <f>_xlfn.XLOOKUP(A81,'Usage by partner TELE2 vs Ki'!A:A,'Usage by partner TELE2 vs Ki'!A:A,,0)</f>
        <v>ESTRB</v>
      </c>
    </row>
    <row r="82" spans="1:12" x14ac:dyDescent="0.25">
      <c r="A82" s="4" t="s">
        <v>1281</v>
      </c>
      <c r="B82" s="4" t="s">
        <v>1308</v>
      </c>
      <c r="C82" s="4" t="s">
        <v>1052</v>
      </c>
      <c r="D82" s="4" t="s">
        <v>13</v>
      </c>
      <c r="E82" s="4" t="s">
        <v>14</v>
      </c>
      <c r="F82" s="5" t="s">
        <v>15</v>
      </c>
      <c r="G82" s="5">
        <v>2</v>
      </c>
      <c r="H82" s="6">
        <v>0</v>
      </c>
      <c r="I82" s="6">
        <v>0.27100000000000002</v>
      </c>
      <c r="J82" s="7">
        <v>2.7100000000000002E-3</v>
      </c>
      <c r="K82">
        <f t="shared" si="2"/>
        <v>0.01</v>
      </c>
      <c r="L82" t="str">
        <f>_xlfn.XLOOKUP(A82,'Usage by partner TELE2 vs Ki'!A:A,'Usage by partner TELE2 vs Ki'!A:A,,0)</f>
        <v>ESTRE</v>
      </c>
    </row>
    <row r="83" spans="1:12" x14ac:dyDescent="0.25">
      <c r="A83" s="4" t="s">
        <v>192</v>
      </c>
      <c r="B83" s="4" t="s">
        <v>193</v>
      </c>
      <c r="C83" s="4" t="s">
        <v>194</v>
      </c>
      <c r="D83" s="4" t="s">
        <v>13</v>
      </c>
      <c r="E83" s="4" t="s">
        <v>14</v>
      </c>
      <c r="F83" s="5" t="s">
        <v>15</v>
      </c>
      <c r="G83" s="5">
        <v>6144</v>
      </c>
      <c r="H83" s="6">
        <v>0</v>
      </c>
      <c r="I83" s="6">
        <v>16.533000000000001</v>
      </c>
      <c r="J83" s="7">
        <v>0.16919000000000101</v>
      </c>
      <c r="K83">
        <f t="shared" si="2"/>
        <v>1.0233472449041372E-2</v>
      </c>
      <c r="L83" t="str">
        <f>_xlfn.XLOOKUP(A83,'Usage by partner TELE2 vs Ki'!A:A,'Usage by partner TELE2 vs Ki'!A:A,,0)</f>
        <v>FIN2G</v>
      </c>
    </row>
    <row r="84" spans="1:12" x14ac:dyDescent="0.25">
      <c r="A84" s="4" t="s">
        <v>195</v>
      </c>
      <c r="B84" s="4" t="s">
        <v>196</v>
      </c>
      <c r="C84" s="4" t="s">
        <v>194</v>
      </c>
      <c r="D84" s="4" t="s">
        <v>13</v>
      </c>
      <c r="E84" s="4" t="s">
        <v>14</v>
      </c>
      <c r="F84" s="5" t="s">
        <v>15</v>
      </c>
      <c r="G84" s="5">
        <v>11306</v>
      </c>
      <c r="H84" s="6">
        <v>0</v>
      </c>
      <c r="I84" s="6">
        <v>257.34100000000001</v>
      </c>
      <c r="J84" s="7">
        <v>1.59343000000013</v>
      </c>
      <c r="K84">
        <f t="shared" si="2"/>
        <v>6.1919010184934772E-3</v>
      </c>
      <c r="L84" t="str">
        <f>_xlfn.XLOOKUP(A84,'Usage by partner TELE2 vs Ki'!A:A,'Usage by partner TELE2 vs Ki'!A:A,,0)</f>
        <v>FINRL</v>
      </c>
    </row>
    <row r="85" spans="1:12" x14ac:dyDescent="0.25">
      <c r="A85" s="4" t="s">
        <v>197</v>
      </c>
      <c r="B85" s="4" t="s">
        <v>198</v>
      </c>
      <c r="C85" s="4" t="s">
        <v>194</v>
      </c>
      <c r="D85" s="4" t="s">
        <v>13</v>
      </c>
      <c r="E85" s="4" t="s">
        <v>14</v>
      </c>
      <c r="F85" s="5" t="s">
        <v>15</v>
      </c>
      <c r="G85" s="5">
        <v>1608</v>
      </c>
      <c r="H85" s="6">
        <v>0</v>
      </c>
      <c r="I85" s="6">
        <v>145.256</v>
      </c>
      <c r="J85" s="7">
        <v>1.4546299999999901</v>
      </c>
      <c r="K85">
        <f t="shared" si="2"/>
        <v>1.0014250702208446E-2</v>
      </c>
      <c r="L85" t="str">
        <f>_xlfn.XLOOKUP(A85,'Usage by partner TELE2 vs Ki'!A:A,'Usage by partner TELE2 vs Ki'!A:A,,0)</f>
        <v>FINTF</v>
      </c>
    </row>
    <row r="86" spans="1:12" x14ac:dyDescent="0.25">
      <c r="A86" s="4" t="s">
        <v>199</v>
      </c>
      <c r="B86" s="4" t="s">
        <v>200</v>
      </c>
      <c r="C86" s="4" t="s">
        <v>201</v>
      </c>
      <c r="D86" s="4" t="s">
        <v>13</v>
      </c>
      <c r="E86" s="4" t="s">
        <v>14</v>
      </c>
      <c r="F86" s="5" t="s">
        <v>15</v>
      </c>
      <c r="G86" s="5">
        <v>13838</v>
      </c>
      <c r="H86" s="6">
        <v>0</v>
      </c>
      <c r="I86" s="6">
        <v>1970.798</v>
      </c>
      <c r="J86" s="7">
        <v>11.885469999998801</v>
      </c>
      <c r="K86">
        <f t="shared" si="2"/>
        <v>6.0307905731580812E-3</v>
      </c>
      <c r="L86" t="str">
        <f>_xlfn.XLOOKUP(A86,'Usage by partner TELE2 vs Ki'!A:A,'Usage by partner TELE2 vs Ki'!A:A,,0)</f>
        <v>FRAF1</v>
      </c>
    </row>
    <row r="87" spans="1:12" x14ac:dyDescent="0.25">
      <c r="A87" s="4" t="s">
        <v>202</v>
      </c>
      <c r="B87" s="4" t="s">
        <v>203</v>
      </c>
      <c r="C87" s="4" t="s">
        <v>201</v>
      </c>
      <c r="D87" s="4" t="s">
        <v>13</v>
      </c>
      <c r="E87" s="4" t="s">
        <v>14</v>
      </c>
      <c r="F87" s="5" t="s">
        <v>15</v>
      </c>
      <c r="G87" s="5">
        <v>2940</v>
      </c>
      <c r="H87" s="6">
        <v>0</v>
      </c>
      <c r="I87" s="6">
        <v>49.234000000000002</v>
      </c>
      <c r="J87" s="7">
        <v>0.49454000000001402</v>
      </c>
      <c r="K87">
        <f t="shared" si="2"/>
        <v>1.0044684567575537E-2</v>
      </c>
      <c r="L87" t="str">
        <f>_xlfn.XLOOKUP(A87,'Usage by partner TELE2 vs Ki'!A:A,'Usage by partner TELE2 vs Ki'!A:A,,0)</f>
        <v>FRAF2</v>
      </c>
    </row>
    <row r="88" spans="1:12" x14ac:dyDescent="0.25">
      <c r="A88" s="4" t="s">
        <v>204</v>
      </c>
      <c r="B88" s="4" t="s">
        <v>205</v>
      </c>
      <c r="C88" s="4" t="s">
        <v>201</v>
      </c>
      <c r="D88" s="4" t="s">
        <v>13</v>
      </c>
      <c r="E88" s="4" t="s">
        <v>14</v>
      </c>
      <c r="F88" s="5" t="s">
        <v>15</v>
      </c>
      <c r="G88" s="5">
        <v>1672</v>
      </c>
      <c r="H88" s="6">
        <v>0</v>
      </c>
      <c r="I88" s="6">
        <v>127.745</v>
      </c>
      <c r="J88" s="7">
        <v>1.2815000000000001</v>
      </c>
      <c r="K88">
        <f t="shared" si="2"/>
        <v>1.0031703784883949E-2</v>
      </c>
      <c r="L88" t="str">
        <f>_xlfn.XLOOKUP(A88,'Usage by partner TELE2 vs Ki'!A:A,'Usage by partner TELE2 vs Ki'!A:A,,0)</f>
        <v>FRAF3</v>
      </c>
    </row>
    <row r="89" spans="1:12" x14ac:dyDescent="0.25">
      <c r="A89" s="4" t="s">
        <v>206</v>
      </c>
      <c r="B89" s="4" t="s">
        <v>207</v>
      </c>
      <c r="C89" s="4" t="s">
        <v>208</v>
      </c>
      <c r="D89" s="4" t="s">
        <v>13</v>
      </c>
      <c r="E89" s="4" t="s">
        <v>14</v>
      </c>
      <c r="F89" s="5" t="s">
        <v>15</v>
      </c>
      <c r="G89" s="5">
        <v>219</v>
      </c>
      <c r="H89" s="6">
        <v>0</v>
      </c>
      <c r="I89" s="6">
        <v>5.3959999999999999</v>
      </c>
      <c r="J89" s="7">
        <v>0.27062999999999998</v>
      </c>
      <c r="K89">
        <f t="shared" si="2"/>
        <v>5.0153817642698294E-2</v>
      </c>
      <c r="L89" t="str">
        <f>_xlfn.XLOOKUP(A89,'Usage by partner TELE2 vs Ki'!A:A,'Usage by partner TELE2 vs Ki'!A:A,,0)</f>
        <v>FRAF4</v>
      </c>
    </row>
    <row r="90" spans="1:12" x14ac:dyDescent="0.25">
      <c r="A90" s="4" t="s">
        <v>209</v>
      </c>
      <c r="B90" s="4" t="s">
        <v>210</v>
      </c>
      <c r="C90" s="4" t="s">
        <v>201</v>
      </c>
      <c r="D90" s="4" t="s">
        <v>13</v>
      </c>
      <c r="E90" s="4" t="s">
        <v>14</v>
      </c>
      <c r="F90" s="5" t="s">
        <v>15</v>
      </c>
      <c r="G90" s="5">
        <v>73</v>
      </c>
      <c r="H90" s="6">
        <v>0</v>
      </c>
      <c r="I90" s="6">
        <v>1.7769999999999999</v>
      </c>
      <c r="J90" s="7">
        <v>1.787E-2</v>
      </c>
      <c r="K90">
        <f t="shared" si="2"/>
        <v>1.0056274620146315E-2</v>
      </c>
      <c r="L90" t="str">
        <f>_xlfn.XLOOKUP(A90,'Usage by partner TELE2 vs Ki'!A:A,'Usage by partner TELE2 vs Ki'!A:A,,0)</f>
        <v>FRAFM</v>
      </c>
    </row>
    <row r="91" spans="1:12" x14ac:dyDescent="0.25">
      <c r="A91" s="4" t="s">
        <v>211</v>
      </c>
      <c r="B91" s="4" t="s">
        <v>212</v>
      </c>
      <c r="C91" s="4" t="s">
        <v>213</v>
      </c>
      <c r="D91" s="4" t="s">
        <v>13</v>
      </c>
      <c r="E91" s="4" t="s">
        <v>14</v>
      </c>
      <c r="F91" s="5" t="s">
        <v>15</v>
      </c>
      <c r="G91" s="5">
        <v>178734</v>
      </c>
      <c r="H91" s="6">
        <v>0</v>
      </c>
      <c r="I91" s="6">
        <v>8716.7479999999996</v>
      </c>
      <c r="J91" s="7">
        <v>2615.8232300029799</v>
      </c>
      <c r="K91">
        <f t="shared" si="2"/>
        <v>0.30009164312229514</v>
      </c>
      <c r="L91" t="str">
        <f>_xlfn.XLOOKUP(A91,'Usage by partner TELE2 vs Ki'!A:A,'Usage by partner TELE2 vs Ki'!A:A,,0)</f>
        <v>GABCT</v>
      </c>
    </row>
    <row r="92" spans="1:12" x14ac:dyDescent="0.25">
      <c r="A92" s="4" t="s">
        <v>214</v>
      </c>
      <c r="B92" s="4" t="s">
        <v>215</v>
      </c>
      <c r="C92" s="4" t="s">
        <v>216</v>
      </c>
      <c r="D92" s="4" t="s">
        <v>13</v>
      </c>
      <c r="E92" s="4" t="s">
        <v>14</v>
      </c>
      <c r="F92" s="5" t="s">
        <v>15</v>
      </c>
      <c r="G92" s="5">
        <v>1098000</v>
      </c>
      <c r="H92" s="6">
        <v>0</v>
      </c>
      <c r="I92" s="6">
        <v>17348.967000000001</v>
      </c>
      <c r="J92" s="7">
        <v>175.04953000208801</v>
      </c>
      <c r="K92">
        <f t="shared" si="2"/>
        <v>1.0089910828816955E-2</v>
      </c>
      <c r="L92" t="str">
        <f>_xlfn.XLOOKUP(A92,'Usage by partner TELE2 vs Ki'!A:A,'Usage by partner TELE2 vs Ki'!A:A,,0)</f>
        <v>GBRCN</v>
      </c>
    </row>
    <row r="93" spans="1:12" x14ac:dyDescent="0.25">
      <c r="A93" s="4" t="s">
        <v>217</v>
      </c>
      <c r="B93" s="4" t="s">
        <v>218</v>
      </c>
      <c r="C93" s="4" t="s">
        <v>219</v>
      </c>
      <c r="D93" s="4" t="s">
        <v>13</v>
      </c>
      <c r="E93" s="4" t="s">
        <v>14</v>
      </c>
      <c r="F93" s="5" t="s">
        <v>15</v>
      </c>
      <c r="G93" s="5">
        <v>2774</v>
      </c>
      <c r="H93" s="6">
        <v>0</v>
      </c>
      <c r="I93" s="6">
        <v>10.791</v>
      </c>
      <c r="J93" s="7">
        <v>0.65767000000000597</v>
      </c>
      <c r="K93">
        <f t="shared" si="2"/>
        <v>6.0946158836067646E-2</v>
      </c>
      <c r="L93" t="str">
        <f>_xlfn.XLOOKUP(A93,'Usage by partner TELE2 vs Ki'!A:A,'Usage by partner TELE2 vs Ki'!A:A,,0)</f>
        <v>GBRGT</v>
      </c>
    </row>
    <row r="94" spans="1:12" x14ac:dyDescent="0.25">
      <c r="A94" s="4" t="s">
        <v>220</v>
      </c>
      <c r="B94" s="4" t="s">
        <v>221</v>
      </c>
      <c r="C94" s="4" t="s">
        <v>216</v>
      </c>
      <c r="D94" s="4" t="s">
        <v>13</v>
      </c>
      <c r="E94" s="4" t="s">
        <v>14</v>
      </c>
      <c r="F94" s="5" t="s">
        <v>15</v>
      </c>
      <c r="G94" s="5">
        <v>38463</v>
      </c>
      <c r="H94" s="6">
        <v>0</v>
      </c>
      <c r="I94" s="6">
        <v>5503.8429999999998</v>
      </c>
      <c r="J94" s="7">
        <v>33.191569999997803</v>
      </c>
      <c r="K94">
        <f t="shared" si="2"/>
        <v>6.0306171524147408E-3</v>
      </c>
      <c r="L94" t="str">
        <f>_xlfn.XLOOKUP(A94,'Usage by partner TELE2 vs Ki'!A:A,'Usage by partner TELE2 vs Ki'!A:A,,0)</f>
        <v>GBRHU</v>
      </c>
    </row>
    <row r="95" spans="1:12" x14ac:dyDescent="0.25">
      <c r="A95" s="4" t="s">
        <v>222</v>
      </c>
      <c r="B95" s="4" t="s">
        <v>223</v>
      </c>
      <c r="C95" s="4" t="s">
        <v>216</v>
      </c>
      <c r="D95" s="4" t="s">
        <v>13</v>
      </c>
      <c r="E95" s="4" t="s">
        <v>14</v>
      </c>
      <c r="F95" s="5" t="s">
        <v>15</v>
      </c>
      <c r="G95" s="5">
        <v>8151</v>
      </c>
      <c r="H95" s="6">
        <v>0</v>
      </c>
      <c r="I95" s="6">
        <v>33.844999999999999</v>
      </c>
      <c r="J95" s="7">
        <v>0.68945000000002299</v>
      </c>
      <c r="K95">
        <f t="shared" si="2"/>
        <v>2.0370808095731215E-2</v>
      </c>
      <c r="L95" t="str">
        <f>_xlfn.XLOOKUP(A95,'Usage by partner TELE2 vs Ki'!A:A,'Usage by partner TELE2 vs Ki'!A:A,,0)</f>
        <v>GBRJT</v>
      </c>
    </row>
    <row r="96" spans="1:12" x14ac:dyDescent="0.25">
      <c r="A96" s="4" t="s">
        <v>224</v>
      </c>
      <c r="B96" s="4" t="s">
        <v>225</v>
      </c>
      <c r="C96" s="4" t="s">
        <v>216</v>
      </c>
      <c r="D96" s="4" t="s">
        <v>13</v>
      </c>
      <c r="E96" s="4" t="s">
        <v>14</v>
      </c>
      <c r="F96" s="5" t="s">
        <v>15</v>
      </c>
      <c r="G96" s="5">
        <v>97</v>
      </c>
      <c r="H96" s="6">
        <v>0</v>
      </c>
      <c r="I96" s="6">
        <v>5.3129999999999997</v>
      </c>
      <c r="J96" s="7">
        <v>5.3400000000000003E-2</v>
      </c>
      <c r="K96">
        <f t="shared" si="2"/>
        <v>1.0050818746470921E-2</v>
      </c>
      <c r="L96" t="str">
        <f>_xlfn.XLOOKUP(A96,'Usage by partner TELE2 vs Ki'!A:A,'Usage by partner TELE2 vs Ki'!A:A,,0)</f>
        <v>GBRME</v>
      </c>
    </row>
    <row r="97" spans="1:12" x14ac:dyDescent="0.25">
      <c r="A97" s="4" t="s">
        <v>226</v>
      </c>
      <c r="B97" s="4" t="s">
        <v>227</v>
      </c>
      <c r="C97" s="4" t="s">
        <v>216</v>
      </c>
      <c r="D97" s="4" t="s">
        <v>13</v>
      </c>
      <c r="E97" s="4" t="s">
        <v>14</v>
      </c>
      <c r="F97" s="5" t="s">
        <v>15</v>
      </c>
      <c r="G97" s="5">
        <v>127</v>
      </c>
      <c r="H97" s="6">
        <v>0</v>
      </c>
      <c r="I97" s="6">
        <v>494.92899999999997</v>
      </c>
      <c r="J97" s="7">
        <v>9.8991000000000096</v>
      </c>
      <c r="K97">
        <f t="shared" si="2"/>
        <v>2.0001050655750644E-2</v>
      </c>
      <c r="L97" t="str">
        <f>_xlfn.XLOOKUP(A97,'Usage by partner TELE2 vs Ki'!A:A,'Usage by partner TELE2 vs Ki'!A:A,,0)</f>
        <v>GBRMT</v>
      </c>
    </row>
    <row r="98" spans="1:12" x14ac:dyDescent="0.25">
      <c r="A98" s="4" t="s">
        <v>228</v>
      </c>
      <c r="B98" s="4" t="s">
        <v>229</v>
      </c>
      <c r="C98" s="4" t="s">
        <v>216</v>
      </c>
      <c r="D98" s="4" t="s">
        <v>13</v>
      </c>
      <c r="E98" s="4" t="s">
        <v>14</v>
      </c>
      <c r="F98" s="5" t="s">
        <v>15</v>
      </c>
      <c r="G98" s="5">
        <v>1939510</v>
      </c>
      <c r="H98" s="6">
        <v>0</v>
      </c>
      <c r="I98" s="6">
        <v>28001.047999999999</v>
      </c>
      <c r="J98" s="7">
        <v>282.86404000354503</v>
      </c>
      <c r="K98">
        <f t="shared" si="2"/>
        <v>1.0101909042959573E-2</v>
      </c>
      <c r="L98" t="str">
        <f>_xlfn.XLOOKUP(A98,'Usage by partner TELE2 vs Ki'!A:A,'Usage by partner TELE2 vs Ki'!A:A,,0)</f>
        <v>GBRVF</v>
      </c>
    </row>
    <row r="99" spans="1:12" x14ac:dyDescent="0.25">
      <c r="A99" s="4" t="s">
        <v>1234</v>
      </c>
      <c r="B99" s="4" t="s">
        <v>1254</v>
      </c>
      <c r="C99" s="4" t="s">
        <v>1255</v>
      </c>
      <c r="D99" s="4" t="s">
        <v>13</v>
      </c>
      <c r="E99" s="4" t="s">
        <v>14</v>
      </c>
      <c r="F99" s="5" t="s">
        <v>15</v>
      </c>
      <c r="G99" s="5">
        <v>25</v>
      </c>
      <c r="H99" s="6">
        <v>0</v>
      </c>
      <c r="I99" s="6">
        <v>1.4990000000000001</v>
      </c>
      <c r="J99" s="7">
        <v>0.37486000000000003</v>
      </c>
      <c r="K99">
        <f t="shared" si="2"/>
        <v>0.25007338225483655</v>
      </c>
      <c r="L99" t="str">
        <f>_xlfn.XLOOKUP(A99,'Usage by partner TELE2 vs Ki'!A:A,'Usage by partner TELE2 vs Ki'!A:A,,0)</f>
        <v>GEOMA</v>
      </c>
    </row>
    <row r="100" spans="1:12" x14ac:dyDescent="0.25">
      <c r="A100" s="4" t="s">
        <v>230</v>
      </c>
      <c r="B100" s="4" t="s">
        <v>231</v>
      </c>
      <c r="C100" s="4" t="s">
        <v>232</v>
      </c>
      <c r="D100" s="4" t="s">
        <v>13</v>
      </c>
      <c r="E100" s="4" t="s">
        <v>14</v>
      </c>
      <c r="F100" s="5" t="s">
        <v>15</v>
      </c>
      <c r="G100" s="5">
        <v>1952927</v>
      </c>
      <c r="H100" s="6">
        <v>0</v>
      </c>
      <c r="I100" s="6">
        <v>3738.1419999999998</v>
      </c>
      <c r="J100" s="7">
        <v>76.200910000271506</v>
      </c>
      <c r="K100">
        <f t="shared" si="2"/>
        <v>2.0384701811828311E-2</v>
      </c>
      <c r="L100" t="str">
        <f>_xlfn.XLOOKUP(A100,'Usage by partner TELE2 vs Ki'!A:A,'Usage by partner TELE2 vs Ki'!A:A,,0)</f>
        <v>GINAG</v>
      </c>
    </row>
    <row r="101" spans="1:12" x14ac:dyDescent="0.25">
      <c r="A101" s="4" t="s">
        <v>233</v>
      </c>
      <c r="B101" s="4" t="s">
        <v>234</v>
      </c>
      <c r="C101" s="4" t="s">
        <v>235</v>
      </c>
      <c r="D101" s="4" t="s">
        <v>13</v>
      </c>
      <c r="E101" s="4" t="s">
        <v>14</v>
      </c>
      <c r="F101" s="5" t="s">
        <v>15</v>
      </c>
      <c r="G101" s="5">
        <v>1036</v>
      </c>
      <c r="H101" s="6">
        <v>0</v>
      </c>
      <c r="I101" s="6">
        <v>12.081</v>
      </c>
      <c r="J101" s="7">
        <v>1.2118599999999899</v>
      </c>
      <c r="K101">
        <f t="shared" si="2"/>
        <v>0.10031123251386392</v>
      </c>
      <c r="L101" t="str">
        <f>_xlfn.XLOOKUP(A101,'Usage by partner TELE2 vs Ki'!A:A,'Usage by partner TELE2 vs Ki'!A:A,,0)</f>
        <v>GMBAC</v>
      </c>
    </row>
    <row r="102" spans="1:12" x14ac:dyDescent="0.25">
      <c r="A102" s="4" t="s">
        <v>236</v>
      </c>
      <c r="B102" s="4" t="s">
        <v>237</v>
      </c>
      <c r="C102" s="4" t="s">
        <v>235</v>
      </c>
      <c r="D102" s="4" t="s">
        <v>13</v>
      </c>
      <c r="E102" s="4" t="s">
        <v>14</v>
      </c>
      <c r="F102" s="5" t="s">
        <v>15</v>
      </c>
      <c r="G102" s="5">
        <v>924</v>
      </c>
      <c r="H102" s="6">
        <v>0</v>
      </c>
      <c r="I102" s="6">
        <v>14.102</v>
      </c>
      <c r="J102" s="7">
        <v>14.105869999999801</v>
      </c>
      <c r="K102">
        <f t="shared" si="2"/>
        <v>1.0002744291589705</v>
      </c>
      <c r="L102" t="str">
        <f>_xlfn.XLOOKUP(A102,'Usage by partner TELE2 vs Ki'!A:A,'Usage by partner TELE2 vs Ki'!A:A,,0)</f>
        <v>GMBQC</v>
      </c>
    </row>
    <row r="103" spans="1:12" x14ac:dyDescent="0.25">
      <c r="A103" s="4" t="s">
        <v>241</v>
      </c>
      <c r="B103" s="4" t="s">
        <v>242</v>
      </c>
      <c r="C103" s="4" t="s">
        <v>243</v>
      </c>
      <c r="D103" s="4" t="s">
        <v>13</v>
      </c>
      <c r="E103" s="4" t="s">
        <v>14</v>
      </c>
      <c r="F103" s="5" t="s">
        <v>15</v>
      </c>
      <c r="G103" s="5">
        <v>4059</v>
      </c>
      <c r="H103" s="6">
        <v>0</v>
      </c>
      <c r="I103" s="6">
        <v>7.8840000000000003</v>
      </c>
      <c r="J103" s="7">
        <v>1.5929399999999201</v>
      </c>
      <c r="K103">
        <f t="shared" si="2"/>
        <v>0.20204718417046169</v>
      </c>
      <c r="L103" t="str">
        <f>_xlfn.XLOOKUP(A103,'Usage by partner TELE2 vs Ki'!A:A,'Usage by partner TELE2 vs Ki'!A:A,,0)</f>
        <v>GNQHT</v>
      </c>
    </row>
    <row r="104" spans="1:12" x14ac:dyDescent="0.25">
      <c r="A104" s="4" t="s">
        <v>244</v>
      </c>
      <c r="B104" s="4" t="s">
        <v>245</v>
      </c>
      <c r="C104" s="4" t="s">
        <v>246</v>
      </c>
      <c r="D104" s="4" t="s">
        <v>13</v>
      </c>
      <c r="E104" s="4" t="s">
        <v>14</v>
      </c>
      <c r="F104" s="5" t="s">
        <v>15</v>
      </c>
      <c r="G104" s="5">
        <v>878563</v>
      </c>
      <c r="H104" s="6">
        <v>0</v>
      </c>
      <c r="I104" s="6">
        <v>20851.511999999999</v>
      </c>
      <c r="J104" s="7">
        <v>106.177020000154</v>
      </c>
      <c r="K104">
        <f t="shared" si="2"/>
        <v>5.0920537561091016E-3</v>
      </c>
      <c r="L104" t="str">
        <f>_xlfn.XLOOKUP(A104,'Usage by partner TELE2 vs Ki'!A:A,'Usage by partner TELE2 vs Ki'!A:A,,0)</f>
        <v>GRCPF</v>
      </c>
    </row>
    <row r="105" spans="1:12" x14ac:dyDescent="0.25">
      <c r="A105" s="4" t="s">
        <v>247</v>
      </c>
      <c r="B105" s="4" t="s">
        <v>248</v>
      </c>
      <c r="C105" s="4" t="s">
        <v>246</v>
      </c>
      <c r="D105" s="4" t="s">
        <v>13</v>
      </c>
      <c r="E105" s="4" t="s">
        <v>14</v>
      </c>
      <c r="F105" s="5" t="s">
        <v>15</v>
      </c>
      <c r="G105" s="5">
        <v>353299</v>
      </c>
      <c r="H105" s="6">
        <v>0</v>
      </c>
      <c r="I105" s="6">
        <v>17026.312000000002</v>
      </c>
      <c r="J105" s="7">
        <v>86.462580000029902</v>
      </c>
      <c r="K105">
        <f t="shared" si="2"/>
        <v>5.0781742986989722E-3</v>
      </c>
      <c r="L105" t="str">
        <f>_xlfn.XLOOKUP(A105,'Usage by partner TELE2 vs Ki'!A:A,'Usage by partner TELE2 vs Ki'!A:A,,0)</f>
        <v>GRCSH</v>
      </c>
    </row>
    <row r="106" spans="1:12" x14ac:dyDescent="0.25">
      <c r="A106" s="4" t="s">
        <v>249</v>
      </c>
      <c r="B106" s="4" t="s">
        <v>250</v>
      </c>
      <c r="C106" s="4" t="s">
        <v>251</v>
      </c>
      <c r="D106" s="4" t="s">
        <v>13</v>
      </c>
      <c r="E106" s="4" t="s">
        <v>14</v>
      </c>
      <c r="F106" s="5" t="s">
        <v>15</v>
      </c>
      <c r="G106" s="5">
        <v>476</v>
      </c>
      <c r="H106" s="6">
        <v>0</v>
      </c>
      <c r="I106" s="6">
        <v>1.9219999999999999</v>
      </c>
      <c r="J106" s="7">
        <v>2.4989999999999901E-2</v>
      </c>
      <c r="K106">
        <f t="shared" si="2"/>
        <v>1.3002081165452602E-2</v>
      </c>
      <c r="L106" t="str">
        <f>_xlfn.XLOOKUP(A106,'Usage by partner TELE2 vs Ki'!A:A,'Usage by partner TELE2 vs Ki'!A:A,,0)</f>
        <v>GTMCM</v>
      </c>
    </row>
    <row r="107" spans="1:12" x14ac:dyDescent="0.25">
      <c r="A107" s="4" t="s">
        <v>252</v>
      </c>
      <c r="B107" s="4" t="s">
        <v>253</v>
      </c>
      <c r="C107" s="4" t="s">
        <v>251</v>
      </c>
      <c r="D107" s="4" t="s">
        <v>13</v>
      </c>
      <c r="E107" s="4" t="s">
        <v>14</v>
      </c>
      <c r="F107" s="5" t="s">
        <v>15</v>
      </c>
      <c r="G107" s="5">
        <v>358</v>
      </c>
      <c r="H107" s="6">
        <v>0</v>
      </c>
      <c r="I107" s="6">
        <v>12.587</v>
      </c>
      <c r="J107" s="7">
        <v>0.25276000000000098</v>
      </c>
      <c r="K107">
        <f t="shared" si="2"/>
        <v>2.0081035989513069E-2</v>
      </c>
      <c r="L107" t="str">
        <f>_xlfn.XLOOKUP(A107,'Usage by partner TELE2 vs Ki'!A:A,'Usage by partner TELE2 vs Ki'!A:A,,0)</f>
        <v>GTMSC</v>
      </c>
    </row>
    <row r="108" spans="1:12" x14ac:dyDescent="0.25">
      <c r="A108" s="4" t="s">
        <v>254</v>
      </c>
      <c r="B108" s="4" t="s">
        <v>255</v>
      </c>
      <c r="C108" s="4" t="s">
        <v>256</v>
      </c>
      <c r="D108" s="4" t="s">
        <v>13</v>
      </c>
      <c r="E108" s="4" t="s">
        <v>14</v>
      </c>
      <c r="F108" s="5" t="s">
        <v>15</v>
      </c>
      <c r="G108" s="5">
        <v>76137</v>
      </c>
      <c r="H108" s="6">
        <v>0</v>
      </c>
      <c r="I108" s="6">
        <v>4536.866</v>
      </c>
      <c r="J108" s="7">
        <v>453.86721999995899</v>
      </c>
      <c r="L108" t="str">
        <f>_xlfn.XLOOKUP(A108,'Usage by partner TELE2 vs Ki'!A:A,'Usage by partner TELE2 vs Ki'!A:A,,0)</f>
        <v>GUYUM</v>
      </c>
    </row>
    <row r="109" spans="1:12" x14ac:dyDescent="0.25">
      <c r="A109" s="4" t="s">
        <v>1309</v>
      </c>
      <c r="B109" s="4" t="s">
        <v>1310</v>
      </c>
      <c r="C109" s="4" t="s">
        <v>1311</v>
      </c>
      <c r="D109" s="4" t="s">
        <v>13</v>
      </c>
      <c r="E109" s="4" t="s">
        <v>14</v>
      </c>
      <c r="F109" s="5" t="s">
        <v>15</v>
      </c>
      <c r="G109" s="5">
        <v>602</v>
      </c>
      <c r="H109" s="6">
        <v>0</v>
      </c>
      <c r="I109" s="6">
        <v>0</v>
      </c>
      <c r="J109" s="7">
        <v>0</v>
      </c>
      <c r="K109" t="e">
        <f t="shared" si="2"/>
        <v>#DIV/0!</v>
      </c>
      <c r="L109" t="str">
        <f>_xlfn.XLOOKUP(A109,'Usage by partner TELE2 vs Ki'!A:A,'Usage by partner TELE2 vs Ki'!A:A,,0)</f>
        <v>HND02</v>
      </c>
    </row>
    <row r="110" spans="1:12" x14ac:dyDescent="0.25">
      <c r="A110" s="4" t="s">
        <v>260</v>
      </c>
      <c r="B110" s="4" t="s">
        <v>261</v>
      </c>
      <c r="C110" s="4" t="s">
        <v>262</v>
      </c>
      <c r="D110" s="4" t="s">
        <v>13</v>
      </c>
      <c r="E110" s="4" t="s">
        <v>14</v>
      </c>
      <c r="F110" s="5" t="s">
        <v>15</v>
      </c>
      <c r="G110" s="5">
        <v>2884</v>
      </c>
      <c r="H110" s="6">
        <v>0</v>
      </c>
      <c r="I110" s="6">
        <v>54.055999999999997</v>
      </c>
      <c r="J110" s="7">
        <v>0.33875000000000099</v>
      </c>
      <c r="K110">
        <f t="shared" si="2"/>
        <v>6.2666494006215967E-3</v>
      </c>
      <c r="L110" t="str">
        <f>_xlfn.XLOOKUP(A110,'Usage by partner TELE2 vs Ki'!A:A,'Usage by partner TELE2 vs Ki'!A:A,,0)</f>
        <v>HRVT2</v>
      </c>
    </row>
    <row r="111" spans="1:12" x14ac:dyDescent="0.25">
      <c r="A111" s="4" t="s">
        <v>263</v>
      </c>
      <c r="B111" s="4" t="s">
        <v>264</v>
      </c>
      <c r="C111" s="4" t="s">
        <v>262</v>
      </c>
      <c r="D111" s="4" t="s">
        <v>13</v>
      </c>
      <c r="E111" s="4" t="s">
        <v>14</v>
      </c>
      <c r="F111" s="5" t="s">
        <v>15</v>
      </c>
      <c r="G111" s="5">
        <v>870</v>
      </c>
      <c r="H111" s="6">
        <v>0</v>
      </c>
      <c r="I111" s="6">
        <v>81.483999999999995</v>
      </c>
      <c r="J111" s="7">
        <v>0.81838999999999995</v>
      </c>
      <c r="K111">
        <f t="shared" si="2"/>
        <v>1.0043566835206913E-2</v>
      </c>
      <c r="L111" t="str">
        <f>_xlfn.XLOOKUP(A111,'Usage by partner TELE2 vs Ki'!A:A,'Usage by partner TELE2 vs Ki'!A:A,,0)</f>
        <v>HRVVI</v>
      </c>
    </row>
    <row r="112" spans="1:12" x14ac:dyDescent="0.25">
      <c r="A112" s="4" t="s">
        <v>265</v>
      </c>
      <c r="B112" s="4" t="s">
        <v>266</v>
      </c>
      <c r="C112" s="4" t="s">
        <v>267</v>
      </c>
      <c r="D112" s="4" t="s">
        <v>13</v>
      </c>
      <c r="E112" s="4" t="s">
        <v>14</v>
      </c>
      <c r="F112" s="5" t="s">
        <v>15</v>
      </c>
      <c r="G112" s="5">
        <v>49329</v>
      </c>
      <c r="H112" s="6">
        <v>0</v>
      </c>
      <c r="I112" s="6">
        <v>2246.712</v>
      </c>
      <c r="J112" s="7">
        <v>13.669749999998899</v>
      </c>
      <c r="K112">
        <f t="shared" si="2"/>
        <v>6.0843356869945495E-3</v>
      </c>
      <c r="L112" t="str">
        <f>_xlfn.XLOOKUP(A112,'Usage by partner TELE2 vs Ki'!A:A,'Usage by partner TELE2 vs Ki'!A:A,,0)</f>
        <v>HUNH1</v>
      </c>
    </row>
    <row r="113" spans="1:12" x14ac:dyDescent="0.25">
      <c r="A113" s="4" t="s">
        <v>268</v>
      </c>
      <c r="B113" s="4" t="s">
        <v>269</v>
      </c>
      <c r="C113" s="4" t="s">
        <v>267</v>
      </c>
      <c r="D113" s="4" t="s">
        <v>13</v>
      </c>
      <c r="E113" s="4" t="s">
        <v>14</v>
      </c>
      <c r="F113" s="5" t="s">
        <v>15</v>
      </c>
      <c r="G113" s="5">
        <v>59217</v>
      </c>
      <c r="H113" s="6">
        <v>0</v>
      </c>
      <c r="I113" s="6">
        <v>1050.1110000000001</v>
      </c>
      <c r="J113" s="7">
        <v>10.709519999999401</v>
      </c>
      <c r="K113">
        <f t="shared" si="2"/>
        <v>1.0198464733727578E-2</v>
      </c>
      <c r="L113" t="str">
        <f>_xlfn.XLOOKUP(A113,'Usage by partner TELE2 vs Ki'!A:A,'Usage by partner TELE2 vs Ki'!A:A,,0)</f>
        <v>HUNVR</v>
      </c>
    </row>
    <row r="114" spans="1:12" x14ac:dyDescent="0.25">
      <c r="A114" s="4" t="s">
        <v>1151</v>
      </c>
      <c r="B114" s="4" t="s">
        <v>1189</v>
      </c>
      <c r="C114" s="4" t="s">
        <v>1063</v>
      </c>
      <c r="D114" s="4" t="s">
        <v>13</v>
      </c>
      <c r="E114" s="4" t="s">
        <v>14</v>
      </c>
      <c r="F114" s="5" t="s">
        <v>15</v>
      </c>
      <c r="G114" s="5">
        <v>1373</v>
      </c>
      <c r="H114" s="6">
        <v>0</v>
      </c>
      <c r="I114" s="6">
        <v>5.8689999999999998</v>
      </c>
      <c r="J114" s="7">
        <v>0.59179000000000404</v>
      </c>
      <c r="K114">
        <f t="shared" si="2"/>
        <v>0.10083319134435237</v>
      </c>
      <c r="L114" t="str">
        <f>_xlfn.XLOOKUP(A114,'Usage by partner TELE2 vs Ki'!A:A,'Usage by partner TELE2 vs Ki'!A:A,,0)</f>
        <v>IDN89</v>
      </c>
    </row>
    <row r="115" spans="1:12" x14ac:dyDescent="0.25">
      <c r="A115" s="4" t="s">
        <v>1153</v>
      </c>
      <c r="B115" s="4" t="s">
        <v>1190</v>
      </c>
      <c r="C115" s="4" t="s">
        <v>1063</v>
      </c>
      <c r="D115" s="4" t="s">
        <v>13</v>
      </c>
      <c r="E115" s="4" t="s">
        <v>14</v>
      </c>
      <c r="F115" s="5" t="s">
        <v>15</v>
      </c>
      <c r="G115" s="5">
        <v>15850</v>
      </c>
      <c r="H115" s="6">
        <v>0</v>
      </c>
      <c r="I115" s="6">
        <v>48.191000000000003</v>
      </c>
      <c r="J115" s="7">
        <v>2.94611999999925</v>
      </c>
      <c r="K115">
        <f t="shared" si="2"/>
        <v>6.113423668318254E-2</v>
      </c>
      <c r="L115" t="str">
        <f>_xlfn.XLOOKUP(A115,'Usage by partner TELE2 vs Ki'!A:A,'Usage by partner TELE2 vs Ki'!A:A,,0)</f>
        <v>IDNEX</v>
      </c>
    </row>
    <row r="116" spans="1:12" x14ac:dyDescent="0.25">
      <c r="A116" s="4" t="s">
        <v>1152</v>
      </c>
      <c r="B116" s="4" t="s">
        <v>1191</v>
      </c>
      <c r="C116" s="4" t="s">
        <v>1063</v>
      </c>
      <c r="D116" s="4" t="s">
        <v>13</v>
      </c>
      <c r="E116" s="4" t="s">
        <v>14</v>
      </c>
      <c r="F116" s="5" t="s">
        <v>15</v>
      </c>
      <c r="G116" s="5">
        <v>3588</v>
      </c>
      <c r="H116" s="6">
        <v>0</v>
      </c>
      <c r="I116" s="6">
        <v>16.736000000000001</v>
      </c>
      <c r="J116" s="7">
        <v>8.3890100000002903</v>
      </c>
      <c r="K116">
        <f t="shared" si="2"/>
        <v>0.50125537762908046</v>
      </c>
      <c r="L116" t="str">
        <f>_xlfn.XLOOKUP(A116,'Usage by partner TELE2 vs Ki'!A:A,'Usage by partner TELE2 vs Ki'!A:A,,0)</f>
        <v>IDNSL</v>
      </c>
    </row>
    <row r="117" spans="1:12" x14ac:dyDescent="0.25">
      <c r="A117" s="4" t="s">
        <v>1061</v>
      </c>
      <c r="B117" s="4" t="s">
        <v>1062</v>
      </c>
      <c r="C117" s="4" t="s">
        <v>1063</v>
      </c>
      <c r="D117" s="4" t="s">
        <v>13</v>
      </c>
      <c r="E117" s="4" t="s">
        <v>14</v>
      </c>
      <c r="F117" s="5" t="s">
        <v>15</v>
      </c>
      <c r="G117" s="5">
        <v>706</v>
      </c>
      <c r="H117" s="6">
        <v>0</v>
      </c>
      <c r="I117" s="6">
        <v>6.9119999999999999</v>
      </c>
      <c r="J117" s="7">
        <v>0.416690000000001</v>
      </c>
      <c r="K117">
        <f t="shared" si="2"/>
        <v>6.0285011574074218E-2</v>
      </c>
      <c r="L117" t="str">
        <f>_xlfn.XLOOKUP(A117,'Usage by partner TELE2 vs Ki'!A:A,'Usage by partner TELE2 vs Ki'!A:A,,0)</f>
        <v>IDNTS</v>
      </c>
    </row>
    <row r="118" spans="1:12" x14ac:dyDescent="0.25">
      <c r="A118" s="4" t="s">
        <v>270</v>
      </c>
      <c r="B118" s="4" t="s">
        <v>271</v>
      </c>
      <c r="C118" s="4" t="s">
        <v>272</v>
      </c>
      <c r="D118" s="4" t="s">
        <v>13</v>
      </c>
      <c r="E118" s="4" t="s">
        <v>14</v>
      </c>
      <c r="F118" s="5" t="s">
        <v>15</v>
      </c>
      <c r="G118" s="5">
        <v>14291</v>
      </c>
      <c r="H118" s="6">
        <v>0</v>
      </c>
      <c r="I118" s="6">
        <v>407.83499999999998</v>
      </c>
      <c r="J118" s="7">
        <v>12.3045699999996</v>
      </c>
      <c r="K118">
        <f t="shared" si="2"/>
        <v>3.0170461093333337E-2</v>
      </c>
      <c r="L118" t="str">
        <f>_xlfn.XLOOKUP(A118,'Usage by partner TELE2 vs Ki'!A:A,'Usage by partner TELE2 vs Ki'!A:A,,0)</f>
        <v>INDA3</v>
      </c>
    </row>
    <row r="119" spans="1:12" x14ac:dyDescent="0.25">
      <c r="A119" s="4" t="s">
        <v>275</v>
      </c>
      <c r="B119" s="4" t="s">
        <v>276</v>
      </c>
      <c r="C119" s="4" t="s">
        <v>272</v>
      </c>
      <c r="D119" s="4" t="s">
        <v>13</v>
      </c>
      <c r="E119" s="4" t="s">
        <v>14</v>
      </c>
      <c r="F119" s="5" t="s">
        <v>15</v>
      </c>
      <c r="G119" s="5">
        <v>39953</v>
      </c>
      <c r="H119" s="6">
        <v>0</v>
      </c>
      <c r="I119" s="6">
        <v>1100.6980000000001</v>
      </c>
      <c r="J119" s="7">
        <v>220.32209999998801</v>
      </c>
      <c r="K119">
        <f t="shared" si="2"/>
        <v>0.20016580388079927</v>
      </c>
      <c r="L119" t="str">
        <f>_xlfn.XLOOKUP(A119,'Usage by partner TELE2 vs Ki'!A:A,'Usage by partner TELE2 vs Ki'!A:A,,0)</f>
        <v>INDF1</v>
      </c>
    </row>
    <row r="120" spans="1:12" x14ac:dyDescent="0.25">
      <c r="A120" s="4" t="s">
        <v>1399</v>
      </c>
      <c r="B120" s="4" t="s">
        <v>1400</v>
      </c>
      <c r="C120" s="4" t="s">
        <v>272</v>
      </c>
      <c r="D120" s="4" t="s">
        <v>13</v>
      </c>
      <c r="E120" s="4" t="s">
        <v>14</v>
      </c>
      <c r="F120" s="5" t="s">
        <v>15</v>
      </c>
      <c r="G120" s="5">
        <v>4</v>
      </c>
      <c r="H120" s="6">
        <v>0</v>
      </c>
      <c r="I120" s="6">
        <v>5.0000000000000001E-3</v>
      </c>
      <c r="J120" s="7">
        <v>1.4999999999999999E-4</v>
      </c>
      <c r="K120">
        <f t="shared" si="2"/>
        <v>2.9999999999999995E-2</v>
      </c>
      <c r="L120" t="str">
        <f>_xlfn.XLOOKUP(A120,'Usage by partner TELE2 vs Ki'!A:A,'Usage by partner TELE2 vs Ki'!A:A,,0)</f>
        <v>INDJB</v>
      </c>
    </row>
    <row r="121" spans="1:12" x14ac:dyDescent="0.25">
      <c r="A121" s="4" t="s">
        <v>277</v>
      </c>
      <c r="B121" s="4" t="s">
        <v>278</v>
      </c>
      <c r="C121" s="4" t="s">
        <v>279</v>
      </c>
      <c r="D121" s="4" t="s">
        <v>13</v>
      </c>
      <c r="E121" s="4" t="s">
        <v>14</v>
      </c>
      <c r="F121" s="5" t="s">
        <v>15</v>
      </c>
      <c r="G121" s="5">
        <v>165</v>
      </c>
      <c r="H121" s="6">
        <v>0</v>
      </c>
      <c r="I121" s="6">
        <v>21.25</v>
      </c>
      <c r="J121" s="7">
        <v>0.21292</v>
      </c>
      <c r="K121">
        <f t="shared" si="2"/>
        <v>1.0019764705882353E-2</v>
      </c>
      <c r="L121" t="str">
        <f>_xlfn.XLOOKUP(A121,'Usage by partner TELE2 vs Ki'!A:A,'Usage by partner TELE2 vs Ki'!A:A,,0)</f>
        <v>IRLEC</v>
      </c>
    </row>
    <row r="122" spans="1:12" x14ac:dyDescent="0.25">
      <c r="A122" s="4" t="s">
        <v>280</v>
      </c>
      <c r="B122" s="4" t="s">
        <v>281</v>
      </c>
      <c r="C122" s="4" t="s">
        <v>279</v>
      </c>
      <c r="D122" s="4" t="s">
        <v>13</v>
      </c>
      <c r="E122" s="4" t="s">
        <v>14</v>
      </c>
      <c r="F122" s="5" t="s">
        <v>15</v>
      </c>
      <c r="G122" s="5">
        <v>3251</v>
      </c>
      <c r="H122" s="6">
        <v>0</v>
      </c>
      <c r="I122" s="6">
        <v>686.51599999999996</v>
      </c>
      <c r="J122" s="7">
        <v>6.8762900000000098</v>
      </c>
      <c r="K122">
        <f t="shared" si="2"/>
        <v>1.0016212295124964E-2</v>
      </c>
      <c r="L122" t="str">
        <f>_xlfn.XLOOKUP(A122,'Usage by partner TELE2 vs Ki'!A:A,'Usage by partner TELE2 vs Ki'!A:A,,0)</f>
        <v>IRLH3</v>
      </c>
    </row>
    <row r="123" spans="1:12" x14ac:dyDescent="0.25">
      <c r="A123" s="4" t="s">
        <v>282</v>
      </c>
      <c r="B123" s="4" t="s">
        <v>283</v>
      </c>
      <c r="C123" s="4" t="s">
        <v>279</v>
      </c>
      <c r="D123" s="4" t="s">
        <v>13</v>
      </c>
      <c r="E123" s="4" t="s">
        <v>14</v>
      </c>
      <c r="F123" s="5" t="s">
        <v>15</v>
      </c>
      <c r="G123" s="5">
        <v>96</v>
      </c>
      <c r="H123" s="6">
        <v>0</v>
      </c>
      <c r="I123" s="6">
        <v>2.6080000000000001</v>
      </c>
      <c r="J123" s="7">
        <v>2.6239999999999999E-2</v>
      </c>
      <c r="K123">
        <f t="shared" si="2"/>
        <v>1.0061349693251533E-2</v>
      </c>
      <c r="L123" t="str">
        <f>_xlfn.XLOOKUP(A123,'Usage by partner TELE2 vs Ki'!A:A,'Usage by partner TELE2 vs Ki'!A:A,,0)</f>
        <v>IRLME</v>
      </c>
    </row>
    <row r="124" spans="1:12" x14ac:dyDescent="0.25">
      <c r="A124" s="4" t="s">
        <v>287</v>
      </c>
      <c r="B124" s="4" t="s">
        <v>288</v>
      </c>
      <c r="C124" s="4" t="s">
        <v>286</v>
      </c>
      <c r="D124" s="4" t="s">
        <v>13</v>
      </c>
      <c r="E124" s="4" t="s">
        <v>14</v>
      </c>
      <c r="F124" s="5" t="s">
        <v>15</v>
      </c>
      <c r="G124" s="5">
        <v>48</v>
      </c>
      <c r="H124" s="6">
        <v>0</v>
      </c>
      <c r="I124" s="6">
        <v>5.1999999999999998E-2</v>
      </c>
      <c r="J124" s="7">
        <v>5.3000000000000096E-4</v>
      </c>
      <c r="K124">
        <f t="shared" si="2"/>
        <v>1.0192307692307711E-2</v>
      </c>
      <c r="L124" t="str">
        <f>_xlfn.XLOOKUP(A124,'Usage by partner TELE2 vs Ki'!A:A,'Usage by partner TELE2 vs Ki'!A:A,,0)</f>
        <v>ISLTL</v>
      </c>
    </row>
    <row r="125" spans="1:12" x14ac:dyDescent="0.25">
      <c r="A125" s="4" t="s">
        <v>289</v>
      </c>
      <c r="B125" s="4" t="s">
        <v>290</v>
      </c>
      <c r="C125" s="4" t="s">
        <v>291</v>
      </c>
      <c r="D125" s="4" t="s">
        <v>13</v>
      </c>
      <c r="E125" s="4" t="s">
        <v>14</v>
      </c>
      <c r="F125" s="5" t="s">
        <v>15</v>
      </c>
      <c r="G125" s="5">
        <v>975844</v>
      </c>
      <c r="H125" s="6">
        <v>0</v>
      </c>
      <c r="I125" s="6">
        <v>320662.81800000003</v>
      </c>
      <c r="J125" s="7">
        <v>4333.0941800013097</v>
      </c>
      <c r="K125">
        <f t="shared" si="2"/>
        <v>1.3512929896353961E-2</v>
      </c>
      <c r="L125" t="str">
        <f>_xlfn.XLOOKUP(A125,'Usage by partner TELE2 vs Ki'!A:A,'Usage by partner TELE2 vs Ki'!A:A,,0)</f>
        <v>ISR01</v>
      </c>
    </row>
    <row r="126" spans="1:12" x14ac:dyDescent="0.25">
      <c r="A126" s="4" t="s">
        <v>292</v>
      </c>
      <c r="B126" s="4" t="s">
        <v>293</v>
      </c>
      <c r="C126" s="4" t="s">
        <v>291</v>
      </c>
      <c r="D126" s="4" t="s">
        <v>13</v>
      </c>
      <c r="E126" s="4" t="s">
        <v>14</v>
      </c>
      <c r="F126" s="5" t="s">
        <v>15</v>
      </c>
      <c r="G126" s="5">
        <v>8557176</v>
      </c>
      <c r="H126" s="6">
        <v>0</v>
      </c>
      <c r="I126" s="6">
        <v>292052.00799999997</v>
      </c>
      <c r="J126" s="7">
        <v>3972.8527899477099</v>
      </c>
      <c r="K126">
        <f t="shared" si="2"/>
        <v>1.3603237372528902E-2</v>
      </c>
      <c r="L126" t="str">
        <f>_xlfn.XLOOKUP(A126,'Usage by partner TELE2 vs Ki'!A:A,'Usage by partner TELE2 vs Ki'!A:A,,0)</f>
        <v>ISRMS</v>
      </c>
    </row>
    <row r="127" spans="1:12" x14ac:dyDescent="0.25">
      <c r="A127" s="4" t="s">
        <v>294</v>
      </c>
      <c r="B127" s="4" t="s">
        <v>295</v>
      </c>
      <c r="C127" s="4" t="s">
        <v>291</v>
      </c>
      <c r="D127" s="4" t="s">
        <v>13</v>
      </c>
      <c r="E127" s="4" t="s">
        <v>14</v>
      </c>
      <c r="F127" s="5" t="s">
        <v>15</v>
      </c>
      <c r="G127" s="5">
        <v>4272406</v>
      </c>
      <c r="H127" s="6">
        <v>0</v>
      </c>
      <c r="I127" s="6">
        <v>61146.088000000003</v>
      </c>
      <c r="J127" s="7">
        <v>1110.3293200236501</v>
      </c>
      <c r="K127">
        <f t="shared" si="2"/>
        <v>1.8158632160141627E-2</v>
      </c>
      <c r="L127" t="str">
        <f>_xlfn.XLOOKUP(A127,'Usage by partner TELE2 vs Ki'!A:A,'Usage by partner TELE2 vs Ki'!A:A,,0)</f>
        <v>ISRPL</v>
      </c>
    </row>
    <row r="128" spans="1:12" x14ac:dyDescent="0.25">
      <c r="A128" s="4" t="s">
        <v>296</v>
      </c>
      <c r="B128" s="4" t="s">
        <v>297</v>
      </c>
      <c r="C128" s="4" t="s">
        <v>298</v>
      </c>
      <c r="D128" s="4" t="s">
        <v>13</v>
      </c>
      <c r="E128" s="4" t="s">
        <v>14</v>
      </c>
      <c r="F128" s="5" t="s">
        <v>15</v>
      </c>
      <c r="G128" s="5">
        <v>110625</v>
      </c>
      <c r="H128" s="6">
        <v>0</v>
      </c>
      <c r="I128" s="6">
        <v>1783.8810000000001</v>
      </c>
      <c r="J128" s="7">
        <v>107.300860000103</v>
      </c>
      <c r="K128">
        <f t="shared" si="2"/>
        <v>6.0150234236534275E-2</v>
      </c>
      <c r="L128" t="str">
        <f>_xlfn.XLOOKUP(A128,'Usage by partner TELE2 vs Ki'!A:A,'Usage by partner TELE2 vs Ki'!A:A,,0)</f>
        <v>ITAFM</v>
      </c>
    </row>
    <row r="129" spans="1:12" x14ac:dyDescent="0.25">
      <c r="A129" s="4" t="s">
        <v>299</v>
      </c>
      <c r="B129" s="4" t="s">
        <v>300</v>
      </c>
      <c r="C129" s="4" t="s">
        <v>298</v>
      </c>
      <c r="D129" s="4" t="s">
        <v>13</v>
      </c>
      <c r="E129" s="4" t="s">
        <v>14</v>
      </c>
      <c r="F129" s="5" t="s">
        <v>15</v>
      </c>
      <c r="G129" s="5">
        <v>109396</v>
      </c>
      <c r="H129" s="6">
        <v>0</v>
      </c>
      <c r="I129" s="6">
        <v>6552.2129999999997</v>
      </c>
      <c r="J129" s="7">
        <v>65.720410000028295</v>
      </c>
      <c r="K129">
        <f t="shared" si="2"/>
        <v>1.0030261531489941E-2</v>
      </c>
      <c r="L129" t="str">
        <f>_xlfn.XLOOKUP(A129,'Usage by partner TELE2 vs Ki'!A:A,'Usage by partner TELE2 vs Ki'!A:A,,0)</f>
        <v>ITAOM</v>
      </c>
    </row>
    <row r="130" spans="1:12" x14ac:dyDescent="0.25">
      <c r="A130" s="4" t="s">
        <v>301</v>
      </c>
      <c r="B130" s="4" t="s">
        <v>302</v>
      </c>
      <c r="C130" s="4" t="s">
        <v>298</v>
      </c>
      <c r="D130" s="4" t="s">
        <v>13</v>
      </c>
      <c r="E130" s="4" t="s">
        <v>14</v>
      </c>
      <c r="F130" s="5" t="s">
        <v>15</v>
      </c>
      <c r="G130" s="5">
        <v>99155</v>
      </c>
      <c r="H130" s="6">
        <v>0</v>
      </c>
      <c r="I130" s="6">
        <v>4421.402</v>
      </c>
      <c r="J130" s="7">
        <v>44.379660000030597</v>
      </c>
      <c r="K130">
        <f t="shared" si="2"/>
        <v>1.003746322999596E-2</v>
      </c>
      <c r="L130" t="str">
        <f>_xlfn.XLOOKUP(A130,'Usage by partner TELE2 vs Ki'!A:A,'Usage by partner TELE2 vs Ki'!A:A,,0)</f>
        <v>ITASI</v>
      </c>
    </row>
    <row r="131" spans="1:12" x14ac:dyDescent="0.25">
      <c r="A131" s="4" t="s">
        <v>303</v>
      </c>
      <c r="B131" s="4" t="s">
        <v>304</v>
      </c>
      <c r="C131" s="4" t="s">
        <v>298</v>
      </c>
      <c r="D131" s="4" t="s">
        <v>13</v>
      </c>
      <c r="E131" s="4" t="s">
        <v>14</v>
      </c>
      <c r="F131" s="5" t="s">
        <v>15</v>
      </c>
      <c r="G131" s="5">
        <v>271953</v>
      </c>
      <c r="H131" s="6">
        <v>0</v>
      </c>
      <c r="I131" s="6">
        <v>5432.9979999999996</v>
      </c>
      <c r="J131" s="7">
        <v>33.675189999992597</v>
      </c>
      <c r="K131">
        <f t="shared" ref="K131:K194" si="3">J131/I131</f>
        <v>6.1982702736118438E-3</v>
      </c>
      <c r="L131" t="str">
        <f>_xlfn.XLOOKUP(A131,'Usage by partner TELE2 vs Ki'!A:A,'Usage by partner TELE2 vs Ki'!A:A,,0)</f>
        <v>ITAWI</v>
      </c>
    </row>
    <row r="132" spans="1:12" x14ac:dyDescent="0.25">
      <c r="A132" s="4" t="s">
        <v>305</v>
      </c>
      <c r="B132" s="4" t="s">
        <v>306</v>
      </c>
      <c r="C132" s="4" t="s">
        <v>307</v>
      </c>
      <c r="D132" s="4" t="s">
        <v>13</v>
      </c>
      <c r="E132" s="4" t="s">
        <v>14</v>
      </c>
      <c r="F132" s="5" t="s">
        <v>15</v>
      </c>
      <c r="G132" s="5">
        <v>39</v>
      </c>
      <c r="H132" s="6">
        <v>0</v>
      </c>
      <c r="I132" s="6">
        <v>0.127</v>
      </c>
      <c r="J132" s="7">
        <v>1.278E-2</v>
      </c>
      <c r="K132">
        <f t="shared" si="3"/>
        <v>0.10062992125984252</v>
      </c>
      <c r="L132" t="str">
        <f>_xlfn.XLOOKUP(A132,'Usage by partner TELE2 vs Ki'!A:A,'Usage by partner TELE2 vs Ki'!A:A,,0)</f>
        <v>JAMDC</v>
      </c>
    </row>
    <row r="133" spans="1:12" x14ac:dyDescent="0.25">
      <c r="A133" s="4" t="s">
        <v>308</v>
      </c>
      <c r="B133" s="4" t="s">
        <v>309</v>
      </c>
      <c r="C133" s="4" t="s">
        <v>310</v>
      </c>
      <c r="D133" s="4" t="s">
        <v>13</v>
      </c>
      <c r="E133" s="4" t="s">
        <v>14</v>
      </c>
      <c r="F133" s="5" t="s">
        <v>15</v>
      </c>
      <c r="G133" s="5">
        <v>1945</v>
      </c>
      <c r="H133" s="6">
        <v>0</v>
      </c>
      <c r="I133" s="6">
        <v>74.216999999999999</v>
      </c>
      <c r="J133" s="7">
        <v>2.9763899999999701</v>
      </c>
      <c r="K133">
        <f t="shared" si="3"/>
        <v>4.0103884554751203E-2</v>
      </c>
      <c r="L133" t="str">
        <f>_xlfn.XLOOKUP(A133,'Usage by partner TELE2 vs Ki'!A:A,'Usage by partner TELE2 vs Ki'!A:A,,0)</f>
        <v>JORFL</v>
      </c>
    </row>
    <row r="134" spans="1:12" x14ac:dyDescent="0.25">
      <c r="A134" s="8" t="s">
        <v>311</v>
      </c>
      <c r="B134" s="8" t="s">
        <v>312</v>
      </c>
      <c r="C134" s="8" t="s">
        <v>310</v>
      </c>
      <c r="D134" s="8" t="s">
        <v>13</v>
      </c>
      <c r="E134" s="8" t="s">
        <v>14</v>
      </c>
      <c r="F134" s="8" t="s">
        <v>15</v>
      </c>
      <c r="G134" s="8">
        <v>6</v>
      </c>
      <c r="H134" s="8">
        <v>0</v>
      </c>
      <c r="I134" s="8">
        <v>0.13900000000000001</v>
      </c>
      <c r="J134" s="7">
        <v>2.7899999999999999E-3</v>
      </c>
      <c r="L134" t="str">
        <f>_xlfn.XLOOKUP(A134,'Usage by partner TELE2 vs Ki'!A:A,'Usage by partner TELE2 vs Ki'!A:A,,0)</f>
        <v>JORUM</v>
      </c>
    </row>
    <row r="135" spans="1:12" x14ac:dyDescent="0.25">
      <c r="A135" s="8" t="s">
        <v>313</v>
      </c>
      <c r="B135" s="8" t="s">
        <v>314</v>
      </c>
      <c r="C135" s="8" t="s">
        <v>315</v>
      </c>
      <c r="D135" s="8" t="s">
        <v>13</v>
      </c>
      <c r="E135" s="8" t="s">
        <v>14</v>
      </c>
      <c r="F135" s="8" t="s">
        <v>15</v>
      </c>
      <c r="G135" s="8">
        <v>102211</v>
      </c>
      <c r="H135" s="8">
        <v>0</v>
      </c>
      <c r="I135" s="8">
        <v>215.80600000000001</v>
      </c>
      <c r="J135" s="7">
        <v>13.1431500000011</v>
      </c>
      <c r="K135">
        <f t="shared" si="3"/>
        <v>6.0902616238663887E-2</v>
      </c>
      <c r="L135" t="str">
        <f>_xlfn.XLOOKUP(A135,'Usage by partner TELE2 vs Ki'!A:A,'Usage by partner TELE2 vs Ki'!A:A,,0)</f>
        <v>JPNJP</v>
      </c>
    </row>
    <row r="136" spans="1:12" x14ac:dyDescent="0.25">
      <c r="A136" s="8" t="s">
        <v>1192</v>
      </c>
      <c r="B136" s="8" t="s">
        <v>1193</v>
      </c>
      <c r="C136" s="8" t="s">
        <v>1194</v>
      </c>
      <c r="D136" s="8" t="s">
        <v>13</v>
      </c>
      <c r="E136" s="8" t="s">
        <v>14</v>
      </c>
      <c r="F136" s="8" t="s">
        <v>15</v>
      </c>
      <c r="G136" s="8">
        <v>1186</v>
      </c>
      <c r="H136" s="8">
        <v>0</v>
      </c>
      <c r="I136" s="8">
        <v>0.28699999999999998</v>
      </c>
      <c r="J136" s="7">
        <v>1.4370000000000001E-2</v>
      </c>
      <c r="K136">
        <f t="shared" si="3"/>
        <v>5.0069686411149832E-2</v>
      </c>
      <c r="L136" t="str">
        <f>_xlfn.XLOOKUP(A136,'Usage by partner TELE2 vs Ki'!A:A,'Usage by partner TELE2 vs Ki'!A:A,,0)</f>
        <v>K0001</v>
      </c>
    </row>
    <row r="137" spans="1:12" x14ac:dyDescent="0.25">
      <c r="A137" s="8" t="s">
        <v>316</v>
      </c>
      <c r="B137" s="8" t="s">
        <v>317</v>
      </c>
      <c r="C137" s="8" t="s">
        <v>318</v>
      </c>
      <c r="D137" s="8" t="s">
        <v>13</v>
      </c>
      <c r="E137" s="8" t="s">
        <v>14</v>
      </c>
      <c r="F137" s="8" t="s">
        <v>15</v>
      </c>
      <c r="G137" s="8">
        <v>448</v>
      </c>
      <c r="H137" s="8">
        <v>0</v>
      </c>
      <c r="I137" s="8">
        <v>2.2679999999999998</v>
      </c>
      <c r="J137" s="7">
        <v>1.13571</v>
      </c>
      <c r="K137">
        <f t="shared" si="3"/>
        <v>0.50075396825396834</v>
      </c>
      <c r="L137" t="str">
        <f>_xlfn.XLOOKUP(A137,'Usage by partner TELE2 vs Ki'!A:A,'Usage by partner TELE2 vs Ki'!A:A,,0)</f>
        <v>KENKC</v>
      </c>
    </row>
    <row r="138" spans="1:12" x14ac:dyDescent="0.25">
      <c r="A138" s="8" t="s">
        <v>319</v>
      </c>
      <c r="B138" s="8" t="s">
        <v>320</v>
      </c>
      <c r="C138" s="8" t="s">
        <v>318</v>
      </c>
      <c r="D138" s="8" t="s">
        <v>13</v>
      </c>
      <c r="E138" s="8" t="s">
        <v>14</v>
      </c>
      <c r="F138" s="8" t="s">
        <v>15</v>
      </c>
      <c r="G138" s="8">
        <v>4949</v>
      </c>
      <c r="H138" s="8">
        <v>0</v>
      </c>
      <c r="I138" s="8">
        <v>13.722</v>
      </c>
      <c r="J138" s="7">
        <v>1.38817999999995</v>
      </c>
      <c r="K138">
        <f t="shared" si="3"/>
        <v>0.10116455327211413</v>
      </c>
      <c r="L138" t="str">
        <f>_xlfn.XLOOKUP(A138,'Usage by partner TELE2 vs Ki'!A:A,'Usage by partner TELE2 vs Ki'!A:A,,0)</f>
        <v>KENSA</v>
      </c>
    </row>
    <row r="139" spans="1:12" x14ac:dyDescent="0.25">
      <c r="A139" s="8" t="s">
        <v>321</v>
      </c>
      <c r="B139" s="8" t="s">
        <v>322</v>
      </c>
      <c r="C139" s="8" t="s">
        <v>318</v>
      </c>
      <c r="D139" s="8" t="s">
        <v>13</v>
      </c>
      <c r="E139" s="8" t="s">
        <v>14</v>
      </c>
      <c r="F139" s="8" t="s">
        <v>15</v>
      </c>
      <c r="G139" s="8">
        <v>30</v>
      </c>
      <c r="H139" s="8">
        <v>0</v>
      </c>
      <c r="I139" s="8">
        <v>0.13900000000000001</v>
      </c>
      <c r="J139" s="7">
        <v>2.785E-2</v>
      </c>
      <c r="K139">
        <f t="shared" si="3"/>
        <v>0.20035971223021581</v>
      </c>
      <c r="L139" t="str">
        <f>_xlfn.XLOOKUP(A139,'Usage by partner TELE2 vs Ki'!A:A,'Usage by partner TELE2 vs Ki'!A:A,,0)</f>
        <v>KENTK</v>
      </c>
    </row>
    <row r="140" spans="1:12" x14ac:dyDescent="0.25">
      <c r="A140" s="8" t="s">
        <v>1312</v>
      </c>
      <c r="B140" s="8" t="s">
        <v>1313</v>
      </c>
      <c r="C140" s="8" t="s">
        <v>1314</v>
      </c>
      <c r="D140" s="8" t="s">
        <v>13</v>
      </c>
      <c r="E140" s="8" t="s">
        <v>14</v>
      </c>
      <c r="F140" s="8" t="s">
        <v>15</v>
      </c>
      <c r="G140" s="8">
        <v>10</v>
      </c>
      <c r="H140" s="8">
        <v>0</v>
      </c>
      <c r="I140" s="8">
        <v>0.76600000000000001</v>
      </c>
      <c r="J140" s="7">
        <v>7.6600000000000001E-2</v>
      </c>
      <c r="K140">
        <f t="shared" si="3"/>
        <v>0.1</v>
      </c>
      <c r="L140" t="str">
        <f>_xlfn.XLOOKUP(A140,'Usage by partner TELE2 vs Ki'!A:A,'Usage by partner TELE2 vs Ki'!A:A,,0)</f>
        <v>KHMGM</v>
      </c>
    </row>
    <row r="141" spans="1:12" x14ac:dyDescent="0.25">
      <c r="A141" s="8" t="s">
        <v>1315</v>
      </c>
      <c r="B141" s="8" t="s">
        <v>1316</v>
      </c>
      <c r="C141" s="8" t="s">
        <v>1314</v>
      </c>
      <c r="D141" s="8" t="s">
        <v>13</v>
      </c>
      <c r="E141" s="8" t="s">
        <v>14</v>
      </c>
      <c r="F141" s="8" t="s">
        <v>15</v>
      </c>
      <c r="G141" s="8">
        <v>21</v>
      </c>
      <c r="H141" s="8">
        <v>0</v>
      </c>
      <c r="I141" s="8">
        <v>39.033000000000001</v>
      </c>
      <c r="J141" s="7">
        <v>3.9033899999999999</v>
      </c>
      <c r="K141">
        <f t="shared" si="3"/>
        <v>0.10000230574129582</v>
      </c>
      <c r="L141" t="str">
        <f>_xlfn.XLOOKUP(A141,'Usage by partner TELE2 vs Ki'!A:A,'Usage by partner TELE2 vs Ki'!A:A,,0)</f>
        <v>KHMSM</v>
      </c>
    </row>
    <row r="142" spans="1:12" x14ac:dyDescent="0.25">
      <c r="A142" s="8" t="s">
        <v>1317</v>
      </c>
      <c r="B142" s="8" t="s">
        <v>1318</v>
      </c>
      <c r="C142" s="8" t="s">
        <v>1314</v>
      </c>
      <c r="D142" s="8" t="s">
        <v>13</v>
      </c>
      <c r="E142" s="8" t="s">
        <v>14</v>
      </c>
      <c r="F142" s="8" t="s">
        <v>15</v>
      </c>
      <c r="G142" s="8">
        <v>23</v>
      </c>
      <c r="H142" s="8">
        <v>0</v>
      </c>
      <c r="I142" s="8">
        <v>2.2610000000000001</v>
      </c>
      <c r="J142" s="7">
        <v>0.13572999999999999</v>
      </c>
      <c r="K142">
        <f t="shared" si="3"/>
        <v>6.003095975232197E-2</v>
      </c>
      <c r="L142" t="str">
        <f>_xlfn.XLOOKUP(A142,'Usage by partner TELE2 vs Ki'!A:A,'Usage by partner TELE2 vs Ki'!A:A,,0)</f>
        <v>KHMVC</v>
      </c>
    </row>
    <row r="143" spans="1:12" x14ac:dyDescent="0.25">
      <c r="A143" s="8" t="s">
        <v>323</v>
      </c>
      <c r="B143" s="8" t="s">
        <v>324</v>
      </c>
      <c r="C143" s="8" t="s">
        <v>325</v>
      </c>
      <c r="D143" s="8" t="s">
        <v>13</v>
      </c>
      <c r="E143" s="8" t="s">
        <v>14</v>
      </c>
      <c r="F143" s="8" t="s">
        <v>15</v>
      </c>
      <c r="G143" s="8">
        <v>2300</v>
      </c>
      <c r="H143" s="8">
        <v>0</v>
      </c>
      <c r="I143" s="8">
        <v>54.817999999999998</v>
      </c>
      <c r="J143" s="7">
        <v>3.29645999999993</v>
      </c>
      <c r="K143">
        <f t="shared" si="3"/>
        <v>6.0134627312195446E-2</v>
      </c>
      <c r="L143" t="str">
        <f>_xlfn.XLOOKUP(A143,'Usage by partner TELE2 vs Ki'!A:A,'Usage by partner TELE2 vs Ki'!A:A,,0)</f>
        <v>KORKF</v>
      </c>
    </row>
    <row r="144" spans="1:12" x14ac:dyDescent="0.25">
      <c r="A144" s="8" t="s">
        <v>326</v>
      </c>
      <c r="B144" s="8" t="s">
        <v>327</v>
      </c>
      <c r="C144" s="8" t="s">
        <v>325</v>
      </c>
      <c r="D144" s="8" t="s">
        <v>13</v>
      </c>
      <c r="E144" s="8" t="s">
        <v>14</v>
      </c>
      <c r="F144" s="8" t="s">
        <v>15</v>
      </c>
      <c r="G144" s="8">
        <v>41937</v>
      </c>
      <c r="H144" s="8">
        <v>0</v>
      </c>
      <c r="I144" s="8">
        <v>321.56400000000002</v>
      </c>
      <c r="J144" s="7">
        <v>19.4052799999996</v>
      </c>
      <c r="K144">
        <f t="shared" si="3"/>
        <v>6.0346556206539281E-2</v>
      </c>
      <c r="L144" t="str">
        <f>_xlfn.XLOOKUP(A144,'Usage by partner TELE2 vs Ki'!A:A,'Usage by partner TELE2 vs Ki'!A:A,,0)</f>
        <v>KORSK</v>
      </c>
    </row>
    <row r="145" spans="1:12" x14ac:dyDescent="0.25">
      <c r="A145" s="8" t="s">
        <v>328</v>
      </c>
      <c r="B145" s="8" t="s">
        <v>329</v>
      </c>
      <c r="C145" s="8" t="s">
        <v>330</v>
      </c>
      <c r="D145" s="8" t="s">
        <v>13</v>
      </c>
      <c r="E145" s="8" t="s">
        <v>14</v>
      </c>
      <c r="F145" s="8" t="s">
        <v>15</v>
      </c>
      <c r="G145" s="8">
        <v>2683</v>
      </c>
      <c r="H145" s="8">
        <v>0</v>
      </c>
      <c r="I145" s="8">
        <v>124.414</v>
      </c>
      <c r="J145" s="7">
        <v>124.42738</v>
      </c>
      <c r="K145">
        <f t="shared" si="3"/>
        <v>1.0001075441670551</v>
      </c>
      <c r="L145" t="str">
        <f>_xlfn.XLOOKUP(A145,'Usage by partner TELE2 vs Ki'!A:A,'Usage by partner TELE2 vs Ki'!A:A,,0)</f>
        <v>LBNLC</v>
      </c>
    </row>
    <row r="146" spans="1:12" x14ac:dyDescent="0.25">
      <c r="A146" s="8" t="s">
        <v>331</v>
      </c>
      <c r="B146" s="8" t="s">
        <v>332</v>
      </c>
      <c r="C146" s="8" t="s">
        <v>333</v>
      </c>
      <c r="D146" s="8" t="s">
        <v>13</v>
      </c>
      <c r="E146" s="8" t="s">
        <v>14</v>
      </c>
      <c r="F146" s="8" t="s">
        <v>15</v>
      </c>
      <c r="G146" s="8">
        <v>9</v>
      </c>
      <c r="H146" s="8">
        <v>0</v>
      </c>
      <c r="I146" s="8">
        <v>0.16700000000000001</v>
      </c>
      <c r="J146" s="7">
        <v>1.6729999999999998E-2</v>
      </c>
      <c r="K146">
        <f t="shared" si="3"/>
        <v>0.10017964071856286</v>
      </c>
      <c r="L146" t="str">
        <f>_xlfn.XLOOKUP(A146,'Usage by partner TELE2 vs Ki'!A:A,'Usage by partner TELE2 vs Ki'!A:A,,0)</f>
        <v>LCACW</v>
      </c>
    </row>
    <row r="147" spans="1:12" x14ac:dyDescent="0.25">
      <c r="A147" s="8" t="s">
        <v>1320</v>
      </c>
      <c r="B147" s="8" t="s">
        <v>1321</v>
      </c>
      <c r="C147" s="8" t="s">
        <v>1322</v>
      </c>
      <c r="D147" s="8" t="s">
        <v>13</v>
      </c>
      <c r="E147" s="8" t="s">
        <v>14</v>
      </c>
      <c r="F147" s="8" t="s">
        <v>15</v>
      </c>
      <c r="G147" s="8">
        <v>1</v>
      </c>
      <c r="H147" s="8">
        <v>0</v>
      </c>
      <c r="I147" s="8">
        <v>4.5999999999999999E-2</v>
      </c>
      <c r="J147" s="7">
        <v>4.6000000000000001E-4</v>
      </c>
      <c r="K147">
        <f t="shared" si="3"/>
        <v>0.01</v>
      </c>
      <c r="L147" t="str">
        <f>_xlfn.XLOOKUP(A147,'Usage by partner TELE2 vs Ki'!A:A,'Usage by partner TELE2 vs Ki'!A:A,,0)</f>
        <v>LIEMK</v>
      </c>
    </row>
    <row r="148" spans="1:12" x14ac:dyDescent="0.25">
      <c r="A148" s="8" t="s">
        <v>334</v>
      </c>
      <c r="B148" s="8" t="s">
        <v>335</v>
      </c>
      <c r="C148" s="8" t="s">
        <v>336</v>
      </c>
      <c r="D148" s="8" t="s">
        <v>13</v>
      </c>
      <c r="E148" s="8" t="s">
        <v>14</v>
      </c>
      <c r="F148" s="8" t="s">
        <v>15</v>
      </c>
      <c r="G148" s="8">
        <v>357</v>
      </c>
      <c r="H148" s="8">
        <v>0</v>
      </c>
      <c r="I148" s="8">
        <v>4.0910000000000002</v>
      </c>
      <c r="J148" s="7">
        <v>0.24647000000000099</v>
      </c>
      <c r="K148">
        <f t="shared" si="3"/>
        <v>6.0246883402591295E-2</v>
      </c>
      <c r="L148" t="str">
        <f>_xlfn.XLOOKUP(A148,'Usage by partner TELE2 vs Ki'!A:A,'Usage by partner TELE2 vs Ki'!A:A,,0)</f>
        <v>LKA71</v>
      </c>
    </row>
    <row r="149" spans="1:12" x14ac:dyDescent="0.25">
      <c r="A149" s="8" t="s">
        <v>337</v>
      </c>
      <c r="B149" s="8" t="s">
        <v>338</v>
      </c>
      <c r="C149" s="8" t="s">
        <v>336</v>
      </c>
      <c r="D149" s="8" t="s">
        <v>13</v>
      </c>
      <c r="E149" s="8" t="s">
        <v>14</v>
      </c>
      <c r="F149" s="8" t="s">
        <v>15</v>
      </c>
      <c r="G149" s="8">
        <v>360</v>
      </c>
      <c r="H149" s="8">
        <v>0</v>
      </c>
      <c r="I149" s="8">
        <v>4.6909999999999998</v>
      </c>
      <c r="J149" s="7">
        <v>9.4439999999999899E-2</v>
      </c>
      <c r="K149">
        <f t="shared" si="3"/>
        <v>2.0132167981240654E-2</v>
      </c>
      <c r="L149" t="str">
        <f>_xlfn.XLOOKUP(A149,'Usage by partner TELE2 vs Ki'!A:A,'Usage by partner TELE2 vs Ki'!A:A,,0)</f>
        <v>LKADG</v>
      </c>
    </row>
    <row r="150" spans="1:12" x14ac:dyDescent="0.25">
      <c r="A150" s="8" t="s">
        <v>339</v>
      </c>
      <c r="B150" s="8" t="s">
        <v>340</v>
      </c>
      <c r="C150" s="8" t="s">
        <v>336</v>
      </c>
      <c r="D150" s="8" t="s">
        <v>13</v>
      </c>
      <c r="E150" s="8" t="s">
        <v>14</v>
      </c>
      <c r="F150" s="8" t="s">
        <v>15</v>
      </c>
      <c r="G150" s="8">
        <v>12</v>
      </c>
      <c r="H150" s="8">
        <v>0</v>
      </c>
      <c r="I150" s="8">
        <v>0.10199999999999999</v>
      </c>
      <c r="J150" s="7">
        <v>2.035E-2</v>
      </c>
      <c r="K150">
        <f t="shared" si="3"/>
        <v>0.19950980392156864</v>
      </c>
      <c r="L150" t="str">
        <f>_xlfn.XLOOKUP(A150,'Usage by partner TELE2 vs Ki'!A:A,'Usage by partner TELE2 vs Ki'!A:A,,0)</f>
        <v>LKAHT</v>
      </c>
    </row>
    <row r="151" spans="1:12" x14ac:dyDescent="0.25">
      <c r="A151" s="8" t="s">
        <v>341</v>
      </c>
      <c r="B151" s="8" t="s">
        <v>342</v>
      </c>
      <c r="C151" s="8" t="s">
        <v>343</v>
      </c>
      <c r="D151" s="8" t="s">
        <v>13</v>
      </c>
      <c r="E151" s="8" t="s">
        <v>14</v>
      </c>
      <c r="F151" s="8" t="s">
        <v>15</v>
      </c>
      <c r="G151" s="8">
        <v>32</v>
      </c>
      <c r="H151" s="8">
        <v>0</v>
      </c>
      <c r="I151" s="8">
        <v>31.984000000000002</v>
      </c>
      <c r="J151" s="7">
        <v>0.19205</v>
      </c>
      <c r="K151">
        <f t="shared" si="3"/>
        <v>6.0045647823911948E-3</v>
      </c>
      <c r="L151" t="str">
        <f>_xlfn.XLOOKUP(A151,'Usage by partner TELE2 vs Ki'!A:A,'Usage by partner TELE2 vs Ki'!A:A,,0)</f>
        <v>LTU03</v>
      </c>
    </row>
    <row r="152" spans="1:12" x14ac:dyDescent="0.25">
      <c r="A152" s="8" t="s">
        <v>344</v>
      </c>
      <c r="B152" s="8" t="s">
        <v>345</v>
      </c>
      <c r="C152" s="8" t="s">
        <v>343</v>
      </c>
      <c r="D152" s="8" t="s">
        <v>13</v>
      </c>
      <c r="E152" s="8" t="s">
        <v>14</v>
      </c>
      <c r="F152" s="8" t="s">
        <v>15</v>
      </c>
      <c r="G152" s="8">
        <v>116</v>
      </c>
      <c r="H152" s="8">
        <v>0</v>
      </c>
      <c r="I152" s="8">
        <v>149.88900000000001</v>
      </c>
      <c r="J152" s="7">
        <v>1.4990600000000001</v>
      </c>
      <c r="K152">
        <f t="shared" si="3"/>
        <v>1.0001134172621072E-2</v>
      </c>
      <c r="L152" t="str">
        <f>_xlfn.XLOOKUP(A152,'Usage by partner TELE2 vs Ki'!A:A,'Usage by partner TELE2 vs Ki'!A:A,,0)</f>
        <v>LTUMT</v>
      </c>
    </row>
    <row r="153" spans="1:12" x14ac:dyDescent="0.25">
      <c r="A153" s="8" t="s">
        <v>348</v>
      </c>
      <c r="B153" s="8" t="s">
        <v>349</v>
      </c>
      <c r="C153" s="8" t="s">
        <v>350</v>
      </c>
      <c r="D153" s="8" t="s">
        <v>13</v>
      </c>
      <c r="E153" s="8" t="s">
        <v>14</v>
      </c>
      <c r="F153" s="8" t="s">
        <v>15</v>
      </c>
      <c r="G153" s="8">
        <v>284</v>
      </c>
      <c r="H153" s="8">
        <v>0</v>
      </c>
      <c r="I153" s="8">
        <v>4.274</v>
      </c>
      <c r="J153" s="7">
        <v>4.36100000000001E-2</v>
      </c>
      <c r="K153">
        <f t="shared" si="3"/>
        <v>1.0203556387459078E-2</v>
      </c>
      <c r="L153" t="str">
        <f>_xlfn.XLOOKUP(A153,'Usage by partner TELE2 vs Ki'!A:A,'Usage by partner TELE2 vs Ki'!A:A,,0)</f>
        <v>LUXPT</v>
      </c>
    </row>
    <row r="154" spans="1:12" x14ac:dyDescent="0.25">
      <c r="A154" s="8" t="s">
        <v>351</v>
      </c>
      <c r="B154" s="8" t="s">
        <v>352</v>
      </c>
      <c r="C154" s="8" t="s">
        <v>350</v>
      </c>
      <c r="D154" s="8" t="s">
        <v>13</v>
      </c>
      <c r="E154" s="8" t="s">
        <v>14</v>
      </c>
      <c r="F154" s="8" t="s">
        <v>15</v>
      </c>
      <c r="G154" s="8">
        <v>56507</v>
      </c>
      <c r="H154" s="8">
        <v>0</v>
      </c>
      <c r="I154" s="8">
        <v>1346.9</v>
      </c>
      <c r="J154" s="7">
        <v>13.6632999999999</v>
      </c>
      <c r="K154">
        <f t="shared" si="3"/>
        <v>1.0144257183161259E-2</v>
      </c>
      <c r="L154" t="str">
        <f>_xlfn.XLOOKUP(A154,'Usage by partner TELE2 vs Ki'!A:A,'Usage by partner TELE2 vs Ki'!A:A,,0)</f>
        <v>LUXTG</v>
      </c>
    </row>
    <row r="155" spans="1:12" x14ac:dyDescent="0.25">
      <c r="A155" s="8" t="s">
        <v>353</v>
      </c>
      <c r="B155" s="8" t="s">
        <v>354</v>
      </c>
      <c r="C155" s="8" t="s">
        <v>350</v>
      </c>
      <c r="D155" s="8" t="s">
        <v>13</v>
      </c>
      <c r="E155" s="8" t="s">
        <v>14</v>
      </c>
      <c r="F155" s="8" t="s">
        <v>15</v>
      </c>
      <c r="G155" s="8">
        <v>81131</v>
      </c>
      <c r="H155" s="8">
        <v>0</v>
      </c>
      <c r="I155" s="8">
        <v>1012.776</v>
      </c>
      <c r="J155" s="7">
        <v>6.4627799999999196</v>
      </c>
      <c r="L155" t="str">
        <f>_xlfn.XLOOKUP(A155,'Usage by partner TELE2 vs Ki'!A:A,'Usage by partner TELE2 vs Ki'!A:A,,0)</f>
        <v>LUXVM</v>
      </c>
    </row>
    <row r="156" spans="1:12" x14ac:dyDescent="0.25">
      <c r="A156" s="8" t="s">
        <v>1066</v>
      </c>
      <c r="B156" s="8" t="s">
        <v>1067</v>
      </c>
      <c r="C156" s="8" t="s">
        <v>1068</v>
      </c>
      <c r="D156" s="8" t="s">
        <v>13</v>
      </c>
      <c r="E156" s="8" t="s">
        <v>14</v>
      </c>
      <c r="F156" s="8" t="s">
        <v>15</v>
      </c>
      <c r="G156" s="8">
        <v>42</v>
      </c>
      <c r="H156" s="8">
        <v>0</v>
      </c>
      <c r="I156" s="8">
        <v>0</v>
      </c>
      <c r="J156" s="7">
        <v>0</v>
      </c>
      <c r="K156" t="e">
        <f t="shared" si="3"/>
        <v>#DIV/0!</v>
      </c>
      <c r="L156" t="str">
        <f>_xlfn.XLOOKUP(A156,'Usage by partner TELE2 vs Ki'!A:A,'Usage by partner TELE2 vs Ki'!A:A,,0)</f>
        <v>LVABT</v>
      </c>
    </row>
    <row r="157" spans="1:12" x14ac:dyDescent="0.25">
      <c r="A157" s="8" t="s">
        <v>1256</v>
      </c>
      <c r="B157" s="8" t="s">
        <v>1257</v>
      </c>
      <c r="C157" s="8" t="s">
        <v>1068</v>
      </c>
      <c r="D157" s="8" t="s">
        <v>13</v>
      </c>
      <c r="E157" s="8" t="s">
        <v>14</v>
      </c>
      <c r="F157" s="8" t="s">
        <v>15</v>
      </c>
      <c r="G157" s="8">
        <v>42</v>
      </c>
      <c r="H157" s="8">
        <v>0</v>
      </c>
      <c r="I157" s="8">
        <v>3.4180000000000001</v>
      </c>
      <c r="J157" s="7">
        <v>102.53915000000001</v>
      </c>
      <c r="K157">
        <f t="shared" si="3"/>
        <v>29.999751316559394</v>
      </c>
      <c r="L157" t="str">
        <f>_xlfn.XLOOKUP(A157,'Usage by partner TELE2 vs Ki'!A:A,'Usage by partner TELE2 vs Ki'!A:A,,0)</f>
        <v>LVALM</v>
      </c>
    </row>
    <row r="158" spans="1:12" x14ac:dyDescent="0.25">
      <c r="A158" s="8" t="s">
        <v>355</v>
      </c>
      <c r="B158" s="8" t="s">
        <v>356</v>
      </c>
      <c r="C158" s="8" t="s">
        <v>357</v>
      </c>
      <c r="D158" s="8" t="s">
        <v>13</v>
      </c>
      <c r="E158" s="8" t="s">
        <v>14</v>
      </c>
      <c r="F158" s="8" t="s">
        <v>15</v>
      </c>
      <c r="G158" s="8">
        <v>55178</v>
      </c>
      <c r="H158" s="8">
        <v>0</v>
      </c>
      <c r="I158" s="8">
        <v>1588.704</v>
      </c>
      <c r="J158" s="7">
        <v>79.662419999995805</v>
      </c>
      <c r="K158">
        <f t="shared" si="3"/>
        <v>5.0143022236990534E-2</v>
      </c>
      <c r="L158" t="str">
        <f>_xlfn.XLOOKUP(A158,'Usage by partner TELE2 vs Ki'!A:A,'Usage by partner TELE2 vs Ki'!A:A,,0)</f>
        <v>MARM1</v>
      </c>
    </row>
    <row r="159" spans="1:12" x14ac:dyDescent="0.25">
      <c r="A159" s="8" t="s">
        <v>358</v>
      </c>
      <c r="B159" s="8" t="s">
        <v>359</v>
      </c>
      <c r="C159" s="8" t="s">
        <v>357</v>
      </c>
      <c r="D159" s="8" t="s">
        <v>13</v>
      </c>
      <c r="E159" s="8" t="s">
        <v>14</v>
      </c>
      <c r="F159" s="8" t="s">
        <v>15</v>
      </c>
      <c r="G159" s="8">
        <v>75331</v>
      </c>
      <c r="H159" s="8">
        <v>0</v>
      </c>
      <c r="I159" s="8">
        <v>2096.4879999999998</v>
      </c>
      <c r="J159" s="7">
        <v>105.134960000013</v>
      </c>
      <c r="K159">
        <f t="shared" si="3"/>
        <v>5.0148133449851848E-2</v>
      </c>
      <c r="L159" t="str">
        <f>_xlfn.XLOOKUP(A159,'Usage by partner TELE2 vs Ki'!A:A,'Usage by partner TELE2 vs Ki'!A:A,,0)</f>
        <v>MARMT</v>
      </c>
    </row>
    <row r="160" spans="1:12" x14ac:dyDescent="0.25">
      <c r="A160" s="8" t="s">
        <v>360</v>
      </c>
      <c r="B160" s="8" t="s">
        <v>361</v>
      </c>
      <c r="C160" s="8" t="s">
        <v>362</v>
      </c>
      <c r="D160" s="8" t="s">
        <v>13</v>
      </c>
      <c r="E160" s="8" t="s">
        <v>14</v>
      </c>
      <c r="F160" s="8" t="s">
        <v>15</v>
      </c>
      <c r="G160" s="8">
        <v>10194</v>
      </c>
      <c r="H160" s="8">
        <v>0</v>
      </c>
      <c r="I160" s="8">
        <v>117.831</v>
      </c>
      <c r="J160" s="7">
        <v>117.87363999999199</v>
      </c>
      <c r="K160">
        <f t="shared" si="3"/>
        <v>1.0003618742096052</v>
      </c>
      <c r="L160" t="str">
        <f>_xlfn.XLOOKUP(A160,'Usage by partner TELE2 vs Ki'!A:A,'Usage by partner TELE2 vs Ki'!A:A,,0)</f>
        <v>MEXIU</v>
      </c>
    </row>
    <row r="161" spans="1:12" x14ac:dyDescent="0.25">
      <c r="A161" s="8" t="s">
        <v>363</v>
      </c>
      <c r="B161" s="8" t="s">
        <v>364</v>
      </c>
      <c r="C161" s="8" t="s">
        <v>362</v>
      </c>
      <c r="D161" s="8" t="s">
        <v>13</v>
      </c>
      <c r="E161" s="8" t="s">
        <v>14</v>
      </c>
      <c r="F161" s="8" t="s">
        <v>15</v>
      </c>
      <c r="G161" s="8">
        <v>25857</v>
      </c>
      <c r="H161" s="8">
        <v>0</v>
      </c>
      <c r="I161" s="8">
        <v>232.965</v>
      </c>
      <c r="J161" s="7">
        <v>11.722649999998501</v>
      </c>
      <c r="K161">
        <f t="shared" si="3"/>
        <v>5.0319361277438669E-2</v>
      </c>
      <c r="L161" t="str">
        <f>_xlfn.XLOOKUP(A161,'Usage by partner TELE2 vs Ki'!A:A,'Usage by partner TELE2 vs Ki'!A:A,,0)</f>
        <v>MEXMS</v>
      </c>
    </row>
    <row r="162" spans="1:12" x14ac:dyDescent="0.25">
      <c r="A162" s="8" t="s">
        <v>365</v>
      </c>
      <c r="B162" s="8" t="s">
        <v>366</v>
      </c>
      <c r="C162" s="8" t="s">
        <v>362</v>
      </c>
      <c r="D162" s="8" t="s">
        <v>13</v>
      </c>
      <c r="E162" s="8" t="s">
        <v>14</v>
      </c>
      <c r="F162" s="8" t="s">
        <v>15</v>
      </c>
      <c r="G162" s="8">
        <v>503426</v>
      </c>
      <c r="H162" s="8">
        <v>0</v>
      </c>
      <c r="I162" s="8">
        <v>12456.437</v>
      </c>
      <c r="J162" s="7">
        <v>251.05531000033099</v>
      </c>
      <c r="K162">
        <f t="shared" si="3"/>
        <v>2.0154664612387234E-2</v>
      </c>
      <c r="L162" t="str">
        <f>_xlfn.XLOOKUP(A162,'Usage by partner TELE2 vs Ki'!A:A,'Usage by partner TELE2 vs Ki'!A:A,,0)</f>
        <v>MEXTL</v>
      </c>
    </row>
    <row r="163" spans="1:12" x14ac:dyDescent="0.25">
      <c r="A163" s="8" t="s">
        <v>367</v>
      </c>
      <c r="B163" s="8" t="s">
        <v>368</v>
      </c>
      <c r="C163" s="8" t="s">
        <v>369</v>
      </c>
      <c r="D163" s="8" t="s">
        <v>13</v>
      </c>
      <c r="E163" s="8" t="s">
        <v>14</v>
      </c>
      <c r="F163" s="8" t="s">
        <v>15</v>
      </c>
      <c r="G163" s="8">
        <v>1746</v>
      </c>
      <c r="H163" s="8">
        <v>0</v>
      </c>
      <c r="I163" s="8">
        <v>41.735999999999997</v>
      </c>
      <c r="J163" s="7">
        <v>2.5112999999999901</v>
      </c>
      <c r="K163">
        <f t="shared" si="3"/>
        <v>6.0171075330649568E-2</v>
      </c>
      <c r="L163" t="str">
        <f>_xlfn.XLOOKUP(A163,'Usage by partner TELE2 vs Ki'!A:A,'Usage by partner TELE2 vs Ki'!A:A,,0)</f>
        <v>MKDMM</v>
      </c>
    </row>
    <row r="164" spans="1:12" x14ac:dyDescent="0.25">
      <c r="A164" s="8" t="s">
        <v>1261</v>
      </c>
      <c r="B164" s="8" t="s">
        <v>1262</v>
      </c>
      <c r="C164" s="8" t="s">
        <v>369</v>
      </c>
      <c r="D164" s="8" t="s">
        <v>13</v>
      </c>
      <c r="E164" s="8" t="s">
        <v>14</v>
      </c>
      <c r="F164" s="8" t="s">
        <v>15</v>
      </c>
      <c r="G164" s="8">
        <v>1433</v>
      </c>
      <c r="H164" s="8">
        <v>0</v>
      </c>
      <c r="I164" s="8">
        <v>29.754999999999999</v>
      </c>
      <c r="J164" s="7">
        <v>1.79097</v>
      </c>
      <c r="K164">
        <f t="shared" si="3"/>
        <v>6.0190556209040499E-2</v>
      </c>
      <c r="L164" t="str">
        <f>_xlfn.XLOOKUP(A164,'Usage by partner TELE2 vs Ki'!A:A,'Usage by partner TELE2 vs Ki'!A:A,,0)</f>
        <v>MKDNO</v>
      </c>
    </row>
    <row r="165" spans="1:12" x14ac:dyDescent="0.25">
      <c r="A165" s="8" t="s">
        <v>370</v>
      </c>
      <c r="B165" s="8" t="s">
        <v>371</v>
      </c>
      <c r="C165" s="8" t="s">
        <v>372</v>
      </c>
      <c r="D165" s="8" t="s">
        <v>13</v>
      </c>
      <c r="E165" s="8" t="s">
        <v>14</v>
      </c>
      <c r="F165" s="8" t="s">
        <v>15</v>
      </c>
      <c r="G165" s="8">
        <v>4820</v>
      </c>
      <c r="H165" s="8">
        <v>0</v>
      </c>
      <c r="I165" s="8">
        <v>44.942</v>
      </c>
      <c r="J165" s="7">
        <v>44.9621199999957</v>
      </c>
      <c r="K165">
        <f t="shared" si="3"/>
        <v>1.0004476881312736</v>
      </c>
      <c r="L165" t="str">
        <f>_xlfn.XLOOKUP(A165,'Usage by partner TELE2 vs Ki'!A:A,'Usage by partner TELE2 vs Ki'!A:A,,0)</f>
        <v>MLI02</v>
      </c>
    </row>
    <row r="166" spans="1:12" x14ac:dyDescent="0.25">
      <c r="A166" s="8" t="s">
        <v>1357</v>
      </c>
      <c r="B166" s="8" t="s">
        <v>1401</v>
      </c>
      <c r="C166" s="8" t="s">
        <v>1402</v>
      </c>
      <c r="D166" s="8" t="s">
        <v>13</v>
      </c>
      <c r="E166" s="8" t="s">
        <v>14</v>
      </c>
      <c r="F166" s="8" t="s">
        <v>15</v>
      </c>
      <c r="G166" s="8">
        <v>575</v>
      </c>
      <c r="H166" s="8">
        <v>0</v>
      </c>
      <c r="I166" s="8">
        <v>4.4859999999999998</v>
      </c>
      <c r="J166" s="7">
        <v>4.5449999999999997E-2</v>
      </c>
      <c r="K166">
        <f t="shared" si="3"/>
        <v>1.0131520285332145E-2</v>
      </c>
      <c r="L166" t="str">
        <f>_xlfn.XLOOKUP(A166,'Usage by partner TELE2 vs Ki'!A:A,'Usage by partner TELE2 vs Ki'!A:A,,0)</f>
        <v>MLTGO</v>
      </c>
    </row>
    <row r="167" spans="1:12" x14ac:dyDescent="0.25">
      <c r="A167" s="8" t="s">
        <v>373</v>
      </c>
      <c r="B167" s="8" t="s">
        <v>374</v>
      </c>
      <c r="C167" s="8" t="s">
        <v>375</v>
      </c>
      <c r="D167" s="8" t="s">
        <v>13</v>
      </c>
      <c r="E167" s="8" t="s">
        <v>14</v>
      </c>
      <c r="F167" s="8" t="s">
        <v>15</v>
      </c>
      <c r="G167" s="8">
        <v>51</v>
      </c>
      <c r="H167" s="8">
        <v>0</v>
      </c>
      <c r="I167" s="8">
        <v>3.3370000000000002</v>
      </c>
      <c r="J167" s="7">
        <v>6.694E-2</v>
      </c>
      <c r="K167">
        <f t="shared" si="3"/>
        <v>2.0059934072520227E-2</v>
      </c>
      <c r="L167" t="str">
        <f>_xlfn.XLOOKUP(A167,'Usage by partner TELE2 vs Ki'!A:A,'Usage by partner TELE2 vs Ki'!A:A,,0)</f>
        <v>MNEMT</v>
      </c>
    </row>
    <row r="168" spans="1:12" x14ac:dyDescent="0.25">
      <c r="A168" s="8" t="s">
        <v>376</v>
      </c>
      <c r="B168" s="8" t="s">
        <v>377</v>
      </c>
      <c r="C168" s="8" t="s">
        <v>375</v>
      </c>
      <c r="D168" s="8" t="s">
        <v>13</v>
      </c>
      <c r="E168" s="8" t="s">
        <v>14</v>
      </c>
      <c r="F168" s="8" t="s">
        <v>15</v>
      </c>
      <c r="G168" s="8">
        <v>97</v>
      </c>
      <c r="H168" s="8">
        <v>0</v>
      </c>
      <c r="I168" s="8">
        <v>4.3789999999999996</v>
      </c>
      <c r="J168" s="7">
        <v>2.6679999999999999E-2</v>
      </c>
      <c r="K168">
        <f t="shared" si="3"/>
        <v>6.0927152317880795E-3</v>
      </c>
      <c r="L168" t="str">
        <f>_xlfn.XLOOKUP(A168,'Usage by partner TELE2 vs Ki'!A:A,'Usage by partner TELE2 vs Ki'!A:A,,0)</f>
        <v>MNEPM</v>
      </c>
    </row>
    <row r="169" spans="1:12" x14ac:dyDescent="0.25">
      <c r="A169" s="8" t="s">
        <v>378</v>
      </c>
      <c r="B169" s="8" t="s">
        <v>379</v>
      </c>
      <c r="C169" s="8" t="s">
        <v>380</v>
      </c>
      <c r="D169" s="8" t="s">
        <v>13</v>
      </c>
      <c r="E169" s="8" t="s">
        <v>14</v>
      </c>
      <c r="F169" s="8" t="s">
        <v>15</v>
      </c>
      <c r="G169" s="8">
        <v>15231</v>
      </c>
      <c r="H169" s="8">
        <v>0</v>
      </c>
      <c r="I169" s="8">
        <v>352.60500000000002</v>
      </c>
      <c r="J169" s="7">
        <v>70.578100000001996</v>
      </c>
      <c r="K169">
        <f t="shared" si="3"/>
        <v>0.20016193757888287</v>
      </c>
      <c r="L169" t="str">
        <f>_xlfn.XLOOKUP(A169,'Usage by partner TELE2 vs Ki'!A:A,'Usage by partner TELE2 vs Ki'!A:A,,0)</f>
        <v>MOZ01</v>
      </c>
    </row>
    <row r="170" spans="1:12" x14ac:dyDescent="0.25">
      <c r="A170" s="8" t="s">
        <v>381</v>
      </c>
      <c r="B170" s="8" t="s">
        <v>382</v>
      </c>
      <c r="C170" s="8" t="s">
        <v>383</v>
      </c>
      <c r="D170" s="8" t="s">
        <v>13</v>
      </c>
      <c r="E170" s="8" t="s">
        <v>14</v>
      </c>
      <c r="F170" s="8" t="s">
        <v>15</v>
      </c>
      <c r="G170" s="8">
        <v>43</v>
      </c>
      <c r="H170" s="8">
        <v>0</v>
      </c>
      <c r="I170" s="8">
        <v>0.52100000000000002</v>
      </c>
      <c r="J170" s="7">
        <v>0.26040999999999997</v>
      </c>
      <c r="K170">
        <f t="shared" si="3"/>
        <v>0.4998272552783109</v>
      </c>
      <c r="L170" t="str">
        <f>_xlfn.XLOOKUP(A170,'Usage by partner TELE2 vs Ki'!A:A,'Usage by partner TELE2 vs Ki'!A:A,,0)</f>
        <v>MRTCH</v>
      </c>
    </row>
    <row r="171" spans="1:12" x14ac:dyDescent="0.25">
      <c r="A171" s="8" t="s">
        <v>384</v>
      </c>
      <c r="B171" s="8" t="s">
        <v>385</v>
      </c>
      <c r="C171" s="8" t="s">
        <v>383</v>
      </c>
      <c r="D171" s="8" t="s">
        <v>13</v>
      </c>
      <c r="E171" s="8" t="s">
        <v>14</v>
      </c>
      <c r="F171" s="8" t="s">
        <v>15</v>
      </c>
      <c r="G171" s="8">
        <v>156</v>
      </c>
      <c r="H171" s="8">
        <v>0</v>
      </c>
      <c r="I171" s="8">
        <v>2.548</v>
      </c>
      <c r="J171" s="7">
        <v>1.27454</v>
      </c>
      <c r="K171">
        <f t="shared" si="3"/>
        <v>0.50021193092621663</v>
      </c>
      <c r="L171" t="str">
        <f>_xlfn.XLOOKUP(A171,'Usage by partner TELE2 vs Ki'!A:A,'Usage by partner TELE2 vs Ki'!A:A,,0)</f>
        <v>MRTMM</v>
      </c>
    </row>
    <row r="172" spans="1:12" x14ac:dyDescent="0.25">
      <c r="A172" s="8" t="s">
        <v>386</v>
      </c>
      <c r="B172" s="8" t="s">
        <v>387</v>
      </c>
      <c r="C172" s="8" t="s">
        <v>383</v>
      </c>
      <c r="D172" s="8" t="s">
        <v>13</v>
      </c>
      <c r="E172" s="8" t="s">
        <v>14</v>
      </c>
      <c r="F172" s="8" t="s">
        <v>15</v>
      </c>
      <c r="G172" s="8">
        <v>500</v>
      </c>
      <c r="H172" s="8">
        <v>0</v>
      </c>
      <c r="I172" s="8">
        <v>6.4720000000000004</v>
      </c>
      <c r="J172" s="7">
        <v>3.2375200000000102</v>
      </c>
      <c r="K172">
        <f t="shared" si="3"/>
        <v>0.50023485784919808</v>
      </c>
      <c r="L172" t="str">
        <f>_xlfn.XLOOKUP(A172,'Usage by partner TELE2 vs Ki'!A:A,'Usage by partner TELE2 vs Ki'!A:A,,0)</f>
        <v>MRTMT</v>
      </c>
    </row>
    <row r="173" spans="1:12" x14ac:dyDescent="0.25">
      <c r="A173" s="8" t="s">
        <v>388</v>
      </c>
      <c r="B173" s="8" t="s">
        <v>389</v>
      </c>
      <c r="C173" s="8" t="s">
        <v>390</v>
      </c>
      <c r="D173" s="8" t="s">
        <v>13</v>
      </c>
      <c r="E173" s="8" t="s">
        <v>14</v>
      </c>
      <c r="F173" s="8" t="s">
        <v>15</v>
      </c>
      <c r="G173" s="8">
        <v>4836</v>
      </c>
      <c r="H173" s="8">
        <v>0</v>
      </c>
      <c r="I173" s="8">
        <v>134.916</v>
      </c>
      <c r="J173" s="7">
        <v>67.478759999998104</v>
      </c>
      <c r="K173">
        <f t="shared" si="3"/>
        <v>0.50015387352128815</v>
      </c>
      <c r="L173" t="str">
        <f>_xlfn.XLOOKUP(A173,'Usage by partner TELE2 vs Ki'!A:A,'Usage by partner TELE2 vs Ki'!A:A,,0)</f>
        <v>MWICT</v>
      </c>
    </row>
    <row r="174" spans="1:12" x14ac:dyDescent="0.25">
      <c r="A174" s="8" t="s">
        <v>1069</v>
      </c>
      <c r="B174" s="8" t="s">
        <v>1070</v>
      </c>
      <c r="C174" s="8" t="s">
        <v>1071</v>
      </c>
      <c r="D174" s="8" t="s">
        <v>13</v>
      </c>
      <c r="E174" s="8" t="s">
        <v>14</v>
      </c>
      <c r="F174" s="8" t="s">
        <v>15</v>
      </c>
      <c r="G174" s="8">
        <v>8</v>
      </c>
      <c r="H174" s="8">
        <v>0</v>
      </c>
      <c r="I174" s="8">
        <v>0</v>
      </c>
      <c r="J174" s="7">
        <v>0</v>
      </c>
      <c r="K174">
        <v>0</v>
      </c>
      <c r="L174" t="str">
        <f>_xlfn.XLOOKUP(A174,'Usage by partner TELE2 vs Ki'!A:A,'Usage by partner TELE2 vs Ki'!A:A,,0)</f>
        <v>MYSBC</v>
      </c>
    </row>
    <row r="175" spans="1:12" x14ac:dyDescent="0.25">
      <c r="A175" s="8" t="s">
        <v>391</v>
      </c>
      <c r="B175" s="8" t="s">
        <v>392</v>
      </c>
      <c r="C175" s="8" t="s">
        <v>393</v>
      </c>
      <c r="D175" s="8" t="s">
        <v>13</v>
      </c>
      <c r="E175" s="8" t="s">
        <v>14</v>
      </c>
      <c r="F175" s="8" t="s">
        <v>15</v>
      </c>
      <c r="G175" s="8">
        <v>15170</v>
      </c>
      <c r="H175" s="8">
        <v>0</v>
      </c>
      <c r="I175" s="8">
        <v>188.14500000000001</v>
      </c>
      <c r="J175" s="7">
        <v>1128.91499999997</v>
      </c>
      <c r="K175">
        <f t="shared" si="3"/>
        <v>6.000239177230168</v>
      </c>
      <c r="L175" t="str">
        <f>_xlfn.XLOOKUP(A175,'Usage by partner TELE2 vs Ki'!A:A,'Usage by partner TELE2 vs Ki'!A:A,,0)</f>
        <v>NAM03</v>
      </c>
    </row>
    <row r="176" spans="1:12" x14ac:dyDescent="0.25">
      <c r="A176" s="8" t="s">
        <v>394</v>
      </c>
      <c r="B176" s="8" t="s">
        <v>395</v>
      </c>
      <c r="C176" s="8" t="s">
        <v>396</v>
      </c>
      <c r="D176" s="8" t="s">
        <v>13</v>
      </c>
      <c r="E176" s="8" t="s">
        <v>14</v>
      </c>
      <c r="F176" s="8" t="s">
        <v>15</v>
      </c>
      <c r="G176" s="8">
        <v>10555</v>
      </c>
      <c r="H176" s="8">
        <v>0</v>
      </c>
      <c r="I176" s="8">
        <v>96.146000000000001</v>
      </c>
      <c r="J176" s="7">
        <v>9.6500500000001992</v>
      </c>
      <c r="K176">
        <f t="shared" si="3"/>
        <v>0.10036871008674515</v>
      </c>
      <c r="L176" t="str">
        <f>_xlfn.XLOOKUP(A176,'Usage by partner TELE2 vs Ki'!A:A,'Usage by partner TELE2 vs Ki'!A:A,,0)</f>
        <v>NGAEM</v>
      </c>
    </row>
    <row r="177" spans="1:12" x14ac:dyDescent="0.25">
      <c r="A177" s="8" t="s">
        <v>397</v>
      </c>
      <c r="B177" s="8" t="s">
        <v>398</v>
      </c>
      <c r="C177" s="8" t="s">
        <v>396</v>
      </c>
      <c r="D177" s="8" t="s">
        <v>13</v>
      </c>
      <c r="E177" s="8" t="s">
        <v>14</v>
      </c>
      <c r="F177" s="8" t="s">
        <v>15</v>
      </c>
      <c r="G177" s="8">
        <v>64083</v>
      </c>
      <c r="H177" s="8">
        <v>0</v>
      </c>
      <c r="I177" s="8">
        <v>555.625</v>
      </c>
      <c r="J177" s="7">
        <v>222.604639999905</v>
      </c>
      <c r="K177">
        <f t="shared" si="3"/>
        <v>0.400638272215802</v>
      </c>
      <c r="L177" t="str">
        <f>_xlfn.XLOOKUP(A177,'Usage by partner TELE2 vs Ki'!A:A,'Usage by partner TELE2 vs Ki'!A:A,,0)</f>
        <v>NGAET</v>
      </c>
    </row>
    <row r="178" spans="1:12" x14ac:dyDescent="0.25">
      <c r="A178" s="8" t="s">
        <v>399</v>
      </c>
      <c r="B178" s="8" t="s">
        <v>400</v>
      </c>
      <c r="C178" s="8" t="s">
        <v>396</v>
      </c>
      <c r="D178" s="8" t="s">
        <v>13</v>
      </c>
      <c r="E178" s="8" t="s">
        <v>14</v>
      </c>
      <c r="F178" s="8" t="s">
        <v>15</v>
      </c>
      <c r="G178" s="8">
        <v>97212</v>
      </c>
      <c r="H178" s="8">
        <v>0</v>
      </c>
      <c r="I178" s="8">
        <v>2115.3139999999999</v>
      </c>
      <c r="J178" s="7">
        <v>106.002850000046</v>
      </c>
      <c r="K178">
        <f t="shared" si="3"/>
        <v>5.0112111015218543E-2</v>
      </c>
      <c r="L178" t="str">
        <f>_xlfn.XLOOKUP(A178,'Usage by partner TELE2 vs Ki'!A:A,'Usage by partner TELE2 vs Ki'!A:A,,0)</f>
        <v>NGAMN</v>
      </c>
    </row>
    <row r="179" spans="1:12" x14ac:dyDescent="0.25">
      <c r="A179" s="8" t="s">
        <v>404</v>
      </c>
      <c r="B179" s="8" t="s">
        <v>405</v>
      </c>
      <c r="C179" s="8" t="s">
        <v>406</v>
      </c>
      <c r="D179" s="8" t="s">
        <v>13</v>
      </c>
      <c r="E179" s="8" t="s">
        <v>14</v>
      </c>
      <c r="F179" s="8" t="s">
        <v>15</v>
      </c>
      <c r="G179" s="8">
        <v>293247</v>
      </c>
      <c r="H179" s="8">
        <v>0</v>
      </c>
      <c r="I179" s="8">
        <v>37798.362000000001</v>
      </c>
      <c r="J179" s="7">
        <v>378.55046999979697</v>
      </c>
      <c r="K179">
        <f t="shared" si="3"/>
        <v>1.0014996681596862E-2</v>
      </c>
      <c r="L179" t="str">
        <f>_xlfn.XLOOKUP(A179,'Usage by partner TELE2 vs Ki'!A:A,'Usage by partner TELE2 vs Ki'!A:A,,0)</f>
        <v>NLDLT</v>
      </c>
    </row>
    <row r="180" spans="1:12" x14ac:dyDescent="0.25">
      <c r="A180" s="8" t="s">
        <v>407</v>
      </c>
      <c r="B180" s="8" t="s">
        <v>408</v>
      </c>
      <c r="C180" s="8" t="s">
        <v>406</v>
      </c>
      <c r="D180" s="8" t="s">
        <v>13</v>
      </c>
      <c r="E180" s="8" t="s">
        <v>14</v>
      </c>
      <c r="F180" s="8" t="s">
        <v>15</v>
      </c>
      <c r="G180" s="8">
        <v>447021</v>
      </c>
      <c r="H180" s="8">
        <v>0</v>
      </c>
      <c r="I180" s="8">
        <v>49839.517</v>
      </c>
      <c r="J180" s="7">
        <v>226.35282000071999</v>
      </c>
      <c r="K180">
        <f t="shared" si="3"/>
        <v>4.5416334993920587E-3</v>
      </c>
      <c r="L180" t="str">
        <f>_xlfn.XLOOKUP(A180,'Usage by partner TELE2 vs Ki'!A:A,'Usage by partner TELE2 vs Ki'!A:A,,0)</f>
        <v>NLDPT</v>
      </c>
    </row>
    <row r="181" spans="1:12" x14ac:dyDescent="0.25">
      <c r="A181" s="8" t="s">
        <v>409</v>
      </c>
      <c r="B181" s="8" t="s">
        <v>410</v>
      </c>
      <c r="C181" s="8" t="s">
        <v>411</v>
      </c>
      <c r="D181" s="8" t="s">
        <v>13</v>
      </c>
      <c r="E181" s="8" t="s">
        <v>14</v>
      </c>
      <c r="F181" s="8" t="s">
        <v>15</v>
      </c>
      <c r="G181" s="8">
        <v>34195</v>
      </c>
      <c r="H181" s="8">
        <v>0</v>
      </c>
      <c r="I181" s="8">
        <v>229.39400000000001</v>
      </c>
      <c r="J181" s="7">
        <v>2.31853000000054</v>
      </c>
      <c r="K181">
        <f t="shared" si="3"/>
        <v>1.0107195480267749E-2</v>
      </c>
      <c r="L181" t="str">
        <f>_xlfn.XLOOKUP(A181,'Usage by partner TELE2 vs Ki'!A:A,'Usage by partner TELE2 vs Ki'!A:A,,0)</f>
        <v>NORNC</v>
      </c>
    </row>
    <row r="182" spans="1:12" x14ac:dyDescent="0.25">
      <c r="A182" s="8" t="s">
        <v>412</v>
      </c>
      <c r="B182" s="8" t="s">
        <v>413</v>
      </c>
      <c r="C182" s="8" t="s">
        <v>411</v>
      </c>
      <c r="D182" s="8" t="s">
        <v>13</v>
      </c>
      <c r="E182" s="8" t="s">
        <v>14</v>
      </c>
      <c r="F182" s="8" t="s">
        <v>15</v>
      </c>
      <c r="G182" s="8">
        <v>21340</v>
      </c>
      <c r="H182" s="8">
        <v>0</v>
      </c>
      <c r="I182" s="8">
        <v>1575.6690000000001</v>
      </c>
      <c r="J182" s="7">
        <v>9.5377800000001898</v>
      </c>
      <c r="K182">
        <f t="shared" si="3"/>
        <v>6.0531621806357737E-3</v>
      </c>
      <c r="L182" t="str">
        <f>_xlfn.XLOOKUP(A182,'Usage by partner TELE2 vs Ki'!A:A,'Usage by partner TELE2 vs Ki'!A:A,,0)</f>
        <v>NORTM</v>
      </c>
    </row>
    <row r="183" spans="1:12" x14ac:dyDescent="0.25">
      <c r="A183" s="8" t="s">
        <v>414</v>
      </c>
      <c r="B183" s="8" t="s">
        <v>415</v>
      </c>
      <c r="C183" s="8" t="s">
        <v>416</v>
      </c>
      <c r="D183" s="8" t="s">
        <v>13</v>
      </c>
      <c r="E183" s="8" t="s">
        <v>14</v>
      </c>
      <c r="F183" s="8" t="s">
        <v>15</v>
      </c>
      <c r="G183" s="8">
        <v>11914</v>
      </c>
      <c r="H183" s="8">
        <v>0</v>
      </c>
      <c r="I183" s="8">
        <v>53.606999999999999</v>
      </c>
      <c r="J183" s="7">
        <v>3.2406199999994398</v>
      </c>
      <c r="K183">
        <f t="shared" si="3"/>
        <v>6.045143358142481E-2</v>
      </c>
      <c r="L183" t="str">
        <f>_xlfn.XLOOKUP(A183,'Usage by partner TELE2 vs Ki'!A:A,'Usage by partner TELE2 vs Ki'!A:A,,0)</f>
        <v>NZLBS</v>
      </c>
    </row>
    <row r="184" spans="1:12" x14ac:dyDescent="0.25">
      <c r="A184" s="8" t="s">
        <v>417</v>
      </c>
      <c r="B184" s="8" t="s">
        <v>418</v>
      </c>
      <c r="C184" s="8" t="s">
        <v>416</v>
      </c>
      <c r="D184" s="8" t="s">
        <v>13</v>
      </c>
      <c r="E184" s="8" t="s">
        <v>14</v>
      </c>
      <c r="F184" s="8" t="s">
        <v>15</v>
      </c>
      <c r="G184" s="8">
        <v>339</v>
      </c>
      <c r="H184" s="8">
        <v>0</v>
      </c>
      <c r="I184" s="8">
        <v>1.234</v>
      </c>
      <c r="J184" s="7">
        <v>7.4770000000000295E-2</v>
      </c>
      <c r="K184">
        <f t="shared" si="3"/>
        <v>6.0591572123176902E-2</v>
      </c>
      <c r="L184" t="str">
        <f>_xlfn.XLOOKUP(A184,'Usage by partner TELE2 vs Ki'!A:A,'Usage by partner TELE2 vs Ki'!A:A,,0)</f>
        <v>NZLNH</v>
      </c>
    </row>
    <row r="185" spans="1:12" x14ac:dyDescent="0.25">
      <c r="A185" s="8" t="s">
        <v>419</v>
      </c>
      <c r="B185" s="8" t="s">
        <v>420</v>
      </c>
      <c r="C185" s="8" t="s">
        <v>416</v>
      </c>
      <c r="D185" s="8" t="s">
        <v>13</v>
      </c>
      <c r="E185" s="8" t="s">
        <v>14</v>
      </c>
      <c r="F185" s="8" t="s">
        <v>15</v>
      </c>
      <c r="G185" s="8">
        <v>1465</v>
      </c>
      <c r="H185" s="8">
        <v>0</v>
      </c>
      <c r="I185" s="8">
        <v>19.265000000000001</v>
      </c>
      <c r="J185" s="7">
        <v>0.38707000000000202</v>
      </c>
      <c r="K185">
        <f t="shared" si="3"/>
        <v>2.009187645990148E-2</v>
      </c>
      <c r="L185" t="str">
        <f>_xlfn.XLOOKUP(A185,'Usage by partner TELE2 vs Ki'!A:A,'Usage by partner TELE2 vs Ki'!A:A,,0)</f>
        <v>NZLTM</v>
      </c>
    </row>
    <row r="186" spans="1:12" x14ac:dyDescent="0.25">
      <c r="A186" s="8" t="s">
        <v>421</v>
      </c>
      <c r="B186" s="8" t="s">
        <v>422</v>
      </c>
      <c r="C186" s="8" t="s">
        <v>423</v>
      </c>
      <c r="D186" s="8" t="s">
        <v>13</v>
      </c>
      <c r="E186" s="8" t="s">
        <v>14</v>
      </c>
      <c r="F186" s="8" t="s">
        <v>15</v>
      </c>
      <c r="G186" s="8">
        <v>330</v>
      </c>
      <c r="H186" s="8">
        <v>0</v>
      </c>
      <c r="I186" s="8">
        <v>2.5499999999999998</v>
      </c>
      <c r="J186" s="7">
        <v>7.7739999999999906E-2</v>
      </c>
      <c r="K186">
        <f t="shared" si="3"/>
        <v>3.0486274509803887E-2</v>
      </c>
      <c r="L186" t="str">
        <f>_xlfn.XLOOKUP(A186,'Usage by partner TELE2 vs Ki'!A:A,'Usage by partner TELE2 vs Ki'!A:A,,0)</f>
        <v>OMNGT</v>
      </c>
    </row>
    <row r="187" spans="1:12" x14ac:dyDescent="0.25">
      <c r="A187" s="8" t="s">
        <v>424</v>
      </c>
      <c r="B187" s="8" t="s">
        <v>425</v>
      </c>
      <c r="C187" s="8" t="s">
        <v>423</v>
      </c>
      <c r="D187" s="8" t="s">
        <v>13</v>
      </c>
      <c r="E187" s="8" t="s">
        <v>14</v>
      </c>
      <c r="F187" s="8" t="s">
        <v>15</v>
      </c>
      <c r="G187" s="8">
        <v>525</v>
      </c>
      <c r="H187" s="8">
        <v>0</v>
      </c>
      <c r="I187" s="8">
        <v>4.6340000000000003</v>
      </c>
      <c r="J187" s="7">
        <v>0.2344</v>
      </c>
      <c r="K187">
        <f t="shared" si="3"/>
        <v>5.0582649978420366E-2</v>
      </c>
      <c r="L187" t="str">
        <f>_xlfn.XLOOKUP(A187,'Usage by partner TELE2 vs Ki'!A:A,'Usage by partner TELE2 vs Ki'!A:A,,0)</f>
        <v>OMNNT</v>
      </c>
    </row>
    <row r="188" spans="1:12" x14ac:dyDescent="0.25">
      <c r="A188" s="8" t="s">
        <v>429</v>
      </c>
      <c r="B188" s="8" t="s">
        <v>430</v>
      </c>
      <c r="C188" s="8" t="s">
        <v>428</v>
      </c>
      <c r="D188" s="8" t="s">
        <v>13</v>
      </c>
      <c r="E188" s="8" t="s">
        <v>14</v>
      </c>
      <c r="F188" s="8" t="s">
        <v>15</v>
      </c>
      <c r="G188" s="8">
        <v>248</v>
      </c>
      <c r="H188" s="8">
        <v>0</v>
      </c>
      <c r="I188" s="8">
        <v>1.278</v>
      </c>
      <c r="J188" s="7">
        <v>0.64003999999999805</v>
      </c>
      <c r="K188">
        <f t="shared" si="3"/>
        <v>0.50081377151799533</v>
      </c>
      <c r="L188" t="str">
        <f>_xlfn.XLOOKUP(A188,'Usage by partner TELE2 vs Ki'!A:A,'Usage by partner TELE2 vs Ki'!A:A,,0)</f>
        <v>PANCW</v>
      </c>
    </row>
    <row r="189" spans="1:12" x14ac:dyDescent="0.25">
      <c r="A189" s="8" t="s">
        <v>431</v>
      </c>
      <c r="B189" s="8" t="s">
        <v>432</v>
      </c>
      <c r="C189" s="8" t="s">
        <v>428</v>
      </c>
      <c r="D189" s="8" t="s">
        <v>13</v>
      </c>
      <c r="E189" s="8" t="s">
        <v>14</v>
      </c>
      <c r="F189" s="8" t="s">
        <v>15</v>
      </c>
      <c r="G189" s="8">
        <v>10818</v>
      </c>
      <c r="H189" s="8">
        <v>0</v>
      </c>
      <c r="I189" s="8">
        <v>12.914</v>
      </c>
      <c r="J189" s="7">
        <v>1.31553999999991</v>
      </c>
      <c r="K189">
        <f t="shared" si="3"/>
        <v>0.10186928914355815</v>
      </c>
      <c r="L189" t="str">
        <f>_xlfn.XLOOKUP(A189,'Usage by partner TELE2 vs Ki'!A:A,'Usage by partner TELE2 vs Ki'!A:A,,0)</f>
        <v>PANDC</v>
      </c>
    </row>
    <row r="190" spans="1:12" x14ac:dyDescent="0.25">
      <c r="A190" s="8" t="s">
        <v>433</v>
      </c>
      <c r="B190" s="8" t="s">
        <v>434</v>
      </c>
      <c r="C190" s="8" t="s">
        <v>428</v>
      </c>
      <c r="D190" s="8" t="s">
        <v>13</v>
      </c>
      <c r="E190" s="8" t="s">
        <v>14</v>
      </c>
      <c r="F190" s="8" t="s">
        <v>15</v>
      </c>
      <c r="G190" s="8">
        <v>299</v>
      </c>
      <c r="H190" s="8">
        <v>0</v>
      </c>
      <c r="I190" s="8">
        <v>2.1819999999999999</v>
      </c>
      <c r="J190" s="7">
        <v>0.13195999999999999</v>
      </c>
      <c r="K190">
        <f t="shared" si="3"/>
        <v>6.0476626947754353E-2</v>
      </c>
      <c r="L190" t="str">
        <f>_xlfn.XLOOKUP(A190,'Usage by partner TELE2 vs Ki'!A:A,'Usage by partner TELE2 vs Ki'!A:A,,0)</f>
        <v>PANMS</v>
      </c>
    </row>
    <row r="191" spans="1:12" x14ac:dyDescent="0.25">
      <c r="A191" s="8" t="s">
        <v>435</v>
      </c>
      <c r="B191" s="8" t="s">
        <v>436</v>
      </c>
      <c r="C191" s="8" t="s">
        <v>437</v>
      </c>
      <c r="D191" s="8" t="s">
        <v>13</v>
      </c>
      <c r="E191" s="8" t="s">
        <v>14</v>
      </c>
      <c r="F191" s="8" t="s">
        <v>15</v>
      </c>
      <c r="G191" s="8">
        <v>5596</v>
      </c>
      <c r="H191" s="8">
        <v>0</v>
      </c>
      <c r="I191" s="8">
        <v>26.728999999999999</v>
      </c>
      <c r="J191" s="7">
        <v>1.6191299999998501</v>
      </c>
      <c r="K191">
        <f t="shared" si="3"/>
        <v>6.0575779116310007E-2</v>
      </c>
      <c r="L191" t="str">
        <f>_xlfn.XLOOKUP(A191,'Usage by partner TELE2 vs Ki'!A:A,'Usage by partner TELE2 vs Ki'!A:A,,0)</f>
        <v>PERMO</v>
      </c>
    </row>
    <row r="192" spans="1:12" x14ac:dyDescent="0.25">
      <c r="A192" s="8" t="s">
        <v>438</v>
      </c>
      <c r="B192" s="8" t="s">
        <v>439</v>
      </c>
      <c r="C192" s="8" t="s">
        <v>437</v>
      </c>
      <c r="D192" s="8" t="s">
        <v>13</v>
      </c>
      <c r="E192" s="8" t="s">
        <v>14</v>
      </c>
      <c r="F192" s="8" t="s">
        <v>15</v>
      </c>
      <c r="G192" s="8">
        <v>1237</v>
      </c>
      <c r="H192" s="8">
        <v>0</v>
      </c>
      <c r="I192" s="8">
        <v>40.719000000000001</v>
      </c>
      <c r="J192" s="7">
        <v>2.44776999999999</v>
      </c>
      <c r="K192">
        <f t="shared" si="3"/>
        <v>6.0113706132272154E-2</v>
      </c>
      <c r="L192" t="str">
        <f>_xlfn.XLOOKUP(A192,'Usage by partner TELE2 vs Ki'!A:A,'Usage by partner TELE2 vs Ki'!A:A,,0)</f>
        <v>PERTM</v>
      </c>
    </row>
    <row r="193" spans="1:12" x14ac:dyDescent="0.25">
      <c r="A193" s="8" t="s">
        <v>440</v>
      </c>
      <c r="B193" s="8" t="s">
        <v>441</v>
      </c>
      <c r="C193" s="8" t="s">
        <v>442</v>
      </c>
      <c r="D193" s="8" t="s">
        <v>13</v>
      </c>
      <c r="E193" s="8" t="s">
        <v>14</v>
      </c>
      <c r="F193" s="8" t="s">
        <v>15</v>
      </c>
      <c r="G193" s="8">
        <v>465</v>
      </c>
      <c r="H193" s="8">
        <v>0</v>
      </c>
      <c r="I193" s="8">
        <v>102.11</v>
      </c>
      <c r="J193" s="7">
        <v>10.212899999999999</v>
      </c>
      <c r="K193">
        <f t="shared" si="3"/>
        <v>0.10001860738419351</v>
      </c>
      <c r="L193" t="str">
        <f>_xlfn.XLOOKUP(A193,'Usage by partner TELE2 vs Ki'!A:A,'Usage by partner TELE2 vs Ki'!A:A,,0)</f>
        <v>PHLGT</v>
      </c>
    </row>
    <row r="194" spans="1:12" x14ac:dyDescent="0.25">
      <c r="A194" s="8" t="s">
        <v>443</v>
      </c>
      <c r="B194" s="8" t="s">
        <v>444</v>
      </c>
      <c r="C194" s="8" t="s">
        <v>442</v>
      </c>
      <c r="D194" s="8" t="s">
        <v>13</v>
      </c>
      <c r="E194" s="8" t="s">
        <v>14</v>
      </c>
      <c r="F194" s="8" t="s">
        <v>15</v>
      </c>
      <c r="G194" s="8">
        <v>378</v>
      </c>
      <c r="H194" s="8">
        <v>0</v>
      </c>
      <c r="I194" s="8">
        <v>8.6010000000000009</v>
      </c>
      <c r="J194" s="7">
        <v>0.51772000000000096</v>
      </c>
      <c r="K194">
        <f t="shared" si="3"/>
        <v>6.0193000813858956E-2</v>
      </c>
      <c r="L194" t="str">
        <f>_xlfn.XLOOKUP(A194,'Usage by partner TELE2 vs Ki'!A:A,'Usage by partner TELE2 vs Ki'!A:A,,0)</f>
        <v>PHLSR</v>
      </c>
    </row>
    <row r="195" spans="1:12" x14ac:dyDescent="0.25">
      <c r="A195" s="8" t="s">
        <v>445</v>
      </c>
      <c r="B195" s="8" t="s">
        <v>446</v>
      </c>
      <c r="C195" s="8" t="s">
        <v>447</v>
      </c>
      <c r="D195" s="8" t="s">
        <v>13</v>
      </c>
      <c r="E195" s="8" t="s">
        <v>14</v>
      </c>
      <c r="F195" s="8" t="s">
        <v>15</v>
      </c>
      <c r="G195" s="8">
        <v>7497</v>
      </c>
      <c r="H195" s="8">
        <v>0</v>
      </c>
      <c r="I195" s="8">
        <v>2758.87</v>
      </c>
      <c r="J195" s="7">
        <v>27.604299999998499</v>
      </c>
      <c r="K195">
        <f t="shared" ref="K195:K252" si="4">J195/I195</f>
        <v>1.0005654488975016E-2</v>
      </c>
      <c r="L195" t="str">
        <f>_xlfn.XLOOKUP(A195,'Usage by partner TELE2 vs Ki'!A:A,'Usage by partner TELE2 vs Ki'!A:A,,0)</f>
        <v>POL03</v>
      </c>
    </row>
    <row r="196" spans="1:12" x14ac:dyDescent="0.25">
      <c r="A196" s="8" t="s">
        <v>448</v>
      </c>
      <c r="B196" s="8" t="s">
        <v>449</v>
      </c>
      <c r="C196" s="8" t="s">
        <v>447</v>
      </c>
      <c r="D196" s="8" t="s">
        <v>13</v>
      </c>
      <c r="E196" s="8" t="s">
        <v>14</v>
      </c>
      <c r="F196" s="8" t="s">
        <v>15</v>
      </c>
      <c r="G196" s="8">
        <v>6929</v>
      </c>
      <c r="H196" s="8">
        <v>0</v>
      </c>
      <c r="I196" s="8">
        <v>479.17</v>
      </c>
      <c r="J196" s="7">
        <v>2.90436000000008</v>
      </c>
      <c r="K196">
        <f t="shared" si="4"/>
        <v>6.0612308783940562E-3</v>
      </c>
      <c r="L196" t="str">
        <f>_xlfn.XLOOKUP(A196,'Usage by partner TELE2 vs Ki'!A:A,'Usage by partner TELE2 vs Ki'!A:A,,0)</f>
        <v>POLKM</v>
      </c>
    </row>
    <row r="197" spans="1:12" x14ac:dyDescent="0.25">
      <c r="A197" s="8" t="s">
        <v>450</v>
      </c>
      <c r="B197" s="8" t="s">
        <v>451</v>
      </c>
      <c r="C197" s="8" t="s">
        <v>447</v>
      </c>
      <c r="D197" s="8" t="s">
        <v>13</v>
      </c>
      <c r="E197" s="8" t="s">
        <v>14</v>
      </c>
      <c r="F197" s="8" t="s">
        <v>15</v>
      </c>
      <c r="G197" s="8">
        <v>14278</v>
      </c>
      <c r="H197" s="8">
        <v>0</v>
      </c>
      <c r="I197" s="8">
        <v>3914.57</v>
      </c>
      <c r="J197" s="7">
        <v>39.185320000001099</v>
      </c>
      <c r="K197">
        <f t="shared" si="4"/>
        <v>1.0010121162733351E-2</v>
      </c>
      <c r="L197" t="str">
        <f>_xlfn.XLOOKUP(A197,'Usage by partner TELE2 vs Ki'!A:A,'Usage by partner TELE2 vs Ki'!A:A,,0)</f>
        <v>POLP4</v>
      </c>
    </row>
    <row r="198" spans="1:12" x14ac:dyDescent="0.25">
      <c r="A198" s="8" t="s">
        <v>452</v>
      </c>
      <c r="B198" s="8" t="s">
        <v>453</v>
      </c>
      <c r="C198" s="8" t="s">
        <v>454</v>
      </c>
      <c r="D198" s="8" t="s">
        <v>13</v>
      </c>
      <c r="E198" s="8" t="s">
        <v>14</v>
      </c>
      <c r="F198" s="8" t="s">
        <v>15</v>
      </c>
      <c r="G198" s="8">
        <v>5640</v>
      </c>
      <c r="H198" s="8">
        <v>0</v>
      </c>
      <c r="I198" s="8">
        <v>16.885999999999999</v>
      </c>
      <c r="J198" s="7">
        <v>1.71382999999991</v>
      </c>
      <c r="K198">
        <f t="shared" si="4"/>
        <v>0.10149413715503436</v>
      </c>
      <c r="L198" t="str">
        <f>_xlfn.XLOOKUP(A198,'Usage by partner TELE2 vs Ki'!A:A,'Usage by partner TELE2 vs Ki'!A:A,,0)</f>
        <v>PRICL</v>
      </c>
    </row>
    <row r="199" spans="1:12" x14ac:dyDescent="0.25">
      <c r="A199" s="8" t="s">
        <v>455</v>
      </c>
      <c r="B199" s="8" t="s">
        <v>456</v>
      </c>
      <c r="C199" s="8" t="s">
        <v>457</v>
      </c>
      <c r="D199" s="8" t="s">
        <v>13</v>
      </c>
      <c r="E199" s="8" t="s">
        <v>14</v>
      </c>
      <c r="F199" s="8" t="s">
        <v>15</v>
      </c>
      <c r="G199" s="8">
        <v>429</v>
      </c>
      <c r="H199" s="8">
        <v>0</v>
      </c>
      <c r="I199" s="8">
        <v>90.790999999999997</v>
      </c>
      <c r="J199" s="7">
        <v>0.90930999999999695</v>
      </c>
      <c r="K199">
        <f t="shared" si="4"/>
        <v>1.0015420030619742E-2</v>
      </c>
      <c r="L199" t="str">
        <f>_xlfn.XLOOKUP(A199,'Usage by partner TELE2 vs Ki'!A:A,'Usage by partner TELE2 vs Ki'!A:A,,0)</f>
        <v>PRTOP</v>
      </c>
    </row>
    <row r="200" spans="1:12" x14ac:dyDescent="0.25">
      <c r="A200" s="8" t="s">
        <v>458</v>
      </c>
      <c r="B200" s="8" t="s">
        <v>459</v>
      </c>
      <c r="C200" s="8" t="s">
        <v>457</v>
      </c>
      <c r="D200" s="8" t="s">
        <v>13</v>
      </c>
      <c r="E200" s="8" t="s">
        <v>14</v>
      </c>
      <c r="F200" s="8" t="s">
        <v>15</v>
      </c>
      <c r="G200" s="8">
        <v>2026</v>
      </c>
      <c r="H200" s="8">
        <v>0</v>
      </c>
      <c r="I200" s="8">
        <v>188.303</v>
      </c>
      <c r="J200" s="7">
        <v>1.14027999999999</v>
      </c>
      <c r="K200">
        <f t="shared" si="4"/>
        <v>6.0555593909815035E-3</v>
      </c>
      <c r="L200" t="str">
        <f>_xlfn.XLOOKUP(A200,'Usage by partner TELE2 vs Ki'!A:A,'Usage by partner TELE2 vs Ki'!A:A,,0)</f>
        <v>PRTTL</v>
      </c>
    </row>
    <row r="201" spans="1:12" x14ac:dyDescent="0.25">
      <c r="A201" s="8" t="s">
        <v>460</v>
      </c>
      <c r="B201" s="8" t="s">
        <v>461</v>
      </c>
      <c r="C201" s="8" t="s">
        <v>457</v>
      </c>
      <c r="D201" s="8" t="s">
        <v>13</v>
      </c>
      <c r="E201" s="8" t="s">
        <v>14</v>
      </c>
      <c r="F201" s="8" t="s">
        <v>15</v>
      </c>
      <c r="G201" s="8">
        <v>1868</v>
      </c>
      <c r="H201" s="8">
        <v>0</v>
      </c>
      <c r="I201" s="8">
        <v>61.786999999999999</v>
      </c>
      <c r="J201" s="7">
        <v>0.62008999999999803</v>
      </c>
      <c r="K201">
        <f t="shared" si="4"/>
        <v>1.0035929888164145E-2</v>
      </c>
      <c r="L201" t="str">
        <f>_xlfn.XLOOKUP(A201,'Usage by partner TELE2 vs Ki'!A:A,'Usage by partner TELE2 vs Ki'!A:A,,0)</f>
        <v>PRTTM</v>
      </c>
    </row>
    <row r="202" spans="1:12" x14ac:dyDescent="0.25">
      <c r="A202" s="8" t="s">
        <v>462</v>
      </c>
      <c r="B202" s="8" t="s">
        <v>463</v>
      </c>
      <c r="C202" s="8" t="s">
        <v>464</v>
      </c>
      <c r="D202" s="8" t="s">
        <v>13</v>
      </c>
      <c r="E202" s="8" t="s">
        <v>14</v>
      </c>
      <c r="F202" s="8" t="s">
        <v>15</v>
      </c>
      <c r="G202" s="8">
        <v>219013</v>
      </c>
      <c r="H202" s="8">
        <v>0</v>
      </c>
      <c r="I202" s="8">
        <v>4710.7730000000001</v>
      </c>
      <c r="J202" s="7">
        <v>255.23235999997499</v>
      </c>
      <c r="K202">
        <f t="shared" si="4"/>
        <v>5.4180568666750653E-2</v>
      </c>
      <c r="L202" t="str">
        <f>_xlfn.XLOOKUP(A202,'Usage by partner TELE2 vs Ki'!A:A,'Usage by partner TELE2 vs Ki'!A:A,,0)</f>
        <v>PSEJE</v>
      </c>
    </row>
    <row r="203" spans="1:12" x14ac:dyDescent="0.25">
      <c r="A203" s="8" t="s">
        <v>465</v>
      </c>
      <c r="B203" s="8" t="s">
        <v>466</v>
      </c>
      <c r="C203" s="8" t="s">
        <v>464</v>
      </c>
      <c r="D203" s="8" t="s">
        <v>13</v>
      </c>
      <c r="E203" s="8" t="s">
        <v>14</v>
      </c>
      <c r="F203" s="8" t="s">
        <v>15</v>
      </c>
      <c r="G203" s="8">
        <v>94872</v>
      </c>
      <c r="H203" s="8">
        <v>0</v>
      </c>
      <c r="I203" s="8">
        <v>4003.127</v>
      </c>
      <c r="J203" s="7">
        <v>360.62508000019398</v>
      </c>
      <c r="K203">
        <f t="shared" si="4"/>
        <v>9.0085845390414532E-2</v>
      </c>
      <c r="L203" t="str">
        <f>_xlfn.XLOOKUP(A203,'Usage by partner TELE2 vs Ki'!A:A,'Usage by partner TELE2 vs Ki'!A:A,,0)</f>
        <v>PSEWM</v>
      </c>
    </row>
    <row r="204" spans="1:12" x14ac:dyDescent="0.25">
      <c r="A204" s="8" t="s">
        <v>467</v>
      </c>
      <c r="B204" s="8" t="s">
        <v>468</v>
      </c>
      <c r="C204" s="8" t="s">
        <v>469</v>
      </c>
      <c r="D204" s="8" t="s">
        <v>13</v>
      </c>
      <c r="E204" s="8" t="s">
        <v>14</v>
      </c>
      <c r="F204" s="8" t="s">
        <v>15</v>
      </c>
      <c r="G204" s="8">
        <v>878</v>
      </c>
      <c r="H204" s="8">
        <v>0</v>
      </c>
      <c r="I204" s="8">
        <v>0.91400000000000003</v>
      </c>
      <c r="J204" s="7">
        <v>5.6149999999999298E-2</v>
      </c>
      <c r="K204">
        <f t="shared" si="4"/>
        <v>6.1433260393872313E-2</v>
      </c>
      <c r="L204" t="str">
        <f>_xlfn.XLOOKUP(A204,'Usage by partner TELE2 vs Ki'!A:A,'Usage by partner TELE2 vs Ki'!A:A,,0)</f>
        <v>QATB1</v>
      </c>
    </row>
    <row r="205" spans="1:12" x14ac:dyDescent="0.25">
      <c r="A205" s="8" t="s">
        <v>470</v>
      </c>
      <c r="B205" s="8" t="s">
        <v>471</v>
      </c>
      <c r="C205" s="8" t="s">
        <v>469</v>
      </c>
      <c r="D205" s="8" t="s">
        <v>13</v>
      </c>
      <c r="E205" s="8" t="s">
        <v>14</v>
      </c>
      <c r="F205" s="8" t="s">
        <v>15</v>
      </c>
      <c r="G205" s="8">
        <v>3361</v>
      </c>
      <c r="H205" s="8">
        <v>0</v>
      </c>
      <c r="I205" s="8">
        <v>3.4340000000000002</v>
      </c>
      <c r="J205" s="7">
        <v>0.21086000000000901</v>
      </c>
      <c r="K205">
        <f t="shared" si="4"/>
        <v>6.1403610949332846E-2</v>
      </c>
      <c r="L205" t="str">
        <f>_xlfn.XLOOKUP(A205,'Usage by partner TELE2 vs Ki'!A:A,'Usage by partner TELE2 vs Ki'!A:A,,0)</f>
        <v>QATQT</v>
      </c>
    </row>
    <row r="206" spans="1:12" x14ac:dyDescent="0.25">
      <c r="A206" s="8" t="s">
        <v>472</v>
      </c>
      <c r="B206" s="8" t="s">
        <v>473</v>
      </c>
      <c r="C206" s="8" t="s">
        <v>474</v>
      </c>
      <c r="D206" s="8" t="s">
        <v>13</v>
      </c>
      <c r="E206" s="8" t="s">
        <v>14</v>
      </c>
      <c r="F206" s="8" t="s">
        <v>15</v>
      </c>
      <c r="G206" s="8">
        <v>47545</v>
      </c>
      <c r="H206" s="8">
        <v>0</v>
      </c>
      <c r="I206" s="8">
        <v>616.81200000000001</v>
      </c>
      <c r="J206" s="7">
        <v>6.2629899999995402</v>
      </c>
      <c r="K206">
        <f t="shared" si="4"/>
        <v>1.0153806994675104E-2</v>
      </c>
      <c r="L206" t="str">
        <f>_xlfn.XLOOKUP(A206,'Usage by partner TELE2 vs Ki'!A:A,'Usage by partner TELE2 vs Ki'!A:A,,0)</f>
        <v>ROMMF</v>
      </c>
    </row>
    <row r="207" spans="1:12" x14ac:dyDescent="0.25">
      <c r="A207" s="8" t="s">
        <v>475</v>
      </c>
      <c r="B207" s="8" t="s">
        <v>476</v>
      </c>
      <c r="C207" s="8" t="s">
        <v>474</v>
      </c>
      <c r="D207" s="8" t="s">
        <v>13</v>
      </c>
      <c r="E207" s="8" t="s">
        <v>14</v>
      </c>
      <c r="F207" s="8" t="s">
        <v>15</v>
      </c>
      <c r="G207" s="8">
        <v>141038</v>
      </c>
      <c r="H207" s="8">
        <v>0</v>
      </c>
      <c r="I207" s="8">
        <v>945.18600000000004</v>
      </c>
      <c r="J207" s="7">
        <v>6.0969800000004</v>
      </c>
      <c r="K207">
        <f t="shared" si="4"/>
        <v>6.4505610535919907E-3</v>
      </c>
      <c r="L207" t="str">
        <f>_xlfn.XLOOKUP(A207,'Usage by partner TELE2 vs Ki'!A:A,'Usage by partner TELE2 vs Ki'!A:A,,0)</f>
        <v>ROMMR</v>
      </c>
    </row>
    <row r="208" spans="1:12" x14ac:dyDescent="0.25">
      <c r="A208" s="8" t="s">
        <v>477</v>
      </c>
      <c r="B208" s="8" t="s">
        <v>478</v>
      </c>
      <c r="C208" s="8" t="s">
        <v>479</v>
      </c>
      <c r="D208" s="8" t="s">
        <v>13</v>
      </c>
      <c r="E208" s="8" t="s">
        <v>14</v>
      </c>
      <c r="F208" s="8" t="s">
        <v>15</v>
      </c>
      <c r="G208" s="8">
        <v>9292</v>
      </c>
      <c r="H208" s="8">
        <v>0</v>
      </c>
      <c r="I208" s="8">
        <v>80.662999999999997</v>
      </c>
      <c r="J208" s="7">
        <v>8.1018700000010799</v>
      </c>
      <c r="K208">
        <f t="shared" si="4"/>
        <v>0.10044097045734823</v>
      </c>
      <c r="L208" t="str">
        <f>_xlfn.XLOOKUP(A208,'Usage by partner TELE2 vs Ki'!A:A,'Usage by partner TELE2 vs Ki'!A:A,,0)</f>
        <v>RWAMN</v>
      </c>
    </row>
    <row r="209" spans="1:12" x14ac:dyDescent="0.25">
      <c r="A209" s="8" t="s">
        <v>480</v>
      </c>
      <c r="B209" s="8" t="s">
        <v>481</v>
      </c>
      <c r="C209" s="8" t="s">
        <v>482</v>
      </c>
      <c r="D209" s="8" t="s">
        <v>13</v>
      </c>
      <c r="E209" s="8" t="s">
        <v>14</v>
      </c>
      <c r="F209" s="8" t="s">
        <v>15</v>
      </c>
      <c r="G209" s="8">
        <v>4656</v>
      </c>
      <c r="H209" s="8">
        <v>0</v>
      </c>
      <c r="I209" s="8">
        <v>21.44</v>
      </c>
      <c r="J209" s="9">
        <v>8.6028300000001998</v>
      </c>
      <c r="K209">
        <f t="shared" si="4"/>
        <v>0.40125139925374065</v>
      </c>
      <c r="L209" t="str">
        <f>_xlfn.XLOOKUP(A209,'Usage by partner TELE2 vs Ki'!A:A,'Usage by partner TELE2 vs Ki'!A:A,,0)</f>
        <v>RWATG</v>
      </c>
    </row>
    <row r="210" spans="1:12" x14ac:dyDescent="0.25">
      <c r="A210" s="8" t="s">
        <v>483</v>
      </c>
      <c r="B210" s="8" t="s">
        <v>484</v>
      </c>
      <c r="C210" s="8" t="s">
        <v>485</v>
      </c>
      <c r="D210" s="8" t="s">
        <v>13</v>
      </c>
      <c r="E210" s="8" t="s">
        <v>14</v>
      </c>
      <c r="F210" s="8" t="s">
        <v>15</v>
      </c>
      <c r="G210" s="8">
        <v>517</v>
      </c>
      <c r="H210" s="8">
        <v>0</v>
      </c>
      <c r="I210" s="8">
        <v>21.609000000000002</v>
      </c>
      <c r="J210" s="9">
        <v>1.6230800000000001</v>
      </c>
      <c r="K210">
        <f t="shared" si="4"/>
        <v>7.5111296219167942E-2</v>
      </c>
      <c r="L210" t="str">
        <f>_xlfn.XLOOKUP(A210,'Usage by partner TELE2 vs Ki'!A:A,'Usage by partner TELE2 vs Ki'!A:A,,0)</f>
        <v>SAUET</v>
      </c>
    </row>
    <row r="211" spans="1:12" x14ac:dyDescent="0.25">
      <c r="A211" s="8" t="s">
        <v>483</v>
      </c>
      <c r="B211" s="8" t="s">
        <v>484</v>
      </c>
      <c r="C211" s="8" t="s">
        <v>485</v>
      </c>
      <c r="D211" s="8" t="s">
        <v>13</v>
      </c>
      <c r="E211" s="8" t="s">
        <v>14</v>
      </c>
      <c r="F211" s="8" t="s">
        <v>15</v>
      </c>
      <c r="G211" s="8">
        <v>148</v>
      </c>
      <c r="H211" s="8">
        <v>0</v>
      </c>
      <c r="I211" s="8">
        <v>4.0490000000000004</v>
      </c>
      <c r="J211" s="9">
        <v>0.81048999999999805</v>
      </c>
      <c r="K211">
        <f t="shared" si="4"/>
        <v>0.2001704124475174</v>
      </c>
      <c r="L211" t="str">
        <f>_xlfn.XLOOKUP(A211,'Usage by partner TELE2 vs Ki'!A:A,'Usage by partner TELE2 vs Ki'!A:A,,0)</f>
        <v>SAUET</v>
      </c>
    </row>
    <row r="212" spans="1:12" x14ac:dyDescent="0.25">
      <c r="A212" s="8" t="s">
        <v>486</v>
      </c>
      <c r="B212" s="8" t="s">
        <v>487</v>
      </c>
      <c r="C212" s="8" t="s">
        <v>485</v>
      </c>
      <c r="D212" s="8" t="s">
        <v>13</v>
      </c>
      <c r="E212" s="8" t="s">
        <v>14</v>
      </c>
      <c r="F212" s="8" t="s">
        <v>15</v>
      </c>
      <c r="G212" s="8">
        <v>450</v>
      </c>
      <c r="H212" s="8">
        <v>0</v>
      </c>
      <c r="I212" s="8">
        <v>14.858000000000001</v>
      </c>
      <c r="J212" s="9">
        <v>1.11616</v>
      </c>
      <c r="K212">
        <f t="shared" si="4"/>
        <v>7.5121819895006062E-2</v>
      </c>
      <c r="L212" t="str">
        <f>_xlfn.XLOOKUP(A212,'Usage by partner TELE2 vs Ki'!A:A,'Usage by partner TELE2 vs Ki'!A:A,,0)</f>
        <v>SAUZN</v>
      </c>
    </row>
    <row r="213" spans="1:12" x14ac:dyDescent="0.25">
      <c r="A213" s="8" t="s">
        <v>486</v>
      </c>
      <c r="B213" s="8" t="s">
        <v>487</v>
      </c>
      <c r="C213" s="8" t="s">
        <v>485</v>
      </c>
      <c r="D213" s="8" t="s">
        <v>13</v>
      </c>
      <c r="E213" s="8" t="s">
        <v>14</v>
      </c>
      <c r="F213" s="8" t="s">
        <v>15</v>
      </c>
      <c r="G213" s="8">
        <v>520</v>
      </c>
      <c r="H213" s="8">
        <v>0</v>
      </c>
      <c r="I213" s="8">
        <v>13.268000000000001</v>
      </c>
      <c r="J213" s="9">
        <v>2.6558000000000002</v>
      </c>
      <c r="K213">
        <f t="shared" si="4"/>
        <v>0.20016581248115767</v>
      </c>
      <c r="L213" t="str">
        <f>_xlfn.XLOOKUP(A213,'Usage by partner TELE2 vs Ki'!A:A,'Usage by partner TELE2 vs Ki'!A:A,,0)</f>
        <v>SAUZN</v>
      </c>
    </row>
    <row r="214" spans="1:12" x14ac:dyDescent="0.25">
      <c r="A214" s="8" t="s">
        <v>488</v>
      </c>
      <c r="B214" s="8" t="s">
        <v>489</v>
      </c>
      <c r="C214" s="8" t="s">
        <v>490</v>
      </c>
      <c r="D214" s="8" t="s">
        <v>13</v>
      </c>
      <c r="E214" s="8" t="s">
        <v>14</v>
      </c>
      <c r="F214" s="8" t="s">
        <v>15</v>
      </c>
      <c r="G214" s="8">
        <v>929087</v>
      </c>
      <c r="H214" s="8">
        <v>0</v>
      </c>
      <c r="I214" s="8">
        <v>3790.1190000000001</v>
      </c>
      <c r="J214" s="9">
        <v>381.53425999568901</v>
      </c>
      <c r="K214">
        <f t="shared" si="4"/>
        <v>0.10066550944592742</v>
      </c>
      <c r="L214" t="str">
        <f>_xlfn.XLOOKUP(A214,'Usage by partner TELE2 vs Ki'!A:A,'Usage by partner TELE2 vs Ki'!A:A,,0)</f>
        <v>SENSG</v>
      </c>
    </row>
    <row r="215" spans="1:12" x14ac:dyDescent="0.25">
      <c r="A215" s="8" t="s">
        <v>1072</v>
      </c>
      <c r="B215" s="8" t="s">
        <v>1073</v>
      </c>
      <c r="C215" s="8" t="s">
        <v>493</v>
      </c>
      <c r="D215" s="8" t="s">
        <v>13</v>
      </c>
      <c r="E215" s="8" t="s">
        <v>14</v>
      </c>
      <c r="F215" s="8" t="s">
        <v>15</v>
      </c>
      <c r="G215" s="8">
        <v>1</v>
      </c>
      <c r="H215" s="8">
        <v>0</v>
      </c>
      <c r="I215" s="8">
        <v>0.23599999999999999</v>
      </c>
      <c r="J215" s="9">
        <v>1.418E-2</v>
      </c>
      <c r="K215">
        <f t="shared" si="4"/>
        <v>6.0084745762711868E-2</v>
      </c>
      <c r="L215" t="str">
        <f>_xlfn.XLOOKUP(A215,'Usage by partner TELE2 vs Ki'!A:A,'Usage by partner TELE2 vs Ki'!A:A,,0)</f>
        <v>SGPST</v>
      </c>
    </row>
    <row r="216" spans="1:12" x14ac:dyDescent="0.25">
      <c r="A216" s="8" t="s">
        <v>494</v>
      </c>
      <c r="B216" s="8" t="s">
        <v>255</v>
      </c>
      <c r="C216" s="8" t="s">
        <v>495</v>
      </c>
      <c r="D216" s="8" t="s">
        <v>13</v>
      </c>
      <c r="E216" s="8" t="s">
        <v>14</v>
      </c>
      <c r="F216" s="8" t="s">
        <v>15</v>
      </c>
      <c r="G216" s="8">
        <v>383</v>
      </c>
      <c r="H216" s="8">
        <v>0</v>
      </c>
      <c r="I216" s="8">
        <v>2.4460000000000002</v>
      </c>
      <c r="J216" s="9">
        <v>0.24689999999999901</v>
      </c>
      <c r="K216">
        <f t="shared" si="4"/>
        <v>0.10094031071136508</v>
      </c>
      <c r="L216" t="str">
        <f>_xlfn.XLOOKUP(A216,'Usage by partner TELE2 vs Ki'!A:A,'Usage by partner TELE2 vs Ki'!A:A,,0)</f>
        <v>SLVDC</v>
      </c>
    </row>
    <row r="217" spans="1:12" x14ac:dyDescent="0.25">
      <c r="A217" s="8" t="s">
        <v>496</v>
      </c>
      <c r="B217" s="8" t="s">
        <v>497</v>
      </c>
      <c r="C217" s="8" t="s">
        <v>495</v>
      </c>
      <c r="D217" s="8" t="s">
        <v>13</v>
      </c>
      <c r="E217" s="8" t="s">
        <v>14</v>
      </c>
      <c r="F217" s="8" t="s">
        <v>15</v>
      </c>
      <c r="G217" s="8">
        <v>131</v>
      </c>
      <c r="H217" s="8">
        <v>0</v>
      </c>
      <c r="I217" s="8">
        <v>8.8230000000000004</v>
      </c>
      <c r="J217" s="9">
        <v>0.10642</v>
      </c>
      <c r="K217">
        <f t="shared" si="4"/>
        <v>1.2061657032755298E-2</v>
      </c>
      <c r="L217" t="str">
        <f>_xlfn.XLOOKUP(A217,'Usage by partner TELE2 vs Ki'!A:A,'Usage by partner TELE2 vs Ki'!A:A,,0)</f>
        <v>SLVTM</v>
      </c>
    </row>
    <row r="218" spans="1:12" x14ac:dyDescent="0.25">
      <c r="A218" s="8" t="s">
        <v>498</v>
      </c>
      <c r="B218" s="8" t="s">
        <v>499</v>
      </c>
      <c r="C218" s="8" t="s">
        <v>500</v>
      </c>
      <c r="D218" s="8" t="s">
        <v>13</v>
      </c>
      <c r="E218" s="8" t="s">
        <v>14</v>
      </c>
      <c r="F218" s="8" t="s">
        <v>15</v>
      </c>
      <c r="G218" s="8">
        <v>414</v>
      </c>
      <c r="H218" s="8">
        <v>0</v>
      </c>
      <c r="I218" s="8">
        <v>18.157</v>
      </c>
      <c r="J218" s="9">
        <v>1.0912200000000001</v>
      </c>
      <c r="K218">
        <f t="shared" si="4"/>
        <v>6.0099135319711408E-2</v>
      </c>
      <c r="L218" t="str">
        <f>_xlfn.XLOOKUP(A218,'Usage by partner TELE2 vs Ki'!A:A,'Usage by partner TELE2 vs Ki'!A:A,,0)</f>
        <v>SRBNO</v>
      </c>
    </row>
    <row r="219" spans="1:12" x14ac:dyDescent="0.25">
      <c r="A219" s="8" t="s">
        <v>501</v>
      </c>
      <c r="B219" s="8" t="s">
        <v>502</v>
      </c>
      <c r="C219" s="8" t="s">
        <v>503</v>
      </c>
      <c r="D219" s="8" t="s">
        <v>13</v>
      </c>
      <c r="E219" s="8" t="s">
        <v>14</v>
      </c>
      <c r="F219" s="8" t="s">
        <v>15</v>
      </c>
      <c r="G219" s="8">
        <v>160</v>
      </c>
      <c r="H219" s="8">
        <v>0</v>
      </c>
      <c r="I219" s="8">
        <v>8.0820000000000007</v>
      </c>
      <c r="J219" s="9">
        <v>0.40473999999999999</v>
      </c>
      <c r="K219">
        <f t="shared" si="4"/>
        <v>5.0079188319722835E-2</v>
      </c>
      <c r="L219" t="str">
        <f>_xlfn.XLOOKUP(A219,'Usage by partner TELE2 vs Ki'!A:A,'Usage by partner TELE2 vs Ki'!A:A,,0)</f>
        <v>SSDMN</v>
      </c>
    </row>
    <row r="220" spans="1:12" x14ac:dyDescent="0.25">
      <c r="A220" s="8" t="s">
        <v>507</v>
      </c>
      <c r="B220" s="8" t="s">
        <v>508</v>
      </c>
      <c r="C220" s="8" t="s">
        <v>509</v>
      </c>
      <c r="D220" s="8" t="s">
        <v>13</v>
      </c>
      <c r="E220" s="8" t="s">
        <v>14</v>
      </c>
      <c r="F220" s="8" t="s">
        <v>15</v>
      </c>
      <c r="G220" s="8">
        <v>2132</v>
      </c>
      <c r="H220" s="8">
        <v>0</v>
      </c>
      <c r="I220" s="8">
        <v>27.620999999999999</v>
      </c>
      <c r="J220" s="9">
        <v>0.179449999999999</v>
      </c>
      <c r="K220">
        <f t="shared" si="4"/>
        <v>6.496868324825278E-3</v>
      </c>
      <c r="L220" t="str">
        <f>_xlfn.XLOOKUP(A220,'Usage by partner TELE2 vs Ki'!A:A,'Usage by partner TELE2 vs Ki'!A:A,,0)</f>
        <v>SVKGT</v>
      </c>
    </row>
    <row r="221" spans="1:12" x14ac:dyDescent="0.25">
      <c r="A221" s="8" t="s">
        <v>510</v>
      </c>
      <c r="B221" s="8" t="s">
        <v>511</v>
      </c>
      <c r="C221" s="8" t="s">
        <v>512</v>
      </c>
      <c r="D221" s="8" t="s">
        <v>13</v>
      </c>
      <c r="E221" s="8" t="s">
        <v>14</v>
      </c>
      <c r="F221" s="8" t="s">
        <v>15</v>
      </c>
      <c r="G221" s="8">
        <v>150</v>
      </c>
      <c r="H221" s="8">
        <v>0</v>
      </c>
      <c r="I221" s="8">
        <v>2.552</v>
      </c>
      <c r="J221" s="9">
        <v>2.579E-2</v>
      </c>
      <c r="K221">
        <f t="shared" si="4"/>
        <v>1.0105799373040753E-2</v>
      </c>
      <c r="L221" t="str">
        <f>_xlfn.XLOOKUP(A221,'Usage by partner TELE2 vs Ki'!A:A,'Usage by partner TELE2 vs Ki'!A:A,,0)</f>
        <v>SVKO2</v>
      </c>
    </row>
    <row r="222" spans="1:12" x14ac:dyDescent="0.25">
      <c r="A222" s="8" t="s">
        <v>513</v>
      </c>
      <c r="B222" s="8" t="s">
        <v>514</v>
      </c>
      <c r="C222" s="8" t="s">
        <v>509</v>
      </c>
      <c r="D222" s="8" t="s">
        <v>13</v>
      </c>
      <c r="E222" s="8" t="s">
        <v>14</v>
      </c>
      <c r="F222" s="8" t="s">
        <v>15</v>
      </c>
      <c r="G222" s="8">
        <v>257</v>
      </c>
      <c r="H222" s="8">
        <v>0</v>
      </c>
      <c r="I222" s="8">
        <v>18.577999999999999</v>
      </c>
      <c r="J222" s="9">
        <v>0.11257</v>
      </c>
      <c r="K222">
        <f t="shared" si="4"/>
        <v>6.0593174722790404E-3</v>
      </c>
      <c r="L222" t="str">
        <f>_xlfn.XLOOKUP(A222,'Usage by partner TELE2 vs Ki'!A:A,'Usage by partner TELE2 vs Ki'!A:A,,0)</f>
        <v>SVNMT</v>
      </c>
    </row>
    <row r="223" spans="1:12" x14ac:dyDescent="0.25">
      <c r="A223" s="8" t="s">
        <v>515</v>
      </c>
      <c r="B223" s="8" t="s">
        <v>516</v>
      </c>
      <c r="C223" s="8" t="s">
        <v>509</v>
      </c>
      <c r="D223" s="8" t="s">
        <v>13</v>
      </c>
      <c r="E223" s="8" t="s">
        <v>14</v>
      </c>
      <c r="F223" s="8" t="s">
        <v>15</v>
      </c>
      <c r="G223" s="8">
        <v>256</v>
      </c>
      <c r="H223" s="8">
        <v>0</v>
      </c>
      <c r="I223" s="8">
        <v>9.9339999999999993</v>
      </c>
      <c r="J223" s="9">
        <v>9.9979999999999999E-2</v>
      </c>
      <c r="K223">
        <f t="shared" si="4"/>
        <v>1.006442520636199E-2</v>
      </c>
      <c r="L223" t="str">
        <f>_xlfn.XLOOKUP(A223,'Usage by partner TELE2 vs Ki'!A:A,'Usage by partner TELE2 vs Ki'!A:A,,0)</f>
        <v>SVNSM</v>
      </c>
    </row>
    <row r="224" spans="1:12" x14ac:dyDescent="0.25">
      <c r="A224" s="8" t="s">
        <v>517</v>
      </c>
      <c r="B224" s="8" t="s">
        <v>518</v>
      </c>
      <c r="C224" s="8" t="s">
        <v>509</v>
      </c>
      <c r="D224" s="8" t="s">
        <v>13</v>
      </c>
      <c r="E224" s="8" t="s">
        <v>14</v>
      </c>
      <c r="F224" s="8" t="s">
        <v>15</v>
      </c>
      <c r="G224" s="8">
        <v>1813</v>
      </c>
      <c r="H224" s="8">
        <v>0</v>
      </c>
      <c r="I224" s="8">
        <v>171.80500000000001</v>
      </c>
      <c r="J224" s="9">
        <v>1.72367</v>
      </c>
      <c r="K224">
        <f t="shared" si="4"/>
        <v>1.0032711504321759E-2</v>
      </c>
      <c r="L224" t="str">
        <f>_xlfn.XLOOKUP(A224,'Usage by partner TELE2 vs Ki'!A:A,'Usage by partner TELE2 vs Ki'!A:A,,0)</f>
        <v>SVNVG</v>
      </c>
    </row>
    <row r="225" spans="1:12" x14ac:dyDescent="0.25">
      <c r="A225" s="8" t="s">
        <v>519</v>
      </c>
      <c r="B225" s="8" t="s">
        <v>520</v>
      </c>
      <c r="C225" s="8" t="s">
        <v>521</v>
      </c>
      <c r="D225" s="8" t="s">
        <v>13</v>
      </c>
      <c r="E225" s="8" t="s">
        <v>14</v>
      </c>
      <c r="F225" s="8" t="s">
        <v>15</v>
      </c>
      <c r="G225" s="8">
        <v>76820</v>
      </c>
      <c r="H225" s="8">
        <v>0</v>
      </c>
      <c r="I225" s="8">
        <v>174.505</v>
      </c>
      <c r="J225" s="9">
        <v>17.6365099999908</v>
      </c>
      <c r="K225">
        <f t="shared" si="4"/>
        <v>0.10106592934294605</v>
      </c>
      <c r="L225" t="str">
        <f>_xlfn.XLOOKUP(A225,'Usage by partner TELE2 vs Ki'!A:A,'Usage by partner TELE2 vs Ki'!A:A,,0)</f>
        <v>TCDML</v>
      </c>
    </row>
    <row r="226" spans="1:12" x14ac:dyDescent="0.25">
      <c r="A226" s="8" t="s">
        <v>1074</v>
      </c>
      <c r="B226" s="8" t="s">
        <v>1075</v>
      </c>
      <c r="C226" s="8" t="s">
        <v>527</v>
      </c>
      <c r="D226" s="8" t="s">
        <v>13</v>
      </c>
      <c r="E226" s="8" t="s">
        <v>14</v>
      </c>
      <c r="F226" s="8" t="s">
        <v>15</v>
      </c>
      <c r="G226" s="8">
        <v>4</v>
      </c>
      <c r="H226" s="8">
        <v>0</v>
      </c>
      <c r="I226" s="8">
        <v>3.2120000000000002</v>
      </c>
      <c r="J226" s="9">
        <v>0.16059999999999999</v>
      </c>
      <c r="K226">
        <f t="shared" si="4"/>
        <v>4.9999999999999996E-2</v>
      </c>
      <c r="L226" t="str">
        <f>_xlfn.XLOOKUP(A226,'Usage by partner TELE2 vs Ki'!A:A,'Usage by partner TELE2 vs Ki'!A:A,,0)</f>
        <v>THACA</v>
      </c>
    </row>
    <row r="227" spans="1:12" x14ac:dyDescent="0.25">
      <c r="A227" s="8" t="s">
        <v>1231</v>
      </c>
      <c r="B227" s="8" t="s">
        <v>1263</v>
      </c>
      <c r="C227" s="8" t="s">
        <v>527</v>
      </c>
      <c r="D227" s="8" t="s">
        <v>13</v>
      </c>
      <c r="E227" s="8" t="s">
        <v>14</v>
      </c>
      <c r="F227" s="8" t="s">
        <v>15</v>
      </c>
      <c r="G227" s="8">
        <v>28</v>
      </c>
      <c r="H227" s="8">
        <v>0</v>
      </c>
      <c r="I227" s="8">
        <v>21.882999999999999</v>
      </c>
      <c r="J227" s="9">
        <v>1.09426</v>
      </c>
      <c r="K227">
        <f t="shared" si="4"/>
        <v>5.0005026733080479E-2</v>
      </c>
      <c r="L227" t="str">
        <f>_xlfn.XLOOKUP(A227,'Usage by partner TELE2 vs Ki'!A:A,'Usage by partner TELE2 vs Ki'!A:A,,0)</f>
        <v>THACT</v>
      </c>
    </row>
    <row r="228" spans="1:12" x14ac:dyDescent="0.25">
      <c r="A228" s="8" t="s">
        <v>528</v>
      </c>
      <c r="B228" s="8" t="s">
        <v>529</v>
      </c>
      <c r="C228" s="8" t="s">
        <v>527</v>
      </c>
      <c r="D228" s="8" t="s">
        <v>13</v>
      </c>
      <c r="E228" s="8" t="s">
        <v>14</v>
      </c>
      <c r="F228" s="8" t="s">
        <v>15</v>
      </c>
      <c r="G228" s="8">
        <v>64</v>
      </c>
      <c r="H228" s="8">
        <v>0</v>
      </c>
      <c r="I228" s="8">
        <v>4.5129999999999999</v>
      </c>
      <c r="J228" s="9">
        <v>0.2258</v>
      </c>
      <c r="K228">
        <f t="shared" si="4"/>
        <v>5.0033237314424994E-2</v>
      </c>
      <c r="L228" t="str">
        <f>_xlfn.XLOOKUP(A228,'Usage by partner TELE2 vs Ki'!A:A,'Usage by partner TELE2 vs Ki'!A:A,,0)</f>
        <v>THAWN</v>
      </c>
    </row>
    <row r="229" spans="1:12" x14ac:dyDescent="0.25">
      <c r="A229" s="8" t="s">
        <v>530</v>
      </c>
      <c r="B229" s="8" t="s">
        <v>531</v>
      </c>
      <c r="C229" s="8" t="s">
        <v>532</v>
      </c>
      <c r="D229" s="8" t="s">
        <v>13</v>
      </c>
      <c r="E229" s="8" t="s">
        <v>14</v>
      </c>
      <c r="F229" s="8" t="s">
        <v>15</v>
      </c>
      <c r="G229" s="8">
        <v>127</v>
      </c>
      <c r="H229" s="8">
        <v>0</v>
      </c>
      <c r="I229" s="8">
        <v>0.93799999999999994</v>
      </c>
      <c r="J229" s="9">
        <v>9.4119999999999995E-2</v>
      </c>
      <c r="K229">
        <f t="shared" si="4"/>
        <v>0.1003411513859275</v>
      </c>
      <c r="L229" t="str">
        <f>_xlfn.XLOOKUP(A229,'Usage by partner TELE2 vs Ki'!A:A,'Usage by partner TELE2 vs Ki'!A:A,,0)</f>
        <v>TTODL</v>
      </c>
    </row>
    <row r="230" spans="1:12" x14ac:dyDescent="0.25">
      <c r="A230" s="8" t="s">
        <v>533</v>
      </c>
      <c r="B230" s="8" t="s">
        <v>534</v>
      </c>
      <c r="C230" s="8" t="s">
        <v>535</v>
      </c>
      <c r="D230" s="8" t="s">
        <v>13</v>
      </c>
      <c r="E230" s="8" t="s">
        <v>14</v>
      </c>
      <c r="F230" s="8" t="s">
        <v>15</v>
      </c>
      <c r="G230" s="8">
        <v>478</v>
      </c>
      <c r="H230" s="8">
        <v>0</v>
      </c>
      <c r="I230" s="8">
        <v>35.651000000000003</v>
      </c>
      <c r="J230" s="9">
        <v>2.1397699999999999</v>
      </c>
      <c r="K230">
        <f t="shared" si="4"/>
        <v>6.0019915289893686E-2</v>
      </c>
      <c r="L230" t="str">
        <f>_xlfn.XLOOKUP(A230,'Usage by partner TELE2 vs Ki'!A:A,'Usage by partner TELE2 vs Ki'!A:A,,0)</f>
        <v>TURIS</v>
      </c>
    </row>
    <row r="231" spans="1:12" x14ac:dyDescent="0.25">
      <c r="A231" s="8" t="s">
        <v>536</v>
      </c>
      <c r="B231" s="8" t="s">
        <v>537</v>
      </c>
      <c r="C231" s="8" t="s">
        <v>535</v>
      </c>
      <c r="D231" s="8" t="s">
        <v>13</v>
      </c>
      <c r="E231" s="8" t="s">
        <v>14</v>
      </c>
      <c r="F231" s="8" t="s">
        <v>15</v>
      </c>
      <c r="G231" s="8">
        <v>613</v>
      </c>
      <c r="H231" s="8">
        <v>0</v>
      </c>
      <c r="I231" s="8">
        <v>1734.7929999999999</v>
      </c>
      <c r="J231" s="9">
        <v>104.08998</v>
      </c>
      <c r="K231">
        <f t="shared" si="4"/>
        <v>6.0001383450359783E-2</v>
      </c>
      <c r="L231" t="str">
        <f>_xlfn.XLOOKUP(A231,'Usage by partner TELE2 vs Ki'!A:A,'Usage by partner TELE2 vs Ki'!A:A,,0)</f>
        <v>TURTC</v>
      </c>
    </row>
    <row r="232" spans="1:12" x14ac:dyDescent="0.25">
      <c r="A232" s="8" t="s">
        <v>538</v>
      </c>
      <c r="B232" s="8" t="s">
        <v>539</v>
      </c>
      <c r="C232" s="8" t="s">
        <v>535</v>
      </c>
      <c r="D232" s="8" t="s">
        <v>13</v>
      </c>
      <c r="E232" s="8" t="s">
        <v>14</v>
      </c>
      <c r="F232" s="8" t="s">
        <v>15</v>
      </c>
      <c r="G232" s="8">
        <v>609</v>
      </c>
      <c r="H232" s="8">
        <v>0</v>
      </c>
      <c r="I232" s="8">
        <v>77.887</v>
      </c>
      <c r="J232" s="9">
        <v>4.6755899999999997</v>
      </c>
      <c r="K232">
        <f t="shared" si="4"/>
        <v>6.0030428697985541E-2</v>
      </c>
      <c r="L232" t="str">
        <f>_xlfn.XLOOKUP(A232,'Usage by partner TELE2 vs Ki'!A:A,'Usage by partner TELE2 vs Ki'!A:A,,0)</f>
        <v>TURTS</v>
      </c>
    </row>
    <row r="233" spans="1:12" x14ac:dyDescent="0.25">
      <c r="A233" s="8" t="s">
        <v>1076</v>
      </c>
      <c r="B233" s="8" t="s">
        <v>1077</v>
      </c>
      <c r="C233" s="8" t="s">
        <v>542</v>
      </c>
      <c r="D233" s="8" t="s">
        <v>13</v>
      </c>
      <c r="E233" s="8" t="s">
        <v>14</v>
      </c>
      <c r="F233" s="8" t="s">
        <v>15</v>
      </c>
      <c r="G233" s="8">
        <v>455</v>
      </c>
      <c r="H233" s="8">
        <v>0</v>
      </c>
      <c r="I233" s="8">
        <v>1195.4939999999999</v>
      </c>
      <c r="J233" s="9">
        <v>71.730540000001497</v>
      </c>
      <c r="K233">
        <f t="shared" si="4"/>
        <v>6.0000752826866136E-2</v>
      </c>
      <c r="L233" t="str">
        <f>_xlfn.XLOOKUP(A233,'Usage by partner TELE2 vs Ki'!A:A,'Usage by partner TELE2 vs Ki'!A:A,,0)</f>
        <v>TWNFE</v>
      </c>
    </row>
    <row r="234" spans="1:12" x14ac:dyDescent="0.25">
      <c r="A234" s="8" t="s">
        <v>1078</v>
      </c>
      <c r="B234" s="8" t="s">
        <v>1079</v>
      </c>
      <c r="C234" s="8" t="s">
        <v>542</v>
      </c>
      <c r="D234" s="8" t="s">
        <v>13</v>
      </c>
      <c r="E234" s="8" t="s">
        <v>14</v>
      </c>
      <c r="F234" s="8" t="s">
        <v>15</v>
      </c>
      <c r="G234" s="8">
        <v>5</v>
      </c>
      <c r="H234" s="8">
        <v>0</v>
      </c>
      <c r="I234" s="8">
        <v>0.157</v>
      </c>
      <c r="J234" s="9">
        <v>9.4599999999999997E-3</v>
      </c>
      <c r="K234">
        <f t="shared" si="4"/>
        <v>6.0254777070063693E-2</v>
      </c>
      <c r="L234" t="str">
        <f>_xlfn.XLOOKUP(A234,'Usage by partner TELE2 vs Ki'!A:A,'Usage by partner TELE2 vs Ki'!A:A,,0)</f>
        <v>TWNLD</v>
      </c>
    </row>
    <row r="235" spans="1:12" x14ac:dyDescent="0.25">
      <c r="A235" s="8" t="s">
        <v>540</v>
      </c>
      <c r="B235" s="8" t="s">
        <v>541</v>
      </c>
      <c r="C235" s="8" t="s">
        <v>542</v>
      </c>
      <c r="D235" s="8" t="s">
        <v>13</v>
      </c>
      <c r="E235" s="8" t="s">
        <v>14</v>
      </c>
      <c r="F235" s="8" t="s">
        <v>15</v>
      </c>
      <c r="G235" s="8">
        <v>2261</v>
      </c>
      <c r="H235" s="8">
        <v>0</v>
      </c>
      <c r="I235" s="8">
        <v>23.32</v>
      </c>
      <c r="J235" s="9">
        <v>1.4024800000000099</v>
      </c>
      <c r="K235">
        <f t="shared" si="4"/>
        <v>6.0140651801029586E-2</v>
      </c>
      <c r="L235" t="str">
        <f>_xlfn.XLOOKUP(A235,'Usage by partner TELE2 vs Ki'!A:A,'Usage by partner TELE2 vs Ki'!A:A,,0)</f>
        <v>TWNPC</v>
      </c>
    </row>
    <row r="236" spans="1:12" x14ac:dyDescent="0.25">
      <c r="A236" s="8" t="s">
        <v>543</v>
      </c>
      <c r="B236" s="8" t="s">
        <v>544</v>
      </c>
      <c r="C236" s="8" t="s">
        <v>545</v>
      </c>
      <c r="D236" s="8" t="s">
        <v>13</v>
      </c>
      <c r="E236" s="8" t="s">
        <v>14</v>
      </c>
      <c r="F236" s="8" t="s">
        <v>15</v>
      </c>
      <c r="G236" s="8">
        <v>391195</v>
      </c>
      <c r="H236" s="8">
        <v>0</v>
      </c>
      <c r="I236" s="8">
        <v>3181.3629999999998</v>
      </c>
      <c r="J236" s="9">
        <v>1432.4459900053901</v>
      </c>
      <c r="K236">
        <f t="shared" si="4"/>
        <v>0.45026172430036754</v>
      </c>
      <c r="L236" t="str">
        <f>_xlfn.XLOOKUP(A236,'Usage by partner TELE2 vs Ki'!A:A,'Usage by partner TELE2 vs Ki'!A:A,,0)</f>
        <v>TZACT</v>
      </c>
    </row>
    <row r="237" spans="1:12" x14ac:dyDescent="0.25">
      <c r="A237" s="8" t="s">
        <v>546</v>
      </c>
      <c r="B237" s="8" t="s">
        <v>547</v>
      </c>
      <c r="C237" s="8" t="s">
        <v>545</v>
      </c>
      <c r="D237" s="8" t="s">
        <v>13</v>
      </c>
      <c r="E237" s="8" t="s">
        <v>14</v>
      </c>
      <c r="F237" s="8" t="s">
        <v>15</v>
      </c>
      <c r="G237" s="8">
        <v>39691</v>
      </c>
      <c r="H237" s="8">
        <v>0</v>
      </c>
      <c r="I237" s="8">
        <v>181.161</v>
      </c>
      <c r="J237" s="9">
        <v>16.4427700000053</v>
      </c>
      <c r="K237">
        <f t="shared" si="4"/>
        <v>9.0763298944062459E-2</v>
      </c>
      <c r="L237" t="str">
        <f>_xlfn.XLOOKUP(A237,'Usage by partner TELE2 vs Ki'!A:A,'Usage by partner TELE2 vs Ki'!A:A,,0)</f>
        <v>TZAMB</v>
      </c>
    </row>
    <row r="238" spans="1:12" x14ac:dyDescent="0.25">
      <c r="A238" s="8" t="s">
        <v>548</v>
      </c>
      <c r="B238" s="8" t="s">
        <v>549</v>
      </c>
      <c r="C238" s="8" t="s">
        <v>550</v>
      </c>
      <c r="D238" s="8" t="s">
        <v>13</v>
      </c>
      <c r="E238" s="8" t="s">
        <v>14</v>
      </c>
      <c r="F238" s="8" t="s">
        <v>15</v>
      </c>
      <c r="G238" s="8">
        <v>2040</v>
      </c>
      <c r="H238" s="8">
        <v>0</v>
      </c>
      <c r="I238" s="8">
        <v>133.19</v>
      </c>
      <c r="J238" s="9">
        <v>66.603199999998395</v>
      </c>
      <c r="K238">
        <f t="shared" si="4"/>
        <v>0.5000615661836354</v>
      </c>
      <c r="L238" t="str">
        <f>_xlfn.XLOOKUP(A238,'Usage by partner TELE2 vs Ki'!A:A,'Usage by partner TELE2 vs Ki'!A:A,,0)</f>
        <v>UGACE</v>
      </c>
    </row>
    <row r="239" spans="1:12" x14ac:dyDescent="0.25">
      <c r="A239" s="8" t="s">
        <v>551</v>
      </c>
      <c r="B239" s="8" t="s">
        <v>552</v>
      </c>
      <c r="C239" s="8" t="s">
        <v>550</v>
      </c>
      <c r="D239" s="8" t="s">
        <v>13</v>
      </c>
      <c r="E239" s="8" t="s">
        <v>14</v>
      </c>
      <c r="F239" s="8" t="s">
        <v>15</v>
      </c>
      <c r="G239" s="8">
        <v>1193</v>
      </c>
      <c r="H239" s="8">
        <v>0</v>
      </c>
      <c r="I239" s="8">
        <v>62.04</v>
      </c>
      <c r="J239" s="9">
        <v>3.10578000000003</v>
      </c>
      <c r="K239">
        <f t="shared" si="4"/>
        <v>5.0060928433269342E-2</v>
      </c>
      <c r="L239" t="str">
        <f>_xlfn.XLOOKUP(A239,'Usage by partner TELE2 vs Ki'!A:A,'Usage by partner TELE2 vs Ki'!A:A,,0)</f>
        <v>UGAMN</v>
      </c>
    </row>
    <row r="240" spans="1:12" x14ac:dyDescent="0.25">
      <c r="A240" s="8" t="s">
        <v>1197</v>
      </c>
      <c r="B240" s="8" t="s">
        <v>1198</v>
      </c>
      <c r="C240" s="8" t="s">
        <v>1199</v>
      </c>
      <c r="D240" s="8" t="s">
        <v>13</v>
      </c>
      <c r="E240" s="8" t="s">
        <v>14</v>
      </c>
      <c r="F240" s="8" t="s">
        <v>15</v>
      </c>
      <c r="G240" s="8">
        <v>28</v>
      </c>
      <c r="H240" s="8">
        <v>0</v>
      </c>
      <c r="I240" s="8">
        <v>8.7759999999999998</v>
      </c>
      <c r="J240" s="9">
        <v>0.17563000000000001</v>
      </c>
      <c r="K240">
        <f t="shared" si="4"/>
        <v>2.0012534184138561E-2</v>
      </c>
      <c r="L240" t="str">
        <f>_xlfn.XLOOKUP(A240,'Usage by partner TELE2 vs Ki'!A:A,'Usage by partner TELE2 vs Ki'!A:A,,0)</f>
        <v>UKRAS</v>
      </c>
    </row>
    <row r="241" spans="1:12" x14ac:dyDescent="0.25">
      <c r="A241" s="8" t="s">
        <v>1115</v>
      </c>
      <c r="B241" s="8" t="s">
        <v>1200</v>
      </c>
      <c r="C241" s="8" t="s">
        <v>1199</v>
      </c>
      <c r="D241" s="8" t="s">
        <v>13</v>
      </c>
      <c r="E241" s="8" t="s">
        <v>14</v>
      </c>
      <c r="F241" s="8" t="s">
        <v>15</v>
      </c>
      <c r="G241" s="8">
        <v>826</v>
      </c>
      <c r="H241" s="8">
        <v>0</v>
      </c>
      <c r="I241" s="8">
        <v>14.06</v>
      </c>
      <c r="J241" s="9">
        <v>0.28510000000000002</v>
      </c>
      <c r="K241">
        <f t="shared" si="4"/>
        <v>2.0277382645803699E-2</v>
      </c>
      <c r="L241" t="str">
        <f>_xlfn.XLOOKUP(A241,'Usage by partner TELE2 vs Ki'!A:A,'Usage by partner TELE2 vs Ki'!A:A,,0)</f>
        <v>UKRKS</v>
      </c>
    </row>
    <row r="242" spans="1:12" x14ac:dyDescent="0.25">
      <c r="A242" s="8" t="s">
        <v>1155</v>
      </c>
      <c r="B242" s="8" t="s">
        <v>1203</v>
      </c>
      <c r="C242" s="8" t="s">
        <v>1204</v>
      </c>
      <c r="D242" s="8" t="s">
        <v>13</v>
      </c>
      <c r="E242" s="8" t="s">
        <v>14</v>
      </c>
      <c r="F242" s="8" t="s">
        <v>15</v>
      </c>
      <c r="G242" s="8">
        <v>104</v>
      </c>
      <c r="H242" s="8">
        <v>0</v>
      </c>
      <c r="I242" s="8">
        <v>14.688000000000001</v>
      </c>
      <c r="J242" s="9">
        <v>1.46926</v>
      </c>
      <c r="K242">
        <f t="shared" si="4"/>
        <v>0.10003131808278867</v>
      </c>
      <c r="L242" t="str">
        <f>_xlfn.XLOOKUP(A242,'Usage by partner TELE2 vs Ki'!A:A,'Usage by partner TELE2 vs Ki'!A:A,,0)</f>
        <v>URYAM</v>
      </c>
    </row>
    <row r="243" spans="1:12" x14ac:dyDescent="0.25">
      <c r="A243" s="8" t="s">
        <v>553</v>
      </c>
      <c r="B243" s="8" t="s">
        <v>554</v>
      </c>
      <c r="C243" s="8" t="s">
        <v>555</v>
      </c>
      <c r="D243" s="8" t="s">
        <v>13</v>
      </c>
      <c r="E243" s="8" t="s">
        <v>14</v>
      </c>
      <c r="F243" s="8" t="s">
        <v>15</v>
      </c>
      <c r="G243" s="8">
        <v>1377278</v>
      </c>
      <c r="H243" s="8">
        <v>0</v>
      </c>
      <c r="I243" s="8">
        <v>185102.56200000001</v>
      </c>
      <c r="J243" s="9">
        <v>2506.4271699861602</v>
      </c>
      <c r="K243">
        <f t="shared" si="4"/>
        <v>1.3540748128522176E-2</v>
      </c>
      <c r="L243" t="str">
        <f>_xlfn.XLOOKUP(A243,'Usage by partner TELE2 vs Ki'!A:A,'Usage by partner TELE2 vs Ki'!A:A,,0)</f>
        <v>USACG</v>
      </c>
    </row>
    <row r="244" spans="1:12" x14ac:dyDescent="0.25">
      <c r="A244" s="8" t="s">
        <v>556</v>
      </c>
      <c r="B244" s="8" t="s">
        <v>557</v>
      </c>
      <c r="C244" s="8" t="s">
        <v>555</v>
      </c>
      <c r="D244" s="8" t="s">
        <v>13</v>
      </c>
      <c r="E244" s="8" t="s">
        <v>14</v>
      </c>
      <c r="F244" s="8" t="s">
        <v>15</v>
      </c>
      <c r="G244" s="8">
        <v>2428670</v>
      </c>
      <c r="H244" s="8">
        <v>0</v>
      </c>
      <c r="I244" s="8">
        <v>123687.08</v>
      </c>
      <c r="J244" s="9">
        <v>628.18815998042601</v>
      </c>
      <c r="K244">
        <f t="shared" si="4"/>
        <v>5.0788502726430767E-3</v>
      </c>
      <c r="L244" t="str">
        <f>_xlfn.XLOOKUP(A244,'Usage by partner TELE2 vs Ki'!A:A,'Usage by partner TELE2 vs Ki'!A:A,,0)</f>
        <v>USAW6</v>
      </c>
    </row>
    <row r="245" spans="1:12" x14ac:dyDescent="0.25">
      <c r="A245" s="8" t="s">
        <v>1109</v>
      </c>
      <c r="B245" s="8" t="s">
        <v>332</v>
      </c>
      <c r="C245" s="8" t="s">
        <v>1333</v>
      </c>
      <c r="D245" s="8" t="s">
        <v>13</v>
      </c>
      <c r="E245" s="8" t="s">
        <v>14</v>
      </c>
      <c r="F245" s="8" t="s">
        <v>15</v>
      </c>
      <c r="G245" s="8">
        <v>127</v>
      </c>
      <c r="H245" s="8">
        <v>0</v>
      </c>
      <c r="I245" s="8">
        <v>2.5099999999999998</v>
      </c>
      <c r="J245" s="9">
        <v>0.25147000000000003</v>
      </c>
      <c r="K245">
        <f t="shared" si="4"/>
        <v>0.10018725099601596</v>
      </c>
      <c r="L245" t="str">
        <f>_xlfn.XLOOKUP(A245,'Usage by partner TELE2 vs Ki'!A:A,'Usage by partner TELE2 vs Ki'!A:A,,0)</f>
        <v>VCTCW</v>
      </c>
    </row>
    <row r="246" spans="1:12" x14ac:dyDescent="0.25">
      <c r="A246" s="8" t="s">
        <v>558</v>
      </c>
      <c r="B246" s="8" t="s">
        <v>559</v>
      </c>
      <c r="C246" s="8" t="s">
        <v>560</v>
      </c>
      <c r="D246" s="8" t="s">
        <v>13</v>
      </c>
      <c r="E246" s="8" t="s">
        <v>14</v>
      </c>
      <c r="F246" s="8" t="s">
        <v>15</v>
      </c>
      <c r="G246" s="8">
        <v>1895</v>
      </c>
      <c r="H246" s="8">
        <v>0</v>
      </c>
      <c r="I246" s="8">
        <v>27.23</v>
      </c>
      <c r="J246" s="9">
        <v>2.7307100000000202</v>
      </c>
      <c r="K246">
        <f t="shared" si="4"/>
        <v>0.10028314359162763</v>
      </c>
      <c r="L246" t="str">
        <f>_xlfn.XLOOKUP(A246,'Usage by partner TELE2 vs Ki'!A:A,'Usage by partner TELE2 vs Ki'!A:A,,0)</f>
        <v>VGBCC</v>
      </c>
    </row>
    <row r="247" spans="1:12" x14ac:dyDescent="0.25">
      <c r="A247" s="8" t="s">
        <v>561</v>
      </c>
      <c r="B247" s="8" t="s">
        <v>562</v>
      </c>
      <c r="C247" s="8" t="s">
        <v>560</v>
      </c>
      <c r="D247" s="8" t="s">
        <v>13</v>
      </c>
      <c r="E247" s="8" t="s">
        <v>14</v>
      </c>
      <c r="F247" s="8" t="s">
        <v>15</v>
      </c>
      <c r="G247" s="8">
        <v>5127</v>
      </c>
      <c r="H247" s="8">
        <v>0</v>
      </c>
      <c r="I247" s="8">
        <v>23.704000000000001</v>
      </c>
      <c r="J247" s="9">
        <v>2.3819400000000099</v>
      </c>
      <c r="K247">
        <f t="shared" si="4"/>
        <v>0.10048683766452961</v>
      </c>
      <c r="L247" t="str">
        <f>_xlfn.XLOOKUP(A247,'Usage by partner TELE2 vs Ki'!A:A,'Usage by partner TELE2 vs Ki'!A:A,,0)</f>
        <v>VGBCW</v>
      </c>
    </row>
    <row r="248" spans="1:12" x14ac:dyDescent="0.25">
      <c r="A248" s="8" t="s">
        <v>563</v>
      </c>
      <c r="B248" s="8" t="s">
        <v>564</v>
      </c>
      <c r="C248" s="8" t="s">
        <v>565</v>
      </c>
      <c r="D248" s="8" t="s">
        <v>13</v>
      </c>
      <c r="E248" s="8" t="s">
        <v>14</v>
      </c>
      <c r="F248" s="8" t="s">
        <v>15</v>
      </c>
      <c r="G248" s="8">
        <v>475</v>
      </c>
      <c r="H248" s="8">
        <v>0</v>
      </c>
      <c r="I248" s="8">
        <v>17.530999999999999</v>
      </c>
      <c r="J248" s="9">
        <v>0.10732</v>
      </c>
      <c r="K248">
        <f t="shared" si="4"/>
        <v>6.1217272260566998E-3</v>
      </c>
      <c r="L248" t="str">
        <f>_xlfn.XLOOKUP(A248,'Usage by partner TELE2 vs Ki'!A:A,'Usage by partner TELE2 vs Ki'!A:A,,0)</f>
        <v>YUGMT</v>
      </c>
    </row>
    <row r="249" spans="1:12" x14ac:dyDescent="0.25">
      <c r="A249" s="8" t="s">
        <v>566</v>
      </c>
      <c r="B249" s="8" t="s">
        <v>567</v>
      </c>
      <c r="C249" s="8" t="s">
        <v>568</v>
      </c>
      <c r="D249" s="8" t="s">
        <v>13</v>
      </c>
      <c r="E249" s="8" t="s">
        <v>14</v>
      </c>
      <c r="F249" s="8" t="s">
        <v>15</v>
      </c>
      <c r="G249" s="8">
        <v>18318</v>
      </c>
      <c r="H249" s="8">
        <v>0</v>
      </c>
      <c r="I249" s="8">
        <v>379.65800000000002</v>
      </c>
      <c r="J249" s="9">
        <v>19.042860000000498</v>
      </c>
      <c r="K249">
        <f t="shared" si="4"/>
        <v>5.0157931612136442E-2</v>
      </c>
      <c r="L249" t="str">
        <f>_xlfn.XLOOKUP(A249,'Usage by partner TELE2 vs Ki'!A:A,'Usage by partner TELE2 vs Ki'!A:A,,0)</f>
        <v>ZAFMN</v>
      </c>
    </row>
    <row r="250" spans="1:12" x14ac:dyDescent="0.25">
      <c r="A250" s="8" t="s">
        <v>569</v>
      </c>
      <c r="B250" s="8" t="s">
        <v>570</v>
      </c>
      <c r="C250" s="8" t="s">
        <v>568</v>
      </c>
      <c r="D250" s="8" t="s">
        <v>13</v>
      </c>
      <c r="E250" s="8" t="s">
        <v>14</v>
      </c>
      <c r="F250" s="8" t="s">
        <v>15</v>
      </c>
      <c r="G250" s="8">
        <v>19099</v>
      </c>
      <c r="H250" s="8">
        <v>0</v>
      </c>
      <c r="I250" s="8">
        <v>408.31599999999997</v>
      </c>
      <c r="J250" s="9">
        <v>12.309270000000099</v>
      </c>
      <c r="K250">
        <f t="shared" si="4"/>
        <v>3.0146430705630198E-2</v>
      </c>
      <c r="L250" t="str">
        <f>_xlfn.XLOOKUP(A250,'Usage by partner TELE2 vs Ki'!A:A,'Usage by partner TELE2 vs Ki'!A:A,,0)</f>
        <v>ZAFVC</v>
      </c>
    </row>
    <row r="251" spans="1:12" x14ac:dyDescent="0.25">
      <c r="A251" s="8" t="s">
        <v>571</v>
      </c>
      <c r="B251" s="8" t="s">
        <v>572</v>
      </c>
      <c r="C251" s="8" t="s">
        <v>573</v>
      </c>
      <c r="D251" s="8" t="s">
        <v>13</v>
      </c>
      <c r="E251" s="8" t="s">
        <v>14</v>
      </c>
      <c r="F251" s="8" t="s">
        <v>15</v>
      </c>
      <c r="G251" s="8">
        <v>1482038</v>
      </c>
      <c r="H251" s="8">
        <v>0</v>
      </c>
      <c r="I251" s="8">
        <v>8990.2880000000005</v>
      </c>
      <c r="J251" s="9">
        <v>182.33721000213299</v>
      </c>
      <c r="K251">
        <f t="shared" si="4"/>
        <v>2.0281576074329653E-2</v>
      </c>
      <c r="L251" t="str">
        <f>_xlfn.XLOOKUP(A251,'Usage by partner TELE2 vs Ki'!A:A,'Usage by partner TELE2 vs Ki'!A:A,,0)</f>
        <v>ZMB02</v>
      </c>
    </row>
    <row r="252" spans="1:12" x14ac:dyDescent="0.25">
      <c r="A252" s="8" t="s">
        <v>574</v>
      </c>
      <c r="B252" s="8" t="s">
        <v>575</v>
      </c>
      <c r="C252" s="8" t="s">
        <v>573</v>
      </c>
      <c r="D252" s="8" t="s">
        <v>13</v>
      </c>
      <c r="E252" s="8" t="s">
        <v>14</v>
      </c>
      <c r="F252" s="8" t="s">
        <v>15</v>
      </c>
      <c r="G252" s="8">
        <v>897</v>
      </c>
      <c r="H252" s="8">
        <v>0</v>
      </c>
      <c r="I252" s="8">
        <v>73.926000000000002</v>
      </c>
      <c r="J252" s="9">
        <v>73.928599999999904</v>
      </c>
      <c r="K252">
        <f t="shared" si="4"/>
        <v>1.0000351703054393</v>
      </c>
      <c r="L252" t="str">
        <f>_xlfn.XLOOKUP(A252,'Usage by partner TELE2 vs Ki'!A:A,'Usage by partner TELE2 vs Ki'!A:A,,0)</f>
        <v>ZMBCZ</v>
      </c>
    </row>
    <row r="253" spans="1:12" x14ac:dyDescent="0.25">
      <c r="A253" s="8" t="s">
        <v>576</v>
      </c>
      <c r="B253" s="8" t="s">
        <v>577</v>
      </c>
      <c r="C253" s="8" t="s">
        <v>578</v>
      </c>
      <c r="D253" s="8" t="s">
        <v>13</v>
      </c>
      <c r="E253" s="8" t="s">
        <v>14</v>
      </c>
      <c r="F253" s="8" t="s">
        <v>15</v>
      </c>
      <c r="G253" s="8">
        <v>15403</v>
      </c>
      <c r="H253" s="8">
        <v>0</v>
      </c>
      <c r="I253" s="8">
        <v>252.59200000000001</v>
      </c>
      <c r="J253" s="9">
        <v>252.65222999998301</v>
      </c>
      <c r="K253">
        <f t="shared" ref="K253:K254" si="5">J253/I253</f>
        <v>1.0002384477734172</v>
      </c>
      <c r="L253" t="str">
        <f>_xlfn.XLOOKUP(A253,'Usage by partner TELE2 vs Ki'!A:A,'Usage by partner TELE2 vs Ki'!A:A,,0)</f>
        <v>ZWEN1</v>
      </c>
    </row>
    <row r="254" spans="1:12" x14ac:dyDescent="0.25">
      <c r="A254" s="8" t="s">
        <v>579</v>
      </c>
      <c r="B254" s="8" t="s">
        <v>580</v>
      </c>
      <c r="C254" s="8" t="s">
        <v>578</v>
      </c>
      <c r="D254" s="8" t="s">
        <v>13</v>
      </c>
      <c r="E254" s="8" t="s">
        <v>14</v>
      </c>
      <c r="F254" s="8" t="s">
        <v>15</v>
      </c>
      <c r="G254" s="8">
        <v>14058</v>
      </c>
      <c r="H254" s="8">
        <v>0</v>
      </c>
      <c r="I254" s="8">
        <v>180.34700000000001</v>
      </c>
      <c r="J254" s="9">
        <v>36.121469999998503</v>
      </c>
      <c r="K254">
        <f t="shared" si="5"/>
        <v>0.20028872118748026</v>
      </c>
      <c r="L254" t="str">
        <f>_xlfn.XLOOKUP(A254,'Usage by partner TELE2 vs Ki'!A:A,'Usage by partner TELE2 vs Ki'!A:A,,0)</f>
        <v>ZWEN3</v>
      </c>
    </row>
  </sheetData>
  <autoFilter ref="A1:L310" xr:uid="{331178D8-9FF2-47E7-A357-D950E7D3A6AC}"/>
  <conditionalFormatting sqref="L1:L1048576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EB6EB-B1E9-4FF8-9A54-983BB217E36F}">
  <dimension ref="A1:V252"/>
  <sheetViews>
    <sheetView topLeftCell="A108" workbookViewId="0">
      <selection activeCell="C12" sqref="A12:C15"/>
    </sheetView>
  </sheetViews>
  <sheetFormatPr defaultRowHeight="15" x14ac:dyDescent="0.25"/>
  <cols>
    <col min="1" max="1" width="10.28515625" style="8" bestFit="1" customWidth="1"/>
    <col min="2" max="2" width="17.85546875" style="8" customWidth="1"/>
    <col min="3" max="3" width="17.7109375" style="8" customWidth="1"/>
    <col min="4" max="4" width="15.28515625" style="8" bestFit="1" customWidth="1"/>
    <col min="5" max="5" width="8.7109375" style="8" customWidth="1"/>
    <col min="6" max="6" width="18.7109375" style="8" customWidth="1"/>
    <col min="7" max="7" width="15.28515625" style="8" customWidth="1"/>
    <col min="8" max="8" width="10.7109375" style="8" customWidth="1"/>
    <col min="9" max="9" width="22" style="26" bestFit="1" customWidth="1"/>
    <col min="10" max="10" width="11.5703125" style="9" bestFit="1" customWidth="1"/>
    <col min="15" max="15" width="13.28515625" bestFit="1" customWidth="1"/>
  </cols>
  <sheetData>
    <row r="1" spans="1:22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4" t="s">
        <v>8</v>
      </c>
      <c r="J1" s="3" t="s">
        <v>9</v>
      </c>
      <c r="K1" s="3" t="s">
        <v>581</v>
      </c>
      <c r="O1" s="23">
        <f>SUM(I:I)</f>
        <v>1382911.3100000003</v>
      </c>
      <c r="Q1" s="30" t="s">
        <v>1388</v>
      </c>
      <c r="R1" s="30"/>
      <c r="S1" s="8"/>
      <c r="T1" s="8"/>
      <c r="U1" s="8"/>
      <c r="V1" s="31">
        <f>+SUM(V3:V385)</f>
        <v>6109.755000000001</v>
      </c>
    </row>
    <row r="2" spans="1:22" ht="51" x14ac:dyDescent="0.25">
      <c r="A2" s="4" t="s">
        <v>1244</v>
      </c>
      <c r="B2" s="4" t="s">
        <v>1245</v>
      </c>
      <c r="C2" s="4" t="s">
        <v>12</v>
      </c>
      <c r="D2" s="4" t="s">
        <v>13</v>
      </c>
      <c r="E2" s="4" t="s">
        <v>14</v>
      </c>
      <c r="F2" s="5" t="s">
        <v>15</v>
      </c>
      <c r="G2" s="5">
        <v>46</v>
      </c>
      <c r="H2" s="6">
        <v>0</v>
      </c>
      <c r="I2" s="25">
        <v>0.69399999999999995</v>
      </c>
      <c r="J2" s="7">
        <v>4.1759999999999999E-2</v>
      </c>
      <c r="K2">
        <f>J2/I2</f>
        <v>6.0172910662824208E-2</v>
      </c>
      <c r="L2" t="str">
        <f>_xlfn.XLOOKUP(A2,'Usage by partner TELE2 vs Ki'!A:A,'Usage by partner TELE2 vs Ki'!A:A,,0)</f>
        <v>ALBAM</v>
      </c>
      <c r="Q2" s="32" t="s">
        <v>3</v>
      </c>
      <c r="R2" s="32" t="s">
        <v>0</v>
      </c>
      <c r="S2" s="32" t="s">
        <v>1389</v>
      </c>
      <c r="T2" s="32" t="s">
        <v>1390</v>
      </c>
      <c r="U2" s="33" t="s">
        <v>1391</v>
      </c>
      <c r="V2" s="32" t="s">
        <v>1392</v>
      </c>
    </row>
    <row r="3" spans="1:22" x14ac:dyDescent="0.25">
      <c r="A3" s="4" t="s">
        <v>16</v>
      </c>
      <c r="B3" s="4" t="s">
        <v>17</v>
      </c>
      <c r="C3" s="4" t="s">
        <v>12</v>
      </c>
      <c r="D3" s="4" t="s">
        <v>13</v>
      </c>
      <c r="E3" s="4" t="s">
        <v>14</v>
      </c>
      <c r="F3" s="5" t="s">
        <v>15</v>
      </c>
      <c r="G3" s="5">
        <v>229</v>
      </c>
      <c r="H3" s="6">
        <v>0</v>
      </c>
      <c r="I3" s="25">
        <v>4.3999999999999997E-2</v>
      </c>
      <c r="J3" s="7">
        <v>2.7999999999999998E-4</v>
      </c>
      <c r="K3">
        <f t="shared" ref="K3:K66" si="0">J3/I3</f>
        <v>6.3636363636363638E-3</v>
      </c>
      <c r="L3" t="str">
        <f>_xlfn.XLOOKUP(A3,'Usage by partner TELE2 vs Ki'!A:A,'Usage by partner TELE2 vs Ki'!A:A,,0)</f>
        <v>ALBVF</v>
      </c>
      <c r="Q3" s="8" t="s">
        <v>13</v>
      </c>
      <c r="R3" s="8" t="s">
        <v>24</v>
      </c>
      <c r="S3" s="8">
        <v>23</v>
      </c>
      <c r="T3" s="8" t="s">
        <v>1393</v>
      </c>
      <c r="U3" s="34">
        <f>+VLOOKUP(R3,'[1]Pricelist 2022-07-01'!$A$2:$H$564,8,0)</f>
        <v>0</v>
      </c>
      <c r="V3" s="8">
        <f t="shared" ref="V3:V46" si="1">S3*U3</f>
        <v>0</v>
      </c>
    </row>
    <row r="4" spans="1:22" x14ac:dyDescent="0.25">
      <c r="A4" s="4" t="s">
        <v>1036</v>
      </c>
      <c r="B4" s="4" t="s">
        <v>1037</v>
      </c>
      <c r="C4" s="4" t="s">
        <v>1038</v>
      </c>
      <c r="D4" s="4" t="s">
        <v>13</v>
      </c>
      <c r="E4" s="4" t="s">
        <v>14</v>
      </c>
      <c r="F4" s="5" t="s">
        <v>15</v>
      </c>
      <c r="G4" s="5">
        <v>22</v>
      </c>
      <c r="H4" s="6">
        <v>0</v>
      </c>
      <c r="I4" s="25">
        <v>1.1379999999999999</v>
      </c>
      <c r="J4" s="7">
        <v>0.22761000000000001</v>
      </c>
      <c r="K4">
        <f t="shared" si="0"/>
        <v>0.20000878734622146</v>
      </c>
      <c r="L4" t="str">
        <f>_xlfn.XLOOKUP(A4,'Usage by partner TELE2 vs Ki'!A:A,'Usage by partner TELE2 vs Ki'!A:A,,0)</f>
        <v>ANTUT</v>
      </c>
      <c r="Q4" s="8" t="s">
        <v>13</v>
      </c>
      <c r="R4" s="8" t="s">
        <v>28</v>
      </c>
      <c r="S4" s="8">
        <v>189</v>
      </c>
      <c r="T4" s="8" t="s">
        <v>1393</v>
      </c>
      <c r="U4" s="34">
        <f>+VLOOKUP(R4,'[1]Pricelist 2022-07-01'!$A$2:$H$564,8,0)</f>
        <v>0.5</v>
      </c>
      <c r="V4" s="8">
        <f t="shared" si="1"/>
        <v>94.5</v>
      </c>
    </row>
    <row r="5" spans="1:22" x14ac:dyDescent="0.25">
      <c r="A5" s="4" t="s">
        <v>18</v>
      </c>
      <c r="B5" s="4" t="s">
        <v>19</v>
      </c>
      <c r="C5" s="4" t="s">
        <v>20</v>
      </c>
      <c r="D5" s="4" t="s">
        <v>13</v>
      </c>
      <c r="E5" s="4" t="s">
        <v>14</v>
      </c>
      <c r="F5" s="5" t="s">
        <v>15</v>
      </c>
      <c r="G5" s="5">
        <v>69755</v>
      </c>
      <c r="H5" s="6">
        <v>0</v>
      </c>
      <c r="I5" s="25">
        <v>1689.6880000000001</v>
      </c>
      <c r="J5" s="7">
        <v>84.694980000029105</v>
      </c>
      <c r="K5">
        <f t="shared" si="0"/>
        <v>5.012462655829307E-2</v>
      </c>
      <c r="L5" t="str">
        <f>_xlfn.XLOOKUP(A5,'Usage by partner TELE2 vs Ki'!A:A,'Usage by partner TELE2 vs Ki'!A:A,,0)</f>
        <v>ARETC</v>
      </c>
      <c r="Q5" s="8" t="s">
        <v>13</v>
      </c>
      <c r="R5" s="8" t="s">
        <v>33</v>
      </c>
      <c r="S5" s="8">
        <v>67</v>
      </c>
      <c r="T5" s="8" t="s">
        <v>1393</v>
      </c>
      <c r="U5" s="34">
        <f>+VLOOKUP(R5,'[1]Pricelist 2022-07-01'!$A$2:$H$564,8,0)</f>
        <v>0.17</v>
      </c>
      <c r="V5" s="8">
        <f t="shared" si="1"/>
        <v>11.39</v>
      </c>
    </row>
    <row r="6" spans="1:22" x14ac:dyDescent="0.25">
      <c r="A6" s="4" t="s">
        <v>21</v>
      </c>
      <c r="B6" s="4" t="s">
        <v>22</v>
      </c>
      <c r="C6" s="4" t="s">
        <v>23</v>
      </c>
      <c r="D6" s="4" t="s">
        <v>13</v>
      </c>
      <c r="E6" s="4" t="s">
        <v>14</v>
      </c>
      <c r="F6" s="5" t="s">
        <v>15</v>
      </c>
      <c r="G6" s="5">
        <v>214</v>
      </c>
      <c r="H6" s="6">
        <v>0</v>
      </c>
      <c r="I6" s="25">
        <v>8.06</v>
      </c>
      <c r="J6" s="7">
        <v>4.03061000000001</v>
      </c>
      <c r="K6">
        <f t="shared" si="0"/>
        <v>0.50007568238213518</v>
      </c>
      <c r="L6" t="str">
        <f>_xlfn.XLOOKUP(A6,'Usage by partner TELE2 vs Ki'!A:A,'Usage by partner TELE2 vs Ki'!A:A,,0)</f>
        <v>ARGCM</v>
      </c>
      <c r="Q6" s="8" t="s">
        <v>13</v>
      </c>
      <c r="R6" s="8" t="s">
        <v>48</v>
      </c>
      <c r="S6" s="8">
        <v>1552</v>
      </c>
      <c r="T6" s="8" t="s">
        <v>1393</v>
      </c>
      <c r="U6" s="34">
        <f>+VLOOKUP(R6,'[1]Pricelist 2022-07-01'!$A$2:$H$564,8,0)</f>
        <v>4.4999999999999998E-2</v>
      </c>
      <c r="V6" s="8">
        <f t="shared" si="1"/>
        <v>69.84</v>
      </c>
    </row>
    <row r="7" spans="1:22" x14ac:dyDescent="0.25">
      <c r="A7" s="4" t="s">
        <v>24</v>
      </c>
      <c r="B7" s="4" t="s">
        <v>25</v>
      </c>
      <c r="C7" s="4" t="s">
        <v>23</v>
      </c>
      <c r="D7" s="4" t="s">
        <v>13</v>
      </c>
      <c r="E7" s="4" t="s">
        <v>14</v>
      </c>
      <c r="F7" s="5" t="s">
        <v>15</v>
      </c>
      <c r="G7" s="5">
        <v>790</v>
      </c>
      <c r="H7" s="6">
        <v>0</v>
      </c>
      <c r="I7" s="25">
        <v>27.192</v>
      </c>
      <c r="J7" s="7">
        <v>1.36188</v>
      </c>
      <c r="K7">
        <f t="shared" si="0"/>
        <v>5.0083848190644306E-2</v>
      </c>
      <c r="L7" t="str">
        <f>_xlfn.XLOOKUP(A7,'Usage by partner TELE2 vs Ki'!A:A,'Usage by partner TELE2 vs Ki'!A:A,,0)</f>
        <v>ARGTM</v>
      </c>
      <c r="Q7" s="8" t="s">
        <v>13</v>
      </c>
      <c r="R7" s="8" t="s">
        <v>78</v>
      </c>
      <c r="S7" s="8">
        <v>12</v>
      </c>
      <c r="T7" s="8" t="s">
        <v>1393</v>
      </c>
      <c r="U7" s="34">
        <f>+VLOOKUP(R7,'[1]Pricelist 2022-07-01'!$A$2:$H$564,8,0)</f>
        <v>0.06</v>
      </c>
      <c r="V7" s="8">
        <f t="shared" si="1"/>
        <v>0.72</v>
      </c>
    </row>
    <row r="8" spans="1:22" x14ac:dyDescent="0.25">
      <c r="A8" s="4" t="s">
        <v>26</v>
      </c>
      <c r="B8" s="4" t="s">
        <v>27</v>
      </c>
      <c r="C8" s="4" t="s">
        <v>23</v>
      </c>
      <c r="D8" s="4" t="s">
        <v>13</v>
      </c>
      <c r="E8" s="4" t="s">
        <v>14</v>
      </c>
      <c r="F8" s="5" t="s">
        <v>15</v>
      </c>
      <c r="G8" s="5">
        <v>228</v>
      </c>
      <c r="H8" s="6">
        <v>0</v>
      </c>
      <c r="I8" s="25">
        <v>12.147</v>
      </c>
      <c r="J8" s="7">
        <v>0.60816999999999899</v>
      </c>
      <c r="K8">
        <f t="shared" si="0"/>
        <v>5.006750638017609E-2</v>
      </c>
      <c r="L8" t="str">
        <f>_xlfn.XLOOKUP(A8,'Usage by partner TELE2 vs Ki'!A:A,'Usage by partner TELE2 vs Ki'!A:A,,0)</f>
        <v>ARGTP</v>
      </c>
      <c r="Q8" s="8" t="s">
        <v>13</v>
      </c>
      <c r="R8" s="8" t="s">
        <v>83</v>
      </c>
      <c r="S8" s="8">
        <v>1</v>
      </c>
      <c r="T8" s="8" t="s">
        <v>1393</v>
      </c>
      <c r="U8" s="34">
        <f>+VLOOKUP(R8,'[1]Pricelist 2022-07-01'!$A$2:$H$564,8,0)</f>
        <v>0</v>
      </c>
      <c r="V8" s="8">
        <f t="shared" si="1"/>
        <v>0</v>
      </c>
    </row>
    <row r="9" spans="1:22" x14ac:dyDescent="0.25">
      <c r="A9" s="4" t="s">
        <v>28</v>
      </c>
      <c r="B9" s="4" t="s">
        <v>29</v>
      </c>
      <c r="C9" s="4" t="s">
        <v>30</v>
      </c>
      <c r="D9" s="4" t="s">
        <v>13</v>
      </c>
      <c r="E9" s="4" t="s">
        <v>14</v>
      </c>
      <c r="F9" s="5" t="s">
        <v>15</v>
      </c>
      <c r="G9" s="5">
        <v>41447</v>
      </c>
      <c r="H9" s="6">
        <v>0</v>
      </c>
      <c r="I9" s="25">
        <v>3121.7579999999998</v>
      </c>
      <c r="J9" s="7">
        <v>15.6960299999987</v>
      </c>
      <c r="K9">
        <f t="shared" si="0"/>
        <v>5.0279457920821219E-3</v>
      </c>
      <c r="L9" t="str">
        <f>_xlfn.XLOOKUP(A9,'Usage by partner TELE2 vs Ki'!A:A,'Usage by partner TELE2 vs Ki'!A:A,,0)</f>
        <v>AUSTA</v>
      </c>
      <c r="Q9" s="8" t="s">
        <v>13</v>
      </c>
      <c r="R9" s="8" t="s">
        <v>1249</v>
      </c>
      <c r="S9" s="8">
        <v>1</v>
      </c>
      <c r="T9" s="8" t="s">
        <v>1393</v>
      </c>
      <c r="U9" s="34">
        <f>+VLOOKUP(R9,'[1]Pricelist 2022-07-01'!$A$2:$H$564,8,0)</f>
        <v>0</v>
      </c>
      <c r="V9" s="8">
        <f t="shared" si="1"/>
        <v>0</v>
      </c>
    </row>
    <row r="10" spans="1:22" x14ac:dyDescent="0.25">
      <c r="A10" s="4" t="s">
        <v>31</v>
      </c>
      <c r="B10" s="4" t="s">
        <v>32</v>
      </c>
      <c r="C10" s="4" t="s">
        <v>30</v>
      </c>
      <c r="D10" s="4" t="s">
        <v>13</v>
      </c>
      <c r="E10" s="4" t="s">
        <v>14</v>
      </c>
      <c r="F10" s="5" t="s">
        <v>15</v>
      </c>
      <c r="G10" s="5">
        <v>2436</v>
      </c>
      <c r="H10" s="6">
        <v>0</v>
      </c>
      <c r="I10" s="25">
        <v>62.250999999999998</v>
      </c>
      <c r="J10" s="7">
        <v>4.9886499999999598</v>
      </c>
      <c r="K10">
        <f t="shared" si="0"/>
        <v>8.013766847118857E-2</v>
      </c>
      <c r="L10" t="str">
        <f>_xlfn.XLOOKUP(A10,'Usage by partner TELE2 vs Ki'!A:A,'Usage by partner TELE2 vs Ki'!A:A,,0)</f>
        <v>AUSVF</v>
      </c>
      <c r="Q10" s="8" t="s">
        <v>13</v>
      </c>
      <c r="R10" s="8" t="s">
        <v>1251</v>
      </c>
      <c r="S10" s="8">
        <v>1</v>
      </c>
      <c r="T10" s="8" t="s">
        <v>1393</v>
      </c>
      <c r="U10" s="34">
        <f>+VLOOKUP(R10,'[1]Pricelist 2022-07-01'!$A$2:$H$564,8,0)</f>
        <v>0</v>
      </c>
      <c r="V10" s="8">
        <f t="shared" si="1"/>
        <v>0</v>
      </c>
    </row>
    <row r="11" spans="1:22" x14ac:dyDescent="0.25">
      <c r="A11" s="4" t="s">
        <v>33</v>
      </c>
      <c r="B11" s="4" t="s">
        <v>34</v>
      </c>
      <c r="C11" s="4" t="s">
        <v>35</v>
      </c>
      <c r="D11" s="4" t="s">
        <v>13</v>
      </c>
      <c r="E11" s="4" t="s">
        <v>14</v>
      </c>
      <c r="F11" s="5" t="s">
        <v>15</v>
      </c>
      <c r="G11" s="5">
        <v>7635</v>
      </c>
      <c r="H11" s="6">
        <v>0</v>
      </c>
      <c r="I11" s="25">
        <v>452.94</v>
      </c>
      <c r="J11" s="7">
        <v>2.75042000000016</v>
      </c>
      <c r="K11">
        <f t="shared" si="0"/>
        <v>6.0723716165500064E-3</v>
      </c>
      <c r="L11" t="str">
        <f>_xlfn.XLOOKUP(A11,'Usage by partner TELE2 vs Ki'!A:A,'Usage by partner TELE2 vs Ki'!A:A,,0)</f>
        <v>AUTCA</v>
      </c>
      <c r="Q11" s="8" t="s">
        <v>13</v>
      </c>
      <c r="R11" s="8" t="s">
        <v>87</v>
      </c>
      <c r="S11" s="8">
        <v>1</v>
      </c>
      <c r="T11" s="8" t="s">
        <v>1393</v>
      </c>
      <c r="U11" s="34">
        <f>+VLOOKUP(R11,'[1]Pricelist 2022-07-01'!$A$2:$H$564,8,0)</f>
        <v>0</v>
      </c>
      <c r="V11" s="8">
        <f t="shared" si="1"/>
        <v>0</v>
      </c>
    </row>
    <row r="12" spans="1:22" x14ac:dyDescent="0.25">
      <c r="A12" s="4" t="s">
        <v>36</v>
      </c>
      <c r="B12" s="4" t="s">
        <v>37</v>
      </c>
      <c r="C12" s="4" t="s">
        <v>35</v>
      </c>
      <c r="D12" s="4" t="s">
        <v>13</v>
      </c>
      <c r="E12" s="4" t="s">
        <v>14</v>
      </c>
      <c r="F12" s="5" t="s">
        <v>15</v>
      </c>
      <c r="G12" s="5">
        <v>49082</v>
      </c>
      <c r="H12" s="6">
        <v>0</v>
      </c>
      <c r="I12" s="25">
        <v>393.30700000000002</v>
      </c>
      <c r="J12" s="7">
        <v>3.9709000000016301</v>
      </c>
      <c r="K12">
        <f t="shared" si="0"/>
        <v>1.009618440557028E-2</v>
      </c>
      <c r="L12" t="str">
        <f>_xlfn.XLOOKUP(A12,'Usage by partner TELE2 vs Ki'!A:A,'Usage by partner TELE2 vs Ki'!A:A,,0)</f>
        <v>AUTPT</v>
      </c>
      <c r="Q12" s="8" t="s">
        <v>13</v>
      </c>
      <c r="R12" s="8" t="s">
        <v>102</v>
      </c>
      <c r="S12" s="8">
        <v>41</v>
      </c>
      <c r="T12" s="8" t="s">
        <v>1393</v>
      </c>
      <c r="U12" s="34">
        <f>+VLOOKUP(R12,'[1]Pricelist 2022-07-01'!$A$2:$H$564,8,0)</f>
        <v>0</v>
      </c>
      <c r="V12" s="8">
        <f t="shared" si="1"/>
        <v>0</v>
      </c>
    </row>
    <row r="13" spans="1:22" x14ac:dyDescent="0.25">
      <c r="A13" s="4" t="s">
        <v>38</v>
      </c>
      <c r="B13" s="4" t="s">
        <v>39</v>
      </c>
      <c r="C13" s="4" t="s">
        <v>40</v>
      </c>
      <c r="D13" s="4" t="s">
        <v>13</v>
      </c>
      <c r="E13" s="4" t="s">
        <v>14</v>
      </c>
      <c r="F13" s="5" t="s">
        <v>15</v>
      </c>
      <c r="G13" s="5">
        <v>12308</v>
      </c>
      <c r="H13" s="6">
        <v>0</v>
      </c>
      <c r="I13" s="25">
        <v>42.037999999999997</v>
      </c>
      <c r="J13" s="7">
        <v>4.2427800000003302</v>
      </c>
      <c r="K13">
        <f t="shared" si="0"/>
        <v>0.10092725629193422</v>
      </c>
      <c r="L13" t="str">
        <f>_xlfn.XLOOKUP(A13,'Usage by partner TELE2 vs Ki'!A:A,'Usage by partner TELE2 vs Ki'!A:A,,0)</f>
        <v>BDITL</v>
      </c>
      <c r="Q13" s="8" t="s">
        <v>13</v>
      </c>
      <c r="R13" s="8" t="s">
        <v>111</v>
      </c>
      <c r="S13" s="8">
        <v>5966</v>
      </c>
      <c r="T13" s="8" t="s">
        <v>1393</v>
      </c>
      <c r="U13" s="34">
        <f>+VLOOKUP(R13,'[1]Pricelist 2022-07-01'!$A$2:$H$564,8,0)</f>
        <v>0</v>
      </c>
      <c r="V13" s="8">
        <f t="shared" si="1"/>
        <v>0</v>
      </c>
    </row>
    <row r="14" spans="1:22" x14ac:dyDescent="0.25">
      <c r="A14" s="4" t="s">
        <v>41</v>
      </c>
      <c r="B14" s="4" t="s">
        <v>42</v>
      </c>
      <c r="C14" s="4" t="s">
        <v>43</v>
      </c>
      <c r="D14" s="4" t="s">
        <v>13</v>
      </c>
      <c r="E14" s="4" t="s">
        <v>14</v>
      </c>
      <c r="F14" s="5" t="s">
        <v>15</v>
      </c>
      <c r="G14" s="5">
        <v>7584</v>
      </c>
      <c r="H14" s="6">
        <v>0</v>
      </c>
      <c r="I14" s="25">
        <v>242.77500000000001</v>
      </c>
      <c r="J14" s="7">
        <v>2.4369300000000602</v>
      </c>
      <c r="K14">
        <f t="shared" si="0"/>
        <v>1.0037812789620267E-2</v>
      </c>
      <c r="L14" t="str">
        <f>_xlfn.XLOOKUP(A14,'Usage by partner TELE2 vs Ki'!A:A,'Usage by partner TELE2 vs Ki'!A:A,,0)</f>
        <v>BELKO</v>
      </c>
      <c r="Q14" s="8" t="s">
        <v>13</v>
      </c>
      <c r="R14" s="8" t="s">
        <v>113</v>
      </c>
      <c r="S14" s="8">
        <v>10486</v>
      </c>
      <c r="T14" s="8" t="s">
        <v>1393</v>
      </c>
      <c r="U14" s="34">
        <f>+VLOOKUP(R14,'[1]Pricelist 2022-07-01'!$A$2:$H$564,8,0)</f>
        <v>0</v>
      </c>
      <c r="V14" s="8">
        <f t="shared" si="1"/>
        <v>0</v>
      </c>
    </row>
    <row r="15" spans="1:22" x14ac:dyDescent="0.25">
      <c r="A15" s="4" t="s">
        <v>44</v>
      </c>
      <c r="B15" s="4" t="s">
        <v>45</v>
      </c>
      <c r="C15" s="4" t="s">
        <v>43</v>
      </c>
      <c r="D15" s="4" t="s">
        <v>13</v>
      </c>
      <c r="E15" s="4" t="s">
        <v>14</v>
      </c>
      <c r="F15" s="5" t="s">
        <v>15</v>
      </c>
      <c r="G15" s="5">
        <v>68879</v>
      </c>
      <c r="H15" s="6">
        <v>0</v>
      </c>
      <c r="I15" s="25">
        <v>476.233</v>
      </c>
      <c r="J15" s="7">
        <v>3.1616000000026898</v>
      </c>
      <c r="K15">
        <f t="shared" si="0"/>
        <v>6.6387671580984305E-3</v>
      </c>
      <c r="L15" t="str">
        <f>_xlfn.XLOOKUP(A15,'Usage by partner TELE2 vs Ki'!A:A,'Usage by partner TELE2 vs Ki'!A:A,,0)</f>
        <v>BELMO</v>
      </c>
      <c r="Q15" s="8" t="s">
        <v>13</v>
      </c>
      <c r="R15" s="8" t="s">
        <v>137</v>
      </c>
      <c r="S15" s="8">
        <v>182</v>
      </c>
      <c r="T15" s="8" t="s">
        <v>1393</v>
      </c>
      <c r="U15" s="34">
        <f>+VLOOKUP(R15,'[1]Pricelist 2022-07-01'!$A$2:$H$564,8,0)</f>
        <v>0.06</v>
      </c>
      <c r="V15" s="8">
        <f t="shared" si="1"/>
        <v>10.92</v>
      </c>
    </row>
    <row r="16" spans="1:22" x14ac:dyDescent="0.25">
      <c r="A16" s="4" t="s">
        <v>46</v>
      </c>
      <c r="B16" s="4" t="s">
        <v>47</v>
      </c>
      <c r="C16" s="4" t="s">
        <v>43</v>
      </c>
      <c r="D16" s="4" t="s">
        <v>13</v>
      </c>
      <c r="E16" s="4" t="s">
        <v>14</v>
      </c>
      <c r="F16" s="5" t="s">
        <v>15</v>
      </c>
      <c r="G16" s="5">
        <v>117881</v>
      </c>
      <c r="H16" s="6">
        <v>0</v>
      </c>
      <c r="I16" s="25">
        <v>674.57600000000002</v>
      </c>
      <c r="J16" s="7">
        <v>6.7901699999887102</v>
      </c>
      <c r="K16">
        <f t="shared" si="0"/>
        <v>1.0065833946047162E-2</v>
      </c>
      <c r="L16" t="str">
        <f>_xlfn.XLOOKUP(A16,'Usage by partner TELE2 vs Ki'!A:A,'Usage by partner TELE2 vs Ki'!A:A,,0)</f>
        <v>BELTB</v>
      </c>
      <c r="Q16" s="8" t="s">
        <v>13</v>
      </c>
      <c r="R16" s="8" t="s">
        <v>139</v>
      </c>
      <c r="S16" s="8">
        <v>567</v>
      </c>
      <c r="T16" s="8" t="s">
        <v>1393</v>
      </c>
      <c r="U16" s="34">
        <f>+VLOOKUP(R16,'[1]Pricelist 2022-07-01'!$A$2:$H$564,8,0)</f>
        <v>0</v>
      </c>
      <c r="V16" s="8">
        <f t="shared" si="1"/>
        <v>0</v>
      </c>
    </row>
    <row r="17" spans="1:22" x14ac:dyDescent="0.25">
      <c r="A17" s="4" t="s">
        <v>48</v>
      </c>
      <c r="B17" s="4" t="s">
        <v>49</v>
      </c>
      <c r="C17" s="4" t="s">
        <v>50</v>
      </c>
      <c r="D17" s="4" t="s">
        <v>13</v>
      </c>
      <c r="E17" s="4" t="s">
        <v>14</v>
      </c>
      <c r="F17" s="5" t="s">
        <v>15</v>
      </c>
      <c r="G17" s="5">
        <v>967422</v>
      </c>
      <c r="H17" s="6">
        <v>0</v>
      </c>
      <c r="I17" s="25">
        <v>7610.0460000000003</v>
      </c>
      <c r="J17" s="7">
        <v>155.18418000107201</v>
      </c>
      <c r="K17">
        <f t="shared" si="0"/>
        <v>2.0392016027376444E-2</v>
      </c>
      <c r="L17" t="str">
        <f>_xlfn.XLOOKUP(A17,'Usage by partner TELE2 vs Ki'!A:A,'Usage by partner TELE2 vs Ki'!A:A,,0)</f>
        <v>BGDBL</v>
      </c>
      <c r="Q17" s="8" t="s">
        <v>13</v>
      </c>
      <c r="R17" s="8" t="s">
        <v>164</v>
      </c>
      <c r="S17" s="8">
        <v>13</v>
      </c>
      <c r="T17" s="8" t="s">
        <v>1393</v>
      </c>
      <c r="U17" s="34">
        <f>+VLOOKUP(R17,'[1]Pricelist 2022-07-01'!$A$2:$H$564,8,0)</f>
        <v>0.17</v>
      </c>
      <c r="V17" s="8">
        <f t="shared" si="1"/>
        <v>2.21</v>
      </c>
    </row>
    <row r="18" spans="1:22" x14ac:dyDescent="0.25">
      <c r="A18" s="4" t="s">
        <v>51</v>
      </c>
      <c r="B18" s="4" t="s">
        <v>52</v>
      </c>
      <c r="C18" s="4" t="s">
        <v>50</v>
      </c>
      <c r="D18" s="4" t="s">
        <v>13</v>
      </c>
      <c r="E18" s="4" t="s">
        <v>14</v>
      </c>
      <c r="F18" s="5" t="s">
        <v>15</v>
      </c>
      <c r="G18" s="5">
        <v>148505</v>
      </c>
      <c r="H18" s="6">
        <v>0</v>
      </c>
      <c r="I18" s="25">
        <v>3389.3910000000001</v>
      </c>
      <c r="J18" s="7">
        <v>305.601799999908</v>
      </c>
      <c r="K18">
        <f t="shared" si="0"/>
        <v>9.0164221242077999E-2</v>
      </c>
      <c r="L18" t="str">
        <f>_xlfn.XLOOKUP(A18,'Usage by partner TELE2 vs Ki'!A:A,'Usage by partner TELE2 vs Ki'!A:A,,0)</f>
        <v>BGDGP</v>
      </c>
      <c r="Q18" s="8" t="s">
        <v>13</v>
      </c>
      <c r="R18" s="8" t="s">
        <v>166</v>
      </c>
      <c r="S18" s="8">
        <v>31</v>
      </c>
      <c r="T18" s="8" t="s">
        <v>1393</v>
      </c>
      <c r="U18" s="34">
        <f>+VLOOKUP(R18,'[1]Pricelist 2022-07-01'!$A$2:$H$564,8,0)</f>
        <v>5.5E-2</v>
      </c>
      <c r="V18" s="8">
        <f t="shared" si="1"/>
        <v>1.7050000000000001</v>
      </c>
    </row>
    <row r="19" spans="1:22" x14ac:dyDescent="0.25">
      <c r="A19" s="4" t="s">
        <v>53</v>
      </c>
      <c r="B19" s="4" t="s">
        <v>54</v>
      </c>
      <c r="C19" s="4" t="s">
        <v>55</v>
      </c>
      <c r="D19" s="4" t="s">
        <v>13</v>
      </c>
      <c r="E19" s="4" t="s">
        <v>14</v>
      </c>
      <c r="F19" s="5" t="s">
        <v>15</v>
      </c>
      <c r="G19" s="5">
        <v>26</v>
      </c>
      <c r="H19" s="6">
        <v>0</v>
      </c>
      <c r="I19" s="25">
        <v>1.3819999999999999</v>
      </c>
      <c r="J19" s="7">
        <v>1.3939999999999999E-2</v>
      </c>
      <c r="K19">
        <f t="shared" si="0"/>
        <v>1.0086830680173662E-2</v>
      </c>
      <c r="L19" t="str">
        <f>_xlfn.XLOOKUP(A19,'Usage by partner TELE2 vs Ki'!A:A,'Usage by partner TELE2 vs Ki'!A:A,,0)</f>
        <v>BGR01</v>
      </c>
      <c r="Q19" s="8" t="s">
        <v>13</v>
      </c>
      <c r="R19" s="8" t="s">
        <v>168</v>
      </c>
      <c r="S19" s="8">
        <v>14</v>
      </c>
      <c r="T19" s="8" t="s">
        <v>1393</v>
      </c>
      <c r="U19" s="34">
        <f>+VLOOKUP(R19,'[1]Pricelist 2022-07-01'!$A$2:$H$564,8,0)</f>
        <v>0.05</v>
      </c>
      <c r="V19" s="8">
        <f t="shared" si="1"/>
        <v>0.70000000000000007</v>
      </c>
    </row>
    <row r="20" spans="1:22" x14ac:dyDescent="0.25">
      <c r="A20" s="4" t="s">
        <v>56</v>
      </c>
      <c r="B20" s="4" t="s">
        <v>57</v>
      </c>
      <c r="C20" s="4" t="s">
        <v>55</v>
      </c>
      <c r="D20" s="4" t="s">
        <v>13</v>
      </c>
      <c r="E20" s="4" t="s">
        <v>14</v>
      </c>
      <c r="F20" s="5" t="s">
        <v>15</v>
      </c>
      <c r="G20" s="5">
        <v>17</v>
      </c>
      <c r="H20" s="6">
        <v>0</v>
      </c>
      <c r="I20" s="25">
        <v>1.698</v>
      </c>
      <c r="J20" s="7">
        <v>1.025E-2</v>
      </c>
      <c r="K20">
        <f t="shared" si="0"/>
        <v>6.036513545347468E-3</v>
      </c>
      <c r="L20" t="str">
        <f>_xlfn.XLOOKUP(A20,'Usage by partner TELE2 vs Ki'!A:A,'Usage by partner TELE2 vs Ki'!A:A,,0)</f>
        <v>BGRCM</v>
      </c>
      <c r="Q20" s="8" t="s">
        <v>13</v>
      </c>
      <c r="R20" s="8" t="s">
        <v>179</v>
      </c>
      <c r="S20" s="8">
        <v>2</v>
      </c>
      <c r="T20" s="8" t="s">
        <v>1393</v>
      </c>
      <c r="U20" s="34">
        <f>+VLOOKUP(R20,'[1]Pricelist 2022-07-01'!$A$2:$H$564,8,0)</f>
        <v>0</v>
      </c>
      <c r="V20" s="8">
        <f t="shared" si="1"/>
        <v>0</v>
      </c>
    </row>
    <row r="21" spans="1:22" x14ac:dyDescent="0.25">
      <c r="A21" s="4" t="s">
        <v>58</v>
      </c>
      <c r="B21" s="4" t="s">
        <v>59</v>
      </c>
      <c r="C21" s="4" t="s">
        <v>55</v>
      </c>
      <c r="D21" s="4" t="s">
        <v>13</v>
      </c>
      <c r="E21" s="4" t="s">
        <v>14</v>
      </c>
      <c r="F21" s="5" t="s">
        <v>15</v>
      </c>
      <c r="G21" s="5">
        <v>23</v>
      </c>
      <c r="H21" s="6">
        <v>0</v>
      </c>
      <c r="I21" s="25">
        <v>1.9370000000000001</v>
      </c>
      <c r="J21" s="7">
        <v>1.9449999999999999E-2</v>
      </c>
      <c r="K21">
        <f t="shared" si="0"/>
        <v>1.0041300980898296E-2</v>
      </c>
      <c r="L21" t="str">
        <f>_xlfn.XLOOKUP(A21,'Usage by partner TELE2 vs Ki'!A:A,'Usage by partner TELE2 vs Ki'!A:A,,0)</f>
        <v>BGRVA</v>
      </c>
      <c r="Q21" s="8" t="s">
        <v>13</v>
      </c>
      <c r="R21" s="8" t="s">
        <v>1050</v>
      </c>
      <c r="S21" s="8">
        <v>4</v>
      </c>
      <c r="T21" s="8" t="s">
        <v>1393</v>
      </c>
      <c r="U21" s="34">
        <f>+VLOOKUP(R21,'[1]Pricelist 2022-07-01'!$A$2:$H$564,8,0)</f>
        <v>5.5E-2</v>
      </c>
      <c r="V21" s="8">
        <f t="shared" si="1"/>
        <v>0.22</v>
      </c>
    </row>
    <row r="22" spans="1:22" x14ac:dyDescent="0.25">
      <c r="A22" s="4" t="s">
        <v>1104</v>
      </c>
      <c r="B22" s="4" t="s">
        <v>1186</v>
      </c>
      <c r="C22" s="4" t="s">
        <v>1043</v>
      </c>
      <c r="D22" s="4" t="s">
        <v>13</v>
      </c>
      <c r="E22" s="4" t="s">
        <v>14</v>
      </c>
      <c r="F22" s="5" t="s">
        <v>15</v>
      </c>
      <c r="G22" s="5">
        <v>740</v>
      </c>
      <c r="H22" s="6">
        <v>0</v>
      </c>
      <c r="I22" s="25">
        <v>21.716000000000001</v>
      </c>
      <c r="J22" s="7">
        <v>2.1742900000000098</v>
      </c>
      <c r="K22">
        <f t="shared" si="0"/>
        <v>0.10012387179959521</v>
      </c>
      <c r="L22" t="str">
        <f>_xlfn.XLOOKUP(A22,'Usage by partner TELE2 vs Ki'!A:A,'Usage by partner TELE2 vs Ki'!A:A,,0)</f>
        <v>BHRBT</v>
      </c>
      <c r="Q22" s="8" t="s">
        <v>13</v>
      </c>
      <c r="R22" s="8" t="s">
        <v>1281</v>
      </c>
      <c r="S22" s="8">
        <v>1</v>
      </c>
      <c r="T22" s="8" t="s">
        <v>1393</v>
      </c>
      <c r="U22" s="34">
        <f>+VLOOKUP(R22,'[1]Pricelist 2022-07-01'!$A$2:$H$564,8,0)</f>
        <v>0</v>
      </c>
      <c r="V22" s="8">
        <f t="shared" si="1"/>
        <v>0</v>
      </c>
    </row>
    <row r="23" spans="1:22" x14ac:dyDescent="0.25">
      <c r="A23" s="4" t="s">
        <v>1041</v>
      </c>
      <c r="B23" s="4" t="s">
        <v>1042</v>
      </c>
      <c r="C23" s="4" t="s">
        <v>1043</v>
      </c>
      <c r="D23" s="4" t="s">
        <v>13</v>
      </c>
      <c r="E23" s="4" t="s">
        <v>14</v>
      </c>
      <c r="F23" s="5" t="s">
        <v>15</v>
      </c>
      <c r="G23" s="5">
        <v>4267</v>
      </c>
      <c r="H23" s="6">
        <v>0</v>
      </c>
      <c r="I23" s="25">
        <v>17.030999999999999</v>
      </c>
      <c r="J23" s="7">
        <v>1.0362799999999901</v>
      </c>
      <c r="K23">
        <f t="shared" si="0"/>
        <v>6.0846691327578542E-2</v>
      </c>
      <c r="L23" t="str">
        <f>_xlfn.XLOOKUP(A23,'Usage by partner TELE2 vs Ki'!A:A,'Usage by partner TELE2 vs Ki'!A:A,,0)</f>
        <v>BHRMV</v>
      </c>
      <c r="Q23" s="8" t="s">
        <v>13</v>
      </c>
      <c r="R23" s="8" t="s">
        <v>195</v>
      </c>
      <c r="S23" s="8">
        <v>35</v>
      </c>
      <c r="T23" s="8" t="s">
        <v>1393</v>
      </c>
      <c r="U23" s="34">
        <f>+VLOOKUP(R23,'[1]Pricelist 2022-07-01'!$A$2:$H$564,8,0)</f>
        <v>0</v>
      </c>
      <c r="V23" s="8">
        <f t="shared" si="1"/>
        <v>0</v>
      </c>
    </row>
    <row r="24" spans="1:22" x14ac:dyDescent="0.25">
      <c r="A24" s="4" t="s">
        <v>1044</v>
      </c>
      <c r="B24" s="4" t="s">
        <v>1045</v>
      </c>
      <c r="C24" s="4" t="s">
        <v>1043</v>
      </c>
      <c r="D24" s="4" t="s">
        <v>13</v>
      </c>
      <c r="E24" s="4" t="s">
        <v>14</v>
      </c>
      <c r="F24" s="5" t="s">
        <v>15</v>
      </c>
      <c r="G24" s="5">
        <v>706</v>
      </c>
      <c r="H24" s="6">
        <v>0</v>
      </c>
      <c r="I24" s="25">
        <v>42.884</v>
      </c>
      <c r="J24" s="7">
        <v>4.29035999999999</v>
      </c>
      <c r="K24">
        <f t="shared" si="0"/>
        <v>0.10004570469172629</v>
      </c>
      <c r="L24" t="str">
        <f>_xlfn.XLOOKUP(A24,'Usage by partner TELE2 vs Ki'!A:A,'Usage by partner TELE2 vs Ki'!A:A,,0)</f>
        <v>BHRST</v>
      </c>
      <c r="Q24" s="8" t="s">
        <v>13</v>
      </c>
      <c r="R24" s="8" t="s">
        <v>197</v>
      </c>
      <c r="S24" s="8">
        <v>19</v>
      </c>
      <c r="T24" s="8" t="s">
        <v>1393</v>
      </c>
      <c r="U24" s="34">
        <f>+VLOOKUP(R24,'[1]Pricelist 2022-07-01'!$A$2:$H$564,8,0)</f>
        <v>5.5E-2</v>
      </c>
      <c r="V24" s="8">
        <f t="shared" si="1"/>
        <v>1.0449999999999999</v>
      </c>
    </row>
    <row r="25" spans="1:22" x14ac:dyDescent="0.25">
      <c r="A25" s="4" t="s">
        <v>60</v>
      </c>
      <c r="B25" s="4" t="s">
        <v>61</v>
      </c>
      <c r="C25" s="4" t="s">
        <v>62</v>
      </c>
      <c r="D25" s="4" t="s">
        <v>13</v>
      </c>
      <c r="E25" s="4" t="s">
        <v>14</v>
      </c>
      <c r="F25" s="5" t="s">
        <v>15</v>
      </c>
      <c r="G25" s="5">
        <v>1922</v>
      </c>
      <c r="H25" s="6">
        <v>0</v>
      </c>
      <c r="I25" s="25">
        <v>18.727</v>
      </c>
      <c r="J25" s="7">
        <v>3.7532099999999602</v>
      </c>
      <c r="K25">
        <f t="shared" si="0"/>
        <v>0.20041704490841886</v>
      </c>
      <c r="L25" t="str">
        <f>_xlfn.XLOOKUP(A25,'Usage by partner TELE2 vs Ki'!A:A,'Usage by partner TELE2 vs Ki'!A:A,,0)</f>
        <v>BHSBH</v>
      </c>
      <c r="Q25" s="8" t="s">
        <v>13</v>
      </c>
      <c r="R25" s="8" t="s">
        <v>206</v>
      </c>
      <c r="S25" s="8">
        <v>4</v>
      </c>
      <c r="T25" s="8" t="s">
        <v>1393</v>
      </c>
      <c r="U25" s="34">
        <f>+VLOOKUP(R25,'[1]Pricelist 2022-07-01'!$A$2:$H$564,8,0)</f>
        <v>0.05</v>
      </c>
      <c r="V25" s="8">
        <f t="shared" si="1"/>
        <v>0.2</v>
      </c>
    </row>
    <row r="26" spans="1:22" x14ac:dyDescent="0.25">
      <c r="A26" s="4" t="s">
        <v>63</v>
      </c>
      <c r="B26" s="4" t="s">
        <v>64</v>
      </c>
      <c r="C26" s="4" t="s">
        <v>62</v>
      </c>
      <c r="D26" s="4" t="s">
        <v>13</v>
      </c>
      <c r="E26" s="4" t="s">
        <v>14</v>
      </c>
      <c r="F26" s="5" t="s">
        <v>15</v>
      </c>
      <c r="G26" s="5">
        <v>654</v>
      </c>
      <c r="H26" s="6">
        <v>0</v>
      </c>
      <c r="I26" s="25">
        <v>12.625</v>
      </c>
      <c r="J26" s="7">
        <v>2.52766</v>
      </c>
      <c r="K26">
        <f t="shared" si="0"/>
        <v>0.20021069306930694</v>
      </c>
      <c r="L26" t="str">
        <f>_xlfn.XLOOKUP(A26,'Usage by partner TELE2 vs Ki'!A:A,'Usage by partner TELE2 vs Ki'!A:A,,0)</f>
        <v>BHSNC</v>
      </c>
      <c r="Q26" s="8" t="s">
        <v>13</v>
      </c>
      <c r="R26" s="8" t="s">
        <v>220</v>
      </c>
      <c r="S26" s="8">
        <v>211</v>
      </c>
      <c r="T26" s="8" t="s">
        <v>1393</v>
      </c>
      <c r="U26" s="34">
        <f>+VLOOKUP(R26,'[1]Pricelist 2022-07-01'!$A$2:$H$564,8,0)</f>
        <v>0.17</v>
      </c>
      <c r="V26" s="8">
        <f t="shared" si="1"/>
        <v>35.870000000000005</v>
      </c>
    </row>
    <row r="27" spans="1:22" x14ac:dyDescent="0.25">
      <c r="A27" s="4" t="s">
        <v>65</v>
      </c>
      <c r="B27" s="4" t="s">
        <v>66</v>
      </c>
      <c r="C27" s="4" t="s">
        <v>67</v>
      </c>
      <c r="D27" s="4" t="s">
        <v>13</v>
      </c>
      <c r="E27" s="4" t="s">
        <v>14</v>
      </c>
      <c r="F27" s="5" t="s">
        <v>15</v>
      </c>
      <c r="G27" s="5">
        <v>10354</v>
      </c>
      <c r="H27" s="6">
        <v>0</v>
      </c>
      <c r="I27" s="25">
        <v>715.38199999999995</v>
      </c>
      <c r="J27" s="7">
        <v>71.579090000001401</v>
      </c>
      <c r="K27">
        <f t="shared" si="0"/>
        <v>0.10005715827348383</v>
      </c>
      <c r="L27" t="str">
        <f>_xlfn.XLOOKUP(A27,'Usage by partner TELE2 vs Ki'!A:A,'Usage by partner TELE2 vs Ki'!A:A,,0)</f>
        <v>BIHER</v>
      </c>
      <c r="Q27" s="8" t="s">
        <v>13</v>
      </c>
      <c r="R27" s="8" t="s">
        <v>222</v>
      </c>
      <c r="S27" s="8">
        <v>3</v>
      </c>
      <c r="T27" s="8" t="s">
        <v>1393</v>
      </c>
      <c r="U27" s="34">
        <f>+VLOOKUP(R27,'[1]Pricelist 2022-07-01'!$A$2:$H$564,8,0)</f>
        <v>0.1</v>
      </c>
      <c r="V27" s="8">
        <f t="shared" si="1"/>
        <v>0.30000000000000004</v>
      </c>
    </row>
    <row r="28" spans="1:22" x14ac:dyDescent="0.25">
      <c r="A28" s="4" t="s">
        <v>68</v>
      </c>
      <c r="B28" s="4" t="s">
        <v>69</v>
      </c>
      <c r="C28" s="4" t="s">
        <v>67</v>
      </c>
      <c r="D28" s="4" t="s">
        <v>13</v>
      </c>
      <c r="E28" s="4" t="s">
        <v>14</v>
      </c>
      <c r="F28" s="5" t="s">
        <v>15</v>
      </c>
      <c r="G28" s="5">
        <v>6087</v>
      </c>
      <c r="H28" s="6">
        <v>0</v>
      </c>
      <c r="I28" s="25">
        <v>564.77200000000005</v>
      </c>
      <c r="J28" s="7">
        <v>56.501420000000699</v>
      </c>
      <c r="K28">
        <f t="shared" si="0"/>
        <v>0.10004288456226706</v>
      </c>
      <c r="L28" t="str">
        <f>_xlfn.XLOOKUP(A28,'Usage by partner TELE2 vs Ki'!A:A,'Usage by partner TELE2 vs Ki'!A:A,,0)</f>
        <v>BIHMS</v>
      </c>
      <c r="Q28" s="8" t="s">
        <v>13</v>
      </c>
      <c r="R28" s="8" t="s">
        <v>254</v>
      </c>
      <c r="S28" s="8">
        <v>271</v>
      </c>
      <c r="T28" s="8" t="s">
        <v>1393</v>
      </c>
      <c r="U28" s="34">
        <f>+VLOOKUP(R28,'[1]Pricelist 2022-07-01'!$A$2:$H$564,8,0)</f>
        <v>0.05</v>
      </c>
      <c r="V28" s="8">
        <f t="shared" si="1"/>
        <v>13.55</v>
      </c>
    </row>
    <row r="29" spans="1:22" x14ac:dyDescent="0.25">
      <c r="A29" s="4" t="s">
        <v>70</v>
      </c>
      <c r="B29" s="4" t="s">
        <v>71</v>
      </c>
      <c r="C29" s="4" t="s">
        <v>67</v>
      </c>
      <c r="D29" s="4" t="s">
        <v>13</v>
      </c>
      <c r="E29" s="4" t="s">
        <v>14</v>
      </c>
      <c r="F29" s="5" t="s">
        <v>15</v>
      </c>
      <c r="G29" s="5">
        <v>95794</v>
      </c>
      <c r="H29" s="6">
        <v>0</v>
      </c>
      <c r="I29" s="25">
        <v>3933.16</v>
      </c>
      <c r="J29" s="7">
        <v>59.3982399999908</v>
      </c>
      <c r="K29">
        <f t="shared" si="0"/>
        <v>1.5101912965653774E-2</v>
      </c>
      <c r="L29" t="str">
        <f>_xlfn.XLOOKUP(A29,'Usage by partner TELE2 vs Ki'!A:A,'Usage by partner TELE2 vs Ki'!A:A,,0)</f>
        <v>BIHPT</v>
      </c>
      <c r="Q29" s="8" t="s">
        <v>13</v>
      </c>
      <c r="R29" s="8" t="s">
        <v>1309</v>
      </c>
      <c r="S29" s="8">
        <v>2</v>
      </c>
      <c r="T29" s="8" t="s">
        <v>1393</v>
      </c>
      <c r="U29" s="34">
        <f>+VLOOKUP(R29,'[1]Pricelist 2022-07-01'!$A$2:$H$564,8,0)</f>
        <v>0.06</v>
      </c>
      <c r="V29" s="8">
        <f t="shared" si="1"/>
        <v>0.12</v>
      </c>
    </row>
    <row r="30" spans="1:22" x14ac:dyDescent="0.25">
      <c r="A30" s="4" t="s">
        <v>1304</v>
      </c>
      <c r="B30" s="4" t="s">
        <v>1305</v>
      </c>
      <c r="C30" s="4" t="s">
        <v>1306</v>
      </c>
      <c r="D30" s="4" t="s">
        <v>13</v>
      </c>
      <c r="E30" s="4" t="s">
        <v>14</v>
      </c>
      <c r="F30" s="5" t="s">
        <v>15</v>
      </c>
      <c r="G30" s="5">
        <v>3</v>
      </c>
      <c r="H30" s="6">
        <v>0</v>
      </c>
      <c r="I30" s="25">
        <v>2.5000000000000001E-2</v>
      </c>
      <c r="J30" s="7">
        <v>2.5399999999999999E-2</v>
      </c>
      <c r="K30">
        <f t="shared" si="0"/>
        <v>1.0159999999999998</v>
      </c>
      <c r="L30" t="str">
        <f>_xlfn.XLOOKUP(A30,'Usage by partner TELE2 vs Ki'!A:A,'Usage by partner TELE2 vs Ki'!A:A,,0)</f>
        <v>BMUBD</v>
      </c>
      <c r="Q30" s="8" t="s">
        <v>13</v>
      </c>
      <c r="R30" s="8" t="s">
        <v>280</v>
      </c>
      <c r="S30" s="8">
        <v>15</v>
      </c>
      <c r="T30" s="8" t="s">
        <v>1393</v>
      </c>
      <c r="U30" s="34">
        <f>+VLOOKUP(R30,'[1]Pricelist 2022-07-01'!$A$2:$H$564,8,0)</f>
        <v>0.17</v>
      </c>
      <c r="V30" s="8">
        <f t="shared" si="1"/>
        <v>2.5500000000000003</v>
      </c>
    </row>
    <row r="31" spans="1:22" x14ac:dyDescent="0.25">
      <c r="A31" s="4" t="s">
        <v>75</v>
      </c>
      <c r="B31" s="4" t="s">
        <v>76</v>
      </c>
      <c r="C31" s="4" t="s">
        <v>77</v>
      </c>
      <c r="D31" s="4" t="s">
        <v>13</v>
      </c>
      <c r="E31" s="4" t="s">
        <v>14</v>
      </c>
      <c r="F31" s="5" t="s">
        <v>15</v>
      </c>
      <c r="G31" s="5">
        <v>98</v>
      </c>
      <c r="H31" s="6">
        <v>0</v>
      </c>
      <c r="I31" s="25">
        <v>0.30399999999999999</v>
      </c>
      <c r="J31" s="7">
        <v>6.096E-2</v>
      </c>
      <c r="K31">
        <f t="shared" si="0"/>
        <v>0.20052631578947369</v>
      </c>
      <c r="L31" t="str">
        <f>_xlfn.XLOOKUP(A31,'Usage by partner TELE2 vs Ki'!A:A,'Usage by partner TELE2 vs Ki'!A:A,,0)</f>
        <v>BOLNT</v>
      </c>
      <c r="Q31" s="8" t="s">
        <v>13</v>
      </c>
      <c r="R31" s="8" t="s">
        <v>294</v>
      </c>
      <c r="S31" s="8">
        <v>30870</v>
      </c>
      <c r="T31" s="8" t="s">
        <v>1393</v>
      </c>
      <c r="U31" s="34">
        <f>+VLOOKUP(R31,'[1]Pricelist 2022-07-01'!$A$2:$H$564,8,0)</f>
        <v>0.1</v>
      </c>
      <c r="V31" s="8">
        <f t="shared" si="1"/>
        <v>3087</v>
      </c>
    </row>
    <row r="32" spans="1:22" x14ac:dyDescent="0.25">
      <c r="A32" s="4" t="s">
        <v>78</v>
      </c>
      <c r="B32" s="4" t="s">
        <v>79</v>
      </c>
      <c r="C32" s="4" t="s">
        <v>77</v>
      </c>
      <c r="D32" s="4" t="s">
        <v>13</v>
      </c>
      <c r="E32" s="4" t="s">
        <v>14</v>
      </c>
      <c r="F32" s="5" t="s">
        <v>15</v>
      </c>
      <c r="G32" s="5">
        <v>306</v>
      </c>
      <c r="H32" s="6">
        <v>0</v>
      </c>
      <c r="I32" s="25">
        <v>8.1809999999999992</v>
      </c>
      <c r="J32" s="7">
        <v>9.9570000000000103E-2</v>
      </c>
      <c r="K32">
        <f t="shared" si="0"/>
        <v>1.2170883755042185E-2</v>
      </c>
      <c r="L32" t="str">
        <f>_xlfn.XLOOKUP(A32,'Usage by partner TELE2 vs Ki'!A:A,'Usage by partner TELE2 vs Ki'!A:A,,0)</f>
        <v>BOLTE</v>
      </c>
      <c r="Q32" s="8" t="s">
        <v>13</v>
      </c>
      <c r="R32" s="8" t="s">
        <v>301</v>
      </c>
      <c r="S32" s="8">
        <v>513</v>
      </c>
      <c r="T32" s="8" t="s">
        <v>1393</v>
      </c>
      <c r="U32" s="34">
        <f>+VLOOKUP(R32,'[1]Pricelist 2022-07-01'!$A$2:$H$564,8,0)</f>
        <v>0.05</v>
      </c>
      <c r="V32" s="8">
        <f t="shared" si="1"/>
        <v>25.650000000000002</v>
      </c>
    </row>
    <row r="33" spans="1:22" x14ac:dyDescent="0.25">
      <c r="A33" s="4" t="s">
        <v>83</v>
      </c>
      <c r="B33" s="4" t="s">
        <v>84</v>
      </c>
      <c r="C33" s="4" t="s">
        <v>82</v>
      </c>
      <c r="D33" s="4" t="s">
        <v>13</v>
      </c>
      <c r="E33" s="4" t="s">
        <v>14</v>
      </c>
      <c r="F33" s="5" t="s">
        <v>15</v>
      </c>
      <c r="G33" s="5">
        <v>76</v>
      </c>
      <c r="H33" s="6">
        <v>0</v>
      </c>
      <c r="I33" s="25">
        <v>1.151</v>
      </c>
      <c r="J33" s="7">
        <v>1.15171</v>
      </c>
      <c r="K33">
        <f t="shared" si="0"/>
        <v>1.0006168549087751</v>
      </c>
      <c r="L33" t="str">
        <f>_xlfn.XLOOKUP(A33,'Usage by partner TELE2 vs Ki'!A:A,'Usage by partner TELE2 vs Ki'!A:A,,0)</f>
        <v>BRACS</v>
      </c>
      <c r="Q33" s="8" t="s">
        <v>13</v>
      </c>
      <c r="R33" s="8" t="s">
        <v>303</v>
      </c>
      <c r="S33" s="8">
        <v>1326</v>
      </c>
      <c r="T33" s="8" t="s">
        <v>1393</v>
      </c>
      <c r="U33" s="34">
        <f>+VLOOKUP(R33,'[1]Pricelist 2022-07-01'!$A$2:$H$564,8,0)</f>
        <v>0.17</v>
      </c>
      <c r="V33" s="8">
        <f t="shared" si="1"/>
        <v>225.42000000000002</v>
      </c>
    </row>
    <row r="34" spans="1:22" x14ac:dyDescent="0.25">
      <c r="A34" s="4" t="s">
        <v>1249</v>
      </c>
      <c r="B34" s="4" t="s">
        <v>1250</v>
      </c>
      <c r="C34" s="4" t="s">
        <v>82</v>
      </c>
      <c r="D34" s="4" t="s">
        <v>13</v>
      </c>
      <c r="E34" s="4" t="s">
        <v>14</v>
      </c>
      <c r="F34" s="5" t="s">
        <v>15</v>
      </c>
      <c r="G34" s="5">
        <v>4</v>
      </c>
      <c r="H34" s="6">
        <v>0</v>
      </c>
      <c r="I34" s="25">
        <v>0.11600000000000001</v>
      </c>
      <c r="J34" s="7">
        <v>0.11623</v>
      </c>
      <c r="K34">
        <f t="shared" si="0"/>
        <v>1.0019827586206895</v>
      </c>
      <c r="L34" t="str">
        <f>_xlfn.XLOOKUP(A34,'Usage by partner TELE2 vs Ki'!A:A,'Usage by partner TELE2 vs Ki'!A:A,,0)</f>
        <v>BRASP</v>
      </c>
      <c r="Q34" s="8" t="s">
        <v>13</v>
      </c>
      <c r="R34" s="8" t="s">
        <v>305</v>
      </c>
      <c r="S34" s="8">
        <v>8</v>
      </c>
      <c r="T34" s="8" t="s">
        <v>1393</v>
      </c>
      <c r="U34" s="34">
        <f>+VLOOKUP(R34,'[1]Pricelist 2022-07-01'!$A$2:$H$564,8,0)</f>
        <v>0.05</v>
      </c>
      <c r="V34" s="8">
        <f t="shared" si="1"/>
        <v>0.4</v>
      </c>
    </row>
    <row r="35" spans="1:22" x14ac:dyDescent="0.25">
      <c r="A35" s="4" t="s">
        <v>1251</v>
      </c>
      <c r="B35" s="4" t="s">
        <v>88</v>
      </c>
      <c r="C35" s="4" t="s">
        <v>82</v>
      </c>
      <c r="D35" s="4" t="s">
        <v>13</v>
      </c>
      <c r="E35" s="4" t="s">
        <v>14</v>
      </c>
      <c r="F35" s="5" t="s">
        <v>15</v>
      </c>
      <c r="G35" s="5">
        <v>95</v>
      </c>
      <c r="H35" s="6">
        <v>0</v>
      </c>
      <c r="I35" s="25">
        <v>0.75700000000000001</v>
      </c>
      <c r="J35" s="7">
        <v>0.75734999999999897</v>
      </c>
      <c r="K35">
        <f t="shared" si="0"/>
        <v>1.0004623513870528</v>
      </c>
      <c r="L35" t="str">
        <f>_xlfn.XLOOKUP(A35,'Usage by partner TELE2 vs Ki'!A:A,'Usage by partner TELE2 vs Ki'!A:A,,0)</f>
        <v>BRAV1</v>
      </c>
      <c r="Q35" s="8" t="s">
        <v>13</v>
      </c>
      <c r="R35" s="8" t="s">
        <v>337</v>
      </c>
      <c r="S35" s="8">
        <v>1</v>
      </c>
      <c r="T35" s="8" t="s">
        <v>1393</v>
      </c>
      <c r="U35" s="34">
        <f>+VLOOKUP(R35,'[1]Pricelist 2022-07-01'!$A$2:$H$564,8,0)</f>
        <v>0.2</v>
      </c>
      <c r="V35" s="8">
        <f t="shared" si="1"/>
        <v>0.2</v>
      </c>
    </row>
    <row r="36" spans="1:22" x14ac:dyDescent="0.25">
      <c r="A36" s="4" t="s">
        <v>87</v>
      </c>
      <c r="B36" s="4" t="s">
        <v>88</v>
      </c>
      <c r="C36" s="4" t="s">
        <v>82</v>
      </c>
      <c r="D36" s="4" t="s">
        <v>13</v>
      </c>
      <c r="E36" s="4" t="s">
        <v>14</v>
      </c>
      <c r="F36" s="5" t="s">
        <v>15</v>
      </c>
      <c r="G36" s="5">
        <v>106</v>
      </c>
      <c r="H36" s="6">
        <v>0</v>
      </c>
      <c r="I36" s="25">
        <v>1.988</v>
      </c>
      <c r="J36" s="7">
        <v>1.9887900000000001</v>
      </c>
      <c r="K36">
        <f t="shared" si="0"/>
        <v>1.0003973843058351</v>
      </c>
      <c r="L36" t="str">
        <f>_xlfn.XLOOKUP(A36,'Usage by partner TELE2 vs Ki'!A:A,'Usage by partner TELE2 vs Ki'!A:A,,0)</f>
        <v>BRAV2</v>
      </c>
      <c r="Q36" s="8" t="s">
        <v>13</v>
      </c>
      <c r="R36" s="8" t="s">
        <v>363</v>
      </c>
      <c r="S36" s="8">
        <v>173</v>
      </c>
      <c r="T36" s="8" t="s">
        <v>1393</v>
      </c>
      <c r="U36" s="34">
        <f>+VLOOKUP(R36,'[1]Pricelist 2022-07-01'!$A$2:$H$564,8,0)</f>
        <v>0</v>
      </c>
      <c r="V36" s="8">
        <f t="shared" si="1"/>
        <v>0</v>
      </c>
    </row>
    <row r="37" spans="1:22" x14ac:dyDescent="0.25">
      <c r="A37" s="4" t="s">
        <v>89</v>
      </c>
      <c r="B37" s="4" t="s">
        <v>90</v>
      </c>
      <c r="C37" s="4" t="s">
        <v>91</v>
      </c>
      <c r="D37" s="4" t="s">
        <v>13</v>
      </c>
      <c r="E37" s="4" t="s">
        <v>14</v>
      </c>
      <c r="F37" s="5" t="s">
        <v>15</v>
      </c>
      <c r="G37" s="5">
        <v>52854</v>
      </c>
      <c r="H37" s="6">
        <v>0</v>
      </c>
      <c r="I37" s="25">
        <v>346.98099999999999</v>
      </c>
      <c r="J37" s="7">
        <v>156.28301999996299</v>
      </c>
      <c r="K37">
        <f t="shared" si="0"/>
        <v>0.45040800504916118</v>
      </c>
      <c r="L37" t="str">
        <f>_xlfn.XLOOKUP(A37,'Usage by partner TELE2 vs Ki'!A:A,'Usage by partner TELE2 vs Ki'!A:A,,0)</f>
        <v>BWABC</v>
      </c>
      <c r="Q37" s="8" t="s">
        <v>13</v>
      </c>
      <c r="R37" s="8" t="s">
        <v>407</v>
      </c>
      <c r="S37" s="8">
        <v>5579</v>
      </c>
      <c r="T37" s="8" t="s">
        <v>1393</v>
      </c>
      <c r="U37" s="34">
        <f>+VLOOKUP(R37,'[1]Pricelist 2022-07-01'!$A$2:$H$564,8,0)</f>
        <v>0.11</v>
      </c>
      <c r="V37" s="8">
        <f t="shared" si="1"/>
        <v>613.69000000000005</v>
      </c>
    </row>
    <row r="38" spans="1:22" x14ac:dyDescent="0.25">
      <c r="A38" s="4" t="s">
        <v>92</v>
      </c>
      <c r="B38" s="4" t="s">
        <v>93</v>
      </c>
      <c r="C38" s="4" t="s">
        <v>94</v>
      </c>
      <c r="D38" s="4" t="s">
        <v>13</v>
      </c>
      <c r="E38" s="4" t="s">
        <v>14</v>
      </c>
      <c r="F38" s="5" t="s">
        <v>15</v>
      </c>
      <c r="G38" s="5">
        <v>2503</v>
      </c>
      <c r="H38" s="6">
        <v>0</v>
      </c>
      <c r="I38" s="25">
        <v>813.11</v>
      </c>
      <c r="J38" s="7">
        <v>81.319570000003495</v>
      </c>
      <c r="K38">
        <f t="shared" si="0"/>
        <v>0.10001053977936994</v>
      </c>
      <c r="L38" t="str">
        <f>_xlfn.XLOOKUP(A38,'Usage by partner TELE2 vs Ki'!A:A,'Usage by partner TELE2 vs Ki'!A:A,,0)</f>
        <v>CANBM</v>
      </c>
      <c r="Q38" s="8" t="s">
        <v>13</v>
      </c>
      <c r="R38" s="8" t="s">
        <v>409</v>
      </c>
      <c r="S38" s="8">
        <v>56</v>
      </c>
      <c r="T38" s="8" t="s">
        <v>1393</v>
      </c>
      <c r="U38" s="34">
        <f>+VLOOKUP(R38,'[1]Pricelist 2022-07-01'!$A$2:$H$564,8,0)</f>
        <v>5.5E-2</v>
      </c>
      <c r="V38" s="8">
        <f t="shared" si="1"/>
        <v>3.08</v>
      </c>
    </row>
    <row r="39" spans="1:22" x14ac:dyDescent="0.25">
      <c r="A39" s="4" t="s">
        <v>95</v>
      </c>
      <c r="B39" s="4" t="s">
        <v>96</v>
      </c>
      <c r="C39" s="4" t="s">
        <v>94</v>
      </c>
      <c r="D39" s="4" t="s">
        <v>13</v>
      </c>
      <c r="E39" s="4" t="s">
        <v>14</v>
      </c>
      <c r="F39" s="5" t="s">
        <v>15</v>
      </c>
      <c r="G39" s="5">
        <v>15719</v>
      </c>
      <c r="H39" s="6">
        <v>0</v>
      </c>
      <c r="I39" s="25">
        <v>1416.18</v>
      </c>
      <c r="J39" s="7">
        <v>141.670310000016</v>
      </c>
      <c r="K39">
        <f t="shared" si="0"/>
        <v>0.10003693739497521</v>
      </c>
      <c r="L39" t="str">
        <f>_xlfn.XLOOKUP(A39,'Usage by partner TELE2 vs Ki'!A:A,'Usage by partner TELE2 vs Ki'!A:A,,0)</f>
        <v>CANRW</v>
      </c>
      <c r="Q39" s="8" t="s">
        <v>13</v>
      </c>
      <c r="R39" s="8" t="s">
        <v>419</v>
      </c>
      <c r="S39" s="8">
        <v>15</v>
      </c>
      <c r="T39" s="8" t="s">
        <v>1393</v>
      </c>
      <c r="U39" s="34">
        <f>+VLOOKUP(R39,'[1]Pricelist 2022-07-01'!$A$2:$H$564,8,0)</f>
        <v>0.2</v>
      </c>
      <c r="V39" s="8">
        <f t="shared" si="1"/>
        <v>3</v>
      </c>
    </row>
    <row r="40" spans="1:22" x14ac:dyDescent="0.25">
      <c r="A40" s="4" t="s">
        <v>97</v>
      </c>
      <c r="B40" s="4" t="s">
        <v>98</v>
      </c>
      <c r="C40" s="4" t="s">
        <v>94</v>
      </c>
      <c r="D40" s="4" t="s">
        <v>13</v>
      </c>
      <c r="E40" s="4" t="s">
        <v>14</v>
      </c>
      <c r="F40" s="5" t="s">
        <v>15</v>
      </c>
      <c r="G40" s="5">
        <v>5037</v>
      </c>
      <c r="H40" s="6">
        <v>0</v>
      </c>
      <c r="I40" s="25">
        <v>1141.817</v>
      </c>
      <c r="J40" s="7">
        <v>114.19886000001</v>
      </c>
      <c r="K40">
        <f t="shared" si="0"/>
        <v>0.1000150286779843</v>
      </c>
      <c r="L40" t="str">
        <f>_xlfn.XLOOKUP(A40,'Usage by partner TELE2 vs Ki'!A:A,'Usage by partner TELE2 vs Ki'!A:A,,0)</f>
        <v>CANTS</v>
      </c>
      <c r="Q40" s="8" t="s">
        <v>13</v>
      </c>
      <c r="R40" s="8" t="s">
        <v>431</v>
      </c>
      <c r="S40" s="8">
        <v>11</v>
      </c>
      <c r="T40" s="8" t="s">
        <v>1393</v>
      </c>
      <c r="U40" s="34">
        <f>+VLOOKUP(R40,'[1]Pricelist 2022-07-01'!$A$2:$H$564,8,0)</f>
        <v>0.05</v>
      </c>
      <c r="V40" s="8">
        <f t="shared" si="1"/>
        <v>0.55000000000000004</v>
      </c>
    </row>
    <row r="41" spans="1:22" x14ac:dyDescent="0.25">
      <c r="A41" s="4" t="s">
        <v>99</v>
      </c>
      <c r="B41" s="4" t="s">
        <v>100</v>
      </c>
      <c r="C41" s="4" t="s">
        <v>101</v>
      </c>
      <c r="D41" s="4" t="s">
        <v>13</v>
      </c>
      <c r="E41" s="4" t="s">
        <v>14</v>
      </c>
      <c r="F41" s="5" t="s">
        <v>15</v>
      </c>
      <c r="G41" s="5">
        <v>2622</v>
      </c>
      <c r="H41" s="6">
        <v>0</v>
      </c>
      <c r="I41" s="25">
        <v>225.91200000000001</v>
      </c>
      <c r="J41" s="7">
        <v>4.5283399999999903</v>
      </c>
      <c r="K41">
        <f t="shared" si="0"/>
        <v>2.004470767378444E-2</v>
      </c>
      <c r="L41" t="str">
        <f>_xlfn.XLOOKUP(A41,'Usage by partner TELE2 vs Ki'!A:A,'Usage by partner TELE2 vs Ki'!A:A,,0)</f>
        <v>CHEC1</v>
      </c>
      <c r="Q41" s="8" t="s">
        <v>13</v>
      </c>
      <c r="R41" s="8" t="s">
        <v>435</v>
      </c>
      <c r="S41" s="8">
        <v>29</v>
      </c>
      <c r="T41" s="8" t="s">
        <v>1393</v>
      </c>
      <c r="U41" s="34">
        <f>+VLOOKUP(R41,'[1]Pricelist 2022-07-01'!$A$2:$H$564,8,0)</f>
        <v>0</v>
      </c>
      <c r="V41" s="8">
        <f t="shared" si="1"/>
        <v>0</v>
      </c>
    </row>
    <row r="42" spans="1:22" x14ac:dyDescent="0.25">
      <c r="A42" s="4" t="s">
        <v>102</v>
      </c>
      <c r="B42" s="4" t="s">
        <v>103</v>
      </c>
      <c r="C42" s="4" t="s">
        <v>101</v>
      </c>
      <c r="D42" s="4" t="s">
        <v>13</v>
      </c>
      <c r="E42" s="4" t="s">
        <v>14</v>
      </c>
      <c r="F42" s="5" t="s">
        <v>15</v>
      </c>
      <c r="G42" s="5">
        <v>452</v>
      </c>
      <c r="H42" s="6">
        <v>0</v>
      </c>
      <c r="I42" s="25">
        <v>9.4960000000000004</v>
      </c>
      <c r="J42" s="7">
        <v>0.19128000000000001</v>
      </c>
      <c r="K42">
        <f t="shared" si="0"/>
        <v>2.0143218197135635E-2</v>
      </c>
      <c r="L42" t="str">
        <f>_xlfn.XLOOKUP(A42,'Usage by partner TELE2 vs Ki'!A:A,'Usage by partner TELE2 vs Ki'!A:A,,0)</f>
        <v>CHEDX</v>
      </c>
      <c r="Q42" s="8" t="s">
        <v>13</v>
      </c>
      <c r="R42" s="8" t="s">
        <v>494</v>
      </c>
      <c r="S42" s="8">
        <v>1</v>
      </c>
      <c r="T42" s="8" t="s">
        <v>1393</v>
      </c>
      <c r="U42" s="34">
        <f>+VLOOKUP(R42,'[1]Pricelist 2022-07-01'!$A$2:$H$564,8,0)</f>
        <v>0.05</v>
      </c>
      <c r="V42" s="8">
        <f t="shared" si="1"/>
        <v>0.05</v>
      </c>
    </row>
    <row r="43" spans="1:22" x14ac:dyDescent="0.25">
      <c r="A43" s="4" t="s">
        <v>104</v>
      </c>
      <c r="B43" s="4" t="s">
        <v>105</v>
      </c>
      <c r="C43" s="4" t="s">
        <v>101</v>
      </c>
      <c r="D43" s="4" t="s">
        <v>13</v>
      </c>
      <c r="E43" s="4" t="s">
        <v>14</v>
      </c>
      <c r="F43" s="5" t="s">
        <v>15</v>
      </c>
      <c r="G43" s="5">
        <v>5</v>
      </c>
      <c r="H43" s="6">
        <v>0</v>
      </c>
      <c r="I43" s="25">
        <v>0.88</v>
      </c>
      <c r="J43" s="7">
        <v>5.2819999999999999E-2</v>
      </c>
      <c r="K43">
        <f t="shared" si="0"/>
        <v>6.0022727272727269E-2</v>
      </c>
      <c r="L43" t="str">
        <f>_xlfn.XLOOKUP(A43,'Usage by partner TELE2 vs Ki'!A:A,'Usage by partner TELE2 vs Ki'!A:A,,0)</f>
        <v>CHEOR</v>
      </c>
      <c r="Q43" s="8" t="s">
        <v>13</v>
      </c>
      <c r="R43" s="8" t="s">
        <v>496</v>
      </c>
      <c r="S43" s="8">
        <v>1</v>
      </c>
      <c r="T43" s="8" t="s">
        <v>1393</v>
      </c>
      <c r="U43" s="34">
        <f>+VLOOKUP(R43,'[1]Pricelist 2022-07-01'!$A$2:$H$564,8,0)</f>
        <v>0.06</v>
      </c>
      <c r="V43" s="8">
        <f t="shared" si="1"/>
        <v>0.06</v>
      </c>
    </row>
    <row r="44" spans="1:22" x14ac:dyDescent="0.25">
      <c r="A44" s="4" t="s">
        <v>106</v>
      </c>
      <c r="B44" s="4" t="s">
        <v>107</v>
      </c>
      <c r="C44" s="4" t="s">
        <v>108</v>
      </c>
      <c r="D44" s="4" t="s">
        <v>13</v>
      </c>
      <c r="E44" s="4" t="s">
        <v>14</v>
      </c>
      <c r="F44" s="5" t="s">
        <v>15</v>
      </c>
      <c r="G44" s="5">
        <v>407901</v>
      </c>
      <c r="H44" s="6">
        <v>0</v>
      </c>
      <c r="I44" s="25">
        <v>27495.476999999999</v>
      </c>
      <c r="J44" s="7">
        <v>414.04555000009702</v>
      </c>
      <c r="K44">
        <f t="shared" si="0"/>
        <v>1.5058678560117252E-2</v>
      </c>
      <c r="L44" t="str">
        <f>_xlfn.XLOOKUP(A44,'Usage by partner TELE2 vs Ki'!A:A,'Usage by partner TELE2 vs Ki'!A:A,,0)</f>
        <v>CHLMV</v>
      </c>
      <c r="Q44" s="8" t="s">
        <v>13</v>
      </c>
      <c r="R44" s="8" t="s">
        <v>530</v>
      </c>
      <c r="S44" s="8">
        <v>2</v>
      </c>
      <c r="T44" s="8" t="s">
        <v>1393</v>
      </c>
      <c r="U44" s="34">
        <f>+VLOOKUP(R44,'[1]Pricelist 2022-07-01'!$A$2:$H$564,8,0)</f>
        <v>0.05</v>
      </c>
      <c r="V44" s="8">
        <f t="shared" si="1"/>
        <v>0.1</v>
      </c>
    </row>
    <row r="45" spans="1:22" x14ac:dyDescent="0.25">
      <c r="A45" s="4" t="s">
        <v>109</v>
      </c>
      <c r="B45" s="4" t="s">
        <v>110</v>
      </c>
      <c r="C45" s="4" t="s">
        <v>108</v>
      </c>
      <c r="D45" s="4" t="s">
        <v>13</v>
      </c>
      <c r="E45" s="4" t="s">
        <v>14</v>
      </c>
      <c r="F45" s="5" t="s">
        <v>15</v>
      </c>
      <c r="G45" s="5">
        <v>1161837</v>
      </c>
      <c r="H45" s="6">
        <v>0</v>
      </c>
      <c r="I45" s="25">
        <v>18992.392</v>
      </c>
      <c r="J45" s="7">
        <v>382.64815000288098</v>
      </c>
      <c r="K45">
        <f t="shared" si="0"/>
        <v>2.014744377658596E-2</v>
      </c>
      <c r="L45" t="str">
        <f>_xlfn.XLOOKUP(A45,'Usage by partner TELE2 vs Ki'!A:A,'Usage by partner TELE2 vs Ki'!A:A,,0)</f>
        <v>CHLSM</v>
      </c>
      <c r="Q45" s="8" t="s">
        <v>13</v>
      </c>
      <c r="R45" s="8" t="s">
        <v>1115</v>
      </c>
      <c r="S45" s="8">
        <v>7</v>
      </c>
      <c r="T45" s="8" t="s">
        <v>1393</v>
      </c>
      <c r="U45" s="34">
        <f>+VLOOKUP(R45,'[1]Pricelist 2022-07-01'!$A$2:$H$564,8,0)</f>
        <v>4.4999999999999998E-2</v>
      </c>
      <c r="V45" s="8">
        <f t="shared" si="1"/>
        <v>0.315</v>
      </c>
    </row>
    <row r="46" spans="1:22" x14ac:dyDescent="0.25">
      <c r="A46" s="4" t="s">
        <v>111</v>
      </c>
      <c r="B46" s="4" t="s">
        <v>112</v>
      </c>
      <c r="C46" s="4" t="s">
        <v>108</v>
      </c>
      <c r="D46" s="4" t="s">
        <v>13</v>
      </c>
      <c r="E46" s="4" t="s">
        <v>14</v>
      </c>
      <c r="F46" s="5" t="s">
        <v>15</v>
      </c>
      <c r="G46" s="5">
        <v>106684</v>
      </c>
      <c r="H46" s="6">
        <v>0</v>
      </c>
      <c r="I46" s="25">
        <v>41461.173000000003</v>
      </c>
      <c r="J46" s="7">
        <v>622.35642000001496</v>
      </c>
      <c r="K46">
        <f t="shared" si="0"/>
        <v>1.5010583998673046E-2</v>
      </c>
      <c r="L46" t="str">
        <f>_xlfn.XLOOKUP(A46,'Usage by partner TELE2 vs Ki'!A:A,'Usage by partner TELE2 vs Ki'!A:A,,0)</f>
        <v>CHLTM</v>
      </c>
      <c r="Q46" s="8" t="s">
        <v>13</v>
      </c>
      <c r="R46" s="8" t="s">
        <v>556</v>
      </c>
      <c r="S46" s="8">
        <v>15870</v>
      </c>
      <c r="T46" s="8" t="s">
        <v>1393</v>
      </c>
      <c r="U46" s="34">
        <f>+VLOOKUP(R46,'[1]Pricelist 2022-07-01'!$A$2:$H$564,8,0)</f>
        <v>0.12</v>
      </c>
      <c r="V46" s="8">
        <f t="shared" si="1"/>
        <v>1904.3999999999999</v>
      </c>
    </row>
    <row r="47" spans="1:22" x14ac:dyDescent="0.25">
      <c r="A47" s="4" t="s">
        <v>113</v>
      </c>
      <c r="B47" s="4" t="s">
        <v>114</v>
      </c>
      <c r="C47" s="4" t="s">
        <v>115</v>
      </c>
      <c r="D47" s="4" t="s">
        <v>13</v>
      </c>
      <c r="E47" s="4" t="s">
        <v>14</v>
      </c>
      <c r="F47" s="5" t="s">
        <v>15</v>
      </c>
      <c r="G47" s="5">
        <v>89428</v>
      </c>
      <c r="H47" s="6">
        <v>0</v>
      </c>
      <c r="I47" s="25">
        <v>1063.3689999999999</v>
      </c>
      <c r="J47" s="7">
        <v>32.182649999996897</v>
      </c>
      <c r="K47">
        <f t="shared" si="0"/>
        <v>3.0264799895423789E-2</v>
      </c>
      <c r="L47" t="str">
        <f>_xlfn.XLOOKUP(A47,'Usage by partner TELE2 vs Ki'!A:A,'Usage by partner TELE2 vs Ki'!A:A,,0)</f>
        <v>CHNCT</v>
      </c>
    </row>
    <row r="48" spans="1:22" x14ac:dyDescent="0.25">
      <c r="A48" s="4" t="s">
        <v>116</v>
      </c>
      <c r="B48" s="4" t="s">
        <v>117</v>
      </c>
      <c r="C48" s="4" t="s">
        <v>115</v>
      </c>
      <c r="D48" s="4" t="s">
        <v>13</v>
      </c>
      <c r="E48" s="4" t="s">
        <v>14</v>
      </c>
      <c r="F48" s="5" t="s">
        <v>15</v>
      </c>
      <c r="G48" s="5">
        <v>88</v>
      </c>
      <c r="H48" s="6">
        <v>0</v>
      </c>
      <c r="I48" s="25">
        <v>287.12200000000001</v>
      </c>
      <c r="J48" s="7">
        <v>14.356490000000001</v>
      </c>
      <c r="K48">
        <f t="shared" si="0"/>
        <v>5.0001358307618364E-2</v>
      </c>
      <c r="L48" t="str">
        <f>_xlfn.XLOOKUP(A48,'Usage by partner TELE2 vs Ki'!A:A,'Usage by partner TELE2 vs Ki'!A:A,,0)</f>
        <v>CHNCU</v>
      </c>
    </row>
    <row r="49" spans="1:12" x14ac:dyDescent="0.25">
      <c r="A49" s="4" t="s">
        <v>118</v>
      </c>
      <c r="B49" s="4" t="s">
        <v>119</v>
      </c>
      <c r="C49" s="4" t="s">
        <v>120</v>
      </c>
      <c r="D49" s="4" t="s">
        <v>13</v>
      </c>
      <c r="E49" s="4" t="s">
        <v>14</v>
      </c>
      <c r="F49" s="5" t="s">
        <v>15</v>
      </c>
      <c r="G49" s="5">
        <v>1123</v>
      </c>
      <c r="H49" s="6">
        <v>0</v>
      </c>
      <c r="I49" s="25">
        <v>3.9780000000000002</v>
      </c>
      <c r="J49" s="7">
        <v>1.9929399999999899</v>
      </c>
      <c r="K49">
        <f t="shared" si="0"/>
        <v>0.50099044746103316</v>
      </c>
      <c r="L49" t="str">
        <f>_xlfn.XLOOKUP(A49,'Usage by partner TELE2 vs Ki'!A:A,'Usage by partner TELE2 vs Ki'!A:A,,0)</f>
        <v>CIV02</v>
      </c>
    </row>
    <row r="50" spans="1:12" x14ac:dyDescent="0.25">
      <c r="A50" s="4" t="s">
        <v>121</v>
      </c>
      <c r="B50" s="4" t="s">
        <v>122</v>
      </c>
      <c r="C50" s="4" t="s">
        <v>120</v>
      </c>
      <c r="D50" s="4" t="s">
        <v>13</v>
      </c>
      <c r="E50" s="4" t="s">
        <v>14</v>
      </c>
      <c r="F50" s="5" t="s">
        <v>15</v>
      </c>
      <c r="G50" s="5">
        <v>62</v>
      </c>
      <c r="H50" s="6">
        <v>0</v>
      </c>
      <c r="I50" s="25">
        <v>1.8959999999999999</v>
      </c>
      <c r="J50" s="7">
        <v>9.4980000000000106E-2</v>
      </c>
      <c r="K50">
        <f t="shared" si="0"/>
        <v>5.0094936708860817E-2</v>
      </c>
      <c r="L50" t="str">
        <f>_xlfn.XLOOKUP(A50,'Usage by partner TELE2 vs Ki'!A:A,'Usage by partner TELE2 vs Ki'!A:A,,0)</f>
        <v>CIVTL</v>
      </c>
    </row>
    <row r="51" spans="1:12" x14ac:dyDescent="0.25">
      <c r="A51" s="4" t="s">
        <v>123</v>
      </c>
      <c r="B51" s="4" t="s">
        <v>124</v>
      </c>
      <c r="C51" s="4" t="s">
        <v>125</v>
      </c>
      <c r="D51" s="4" t="s">
        <v>13</v>
      </c>
      <c r="E51" s="4" t="s">
        <v>14</v>
      </c>
      <c r="F51" s="5" t="s">
        <v>15</v>
      </c>
      <c r="G51" s="5">
        <v>2739902</v>
      </c>
      <c r="H51" s="6">
        <v>0</v>
      </c>
      <c r="I51" s="25">
        <v>8756.4169999999995</v>
      </c>
      <c r="J51" s="7">
        <v>177.89797000746199</v>
      </c>
      <c r="K51">
        <f t="shared" si="0"/>
        <v>2.0316297180394904E-2</v>
      </c>
      <c r="L51" t="str">
        <f>_xlfn.XLOOKUP(A51,'Usage by partner TELE2 vs Ki'!A:A,'Usage by partner TELE2 vs Ki'!A:A,,0)</f>
        <v>CMRMT</v>
      </c>
    </row>
    <row r="52" spans="1:12" x14ac:dyDescent="0.25">
      <c r="A52" s="4" t="s">
        <v>126</v>
      </c>
      <c r="B52" s="4" t="s">
        <v>127</v>
      </c>
      <c r="C52" s="4" t="s">
        <v>128</v>
      </c>
      <c r="D52" s="4" t="s">
        <v>13</v>
      </c>
      <c r="E52" s="4" t="s">
        <v>14</v>
      </c>
      <c r="F52" s="5" t="s">
        <v>15</v>
      </c>
      <c r="G52" s="5">
        <v>249618</v>
      </c>
      <c r="H52" s="6">
        <v>0</v>
      </c>
      <c r="I52" s="25">
        <v>2935.1880000000001</v>
      </c>
      <c r="J52" s="7">
        <v>1175.2646500010201</v>
      </c>
      <c r="K52">
        <f t="shared" si="0"/>
        <v>0.40040523809753242</v>
      </c>
      <c r="L52" t="str">
        <f>_xlfn.XLOOKUP(A52,'Usage by partner TELE2 vs Ki'!A:A,'Usage by partner TELE2 vs Ki'!A:A,,0)</f>
        <v>CODCT</v>
      </c>
    </row>
    <row r="53" spans="1:12" x14ac:dyDescent="0.25">
      <c r="A53" s="4" t="s">
        <v>129</v>
      </c>
      <c r="B53" s="4" t="s">
        <v>130</v>
      </c>
      <c r="C53" s="4" t="s">
        <v>131</v>
      </c>
      <c r="D53" s="4" t="s">
        <v>13</v>
      </c>
      <c r="E53" s="4" t="s">
        <v>14</v>
      </c>
      <c r="F53" s="5" t="s">
        <v>15</v>
      </c>
      <c r="G53" s="5">
        <v>120494</v>
      </c>
      <c r="H53" s="6">
        <v>0</v>
      </c>
      <c r="I53" s="25">
        <v>838.20500000000004</v>
      </c>
      <c r="J53" s="7">
        <v>838.69590000101005</v>
      </c>
      <c r="K53">
        <f t="shared" si="0"/>
        <v>1.0005856562547468</v>
      </c>
      <c r="L53" t="str">
        <f>_xlfn.XLOOKUP(A53,'Usage by partner TELE2 vs Ki'!A:A,'Usage by partner TELE2 vs Ki'!A:A,,0)</f>
        <v>CODOR</v>
      </c>
    </row>
    <row r="54" spans="1:12" x14ac:dyDescent="0.25">
      <c r="A54" s="4" t="s">
        <v>1047</v>
      </c>
      <c r="B54" s="4" t="s">
        <v>1252</v>
      </c>
      <c r="C54" s="4" t="s">
        <v>128</v>
      </c>
      <c r="D54" s="4" t="s">
        <v>13</v>
      </c>
      <c r="E54" s="4" t="s">
        <v>14</v>
      </c>
      <c r="F54" s="5" t="s">
        <v>15</v>
      </c>
      <c r="G54" s="5">
        <v>285</v>
      </c>
      <c r="H54" s="6">
        <v>0</v>
      </c>
      <c r="I54" s="25">
        <v>0.318</v>
      </c>
      <c r="J54" s="7">
        <v>3.1847400000000099</v>
      </c>
      <c r="K54">
        <f t="shared" si="0"/>
        <v>10.014905660377389</v>
      </c>
      <c r="L54" t="str">
        <f>_xlfn.XLOOKUP(A54,'Usage by partner TELE2 vs Ki'!A:A,'Usage by partner TELE2 vs Ki'!A:A,,0)</f>
        <v>CODVC</v>
      </c>
    </row>
    <row r="55" spans="1:12" x14ac:dyDescent="0.25">
      <c r="A55" s="4" t="s">
        <v>132</v>
      </c>
      <c r="B55" s="4" t="s">
        <v>133</v>
      </c>
      <c r="C55" s="4" t="s">
        <v>128</v>
      </c>
      <c r="D55" s="4" t="s">
        <v>13</v>
      </c>
      <c r="E55" s="4" t="s">
        <v>14</v>
      </c>
      <c r="F55" s="5" t="s">
        <v>15</v>
      </c>
      <c r="G55" s="5">
        <v>54032</v>
      </c>
      <c r="H55" s="6">
        <v>0</v>
      </c>
      <c r="I55" s="25">
        <v>858.74599999999998</v>
      </c>
      <c r="J55" s="7">
        <v>43.031460000044902</v>
      </c>
      <c r="K55">
        <f t="shared" si="0"/>
        <v>5.0109648254600202E-2</v>
      </c>
      <c r="L55" t="str">
        <f>_xlfn.XLOOKUP(A55,'Usage by partner TELE2 vs Ki'!A:A,'Usage by partner TELE2 vs Ki'!A:A,,0)</f>
        <v>COGLB</v>
      </c>
    </row>
    <row r="56" spans="1:12" x14ac:dyDescent="0.25">
      <c r="A56" s="4" t="s">
        <v>134</v>
      </c>
      <c r="B56" s="4" t="s">
        <v>135</v>
      </c>
      <c r="C56" s="4" t="s">
        <v>136</v>
      </c>
      <c r="D56" s="4" t="s">
        <v>13</v>
      </c>
      <c r="E56" s="4" t="s">
        <v>14</v>
      </c>
      <c r="F56" s="5" t="s">
        <v>15</v>
      </c>
      <c r="G56" s="5">
        <v>287795</v>
      </c>
      <c r="H56" s="6">
        <v>0</v>
      </c>
      <c r="I56" s="25">
        <v>960.68499999999995</v>
      </c>
      <c r="J56" s="7">
        <v>58.372459999937803</v>
      </c>
      <c r="K56">
        <f t="shared" si="0"/>
        <v>6.0761290121046758E-2</v>
      </c>
      <c r="L56" t="str">
        <f>_xlfn.XLOOKUP(A56,'Usage by partner TELE2 vs Ki'!A:A,'Usage by partner TELE2 vs Ki'!A:A,,0)</f>
        <v>COLCM</v>
      </c>
    </row>
    <row r="57" spans="1:12" x14ac:dyDescent="0.25">
      <c r="A57" s="4" t="s">
        <v>137</v>
      </c>
      <c r="B57" s="4" t="s">
        <v>138</v>
      </c>
      <c r="C57" s="4" t="s">
        <v>136</v>
      </c>
      <c r="D57" s="4" t="s">
        <v>13</v>
      </c>
      <c r="E57" s="4" t="s">
        <v>14</v>
      </c>
      <c r="F57" s="5" t="s">
        <v>15</v>
      </c>
      <c r="G57" s="5">
        <v>38715</v>
      </c>
      <c r="H57" s="6">
        <v>0</v>
      </c>
      <c r="I57" s="25">
        <v>220.82900000000001</v>
      </c>
      <c r="J57" s="7">
        <v>2.8492800000005598</v>
      </c>
      <c r="K57">
        <f t="shared" si="0"/>
        <v>1.2902653184140488E-2</v>
      </c>
      <c r="L57" t="str">
        <f>_xlfn.XLOOKUP(A57,'Usage by partner TELE2 vs Ki'!A:A,'Usage by partner TELE2 vs Ki'!A:A,,0)</f>
        <v>COLCO</v>
      </c>
    </row>
    <row r="58" spans="1:12" x14ac:dyDescent="0.25">
      <c r="A58" s="4" t="s">
        <v>139</v>
      </c>
      <c r="B58" s="4" t="s">
        <v>140</v>
      </c>
      <c r="C58" s="4" t="s">
        <v>136</v>
      </c>
      <c r="D58" s="4" t="s">
        <v>13</v>
      </c>
      <c r="E58" s="4" t="s">
        <v>14</v>
      </c>
      <c r="F58" s="5" t="s">
        <v>15</v>
      </c>
      <c r="G58" s="5">
        <v>27868</v>
      </c>
      <c r="H58" s="6">
        <v>0</v>
      </c>
      <c r="I58" s="25">
        <v>880.88800000000003</v>
      </c>
      <c r="J58" s="7">
        <v>47.697389999996901</v>
      </c>
      <c r="K58">
        <f t="shared" si="0"/>
        <v>5.4146940360178475E-2</v>
      </c>
      <c r="L58" t="str">
        <f>_xlfn.XLOOKUP(A58,'Usage by partner TELE2 vs Ki'!A:A,'Usage by partner TELE2 vs Ki'!A:A,,0)</f>
        <v>COLTM</v>
      </c>
    </row>
    <row r="59" spans="1:12" x14ac:dyDescent="0.25">
      <c r="A59" s="4" t="s">
        <v>141</v>
      </c>
      <c r="B59" s="4" t="s">
        <v>142</v>
      </c>
      <c r="C59" s="4" t="s">
        <v>143</v>
      </c>
      <c r="D59" s="4" t="s">
        <v>13</v>
      </c>
      <c r="E59" s="4" t="s">
        <v>14</v>
      </c>
      <c r="F59" s="5" t="s">
        <v>15</v>
      </c>
      <c r="G59" s="5">
        <v>176132</v>
      </c>
      <c r="H59" s="6">
        <v>0</v>
      </c>
      <c r="I59" s="25">
        <v>3928.1039999999998</v>
      </c>
      <c r="J59" s="7">
        <v>212.74441999982599</v>
      </c>
      <c r="K59">
        <f t="shared" si="0"/>
        <v>5.4159569094867653E-2</v>
      </c>
      <c r="L59" t="str">
        <f>_xlfn.XLOOKUP(A59,'Usage by partner TELE2 vs Ki'!A:A,'Usage by partner TELE2 vs Ki'!A:A,,0)</f>
        <v>CRICL</v>
      </c>
    </row>
    <row r="60" spans="1:12" x14ac:dyDescent="0.25">
      <c r="A60" s="4" t="s">
        <v>144</v>
      </c>
      <c r="B60" s="4" t="s">
        <v>145</v>
      </c>
      <c r="C60" s="4" t="s">
        <v>143</v>
      </c>
      <c r="D60" s="4" t="s">
        <v>13</v>
      </c>
      <c r="E60" s="4" t="s">
        <v>14</v>
      </c>
      <c r="F60" s="5" t="s">
        <v>15</v>
      </c>
      <c r="G60" s="5">
        <v>227825</v>
      </c>
      <c r="H60" s="6">
        <v>0</v>
      </c>
      <c r="I60" s="25">
        <v>5104.7920000000004</v>
      </c>
      <c r="J60" s="7">
        <v>276.59380999941197</v>
      </c>
      <c r="K60">
        <f t="shared" si="0"/>
        <v>5.4183169461049924E-2</v>
      </c>
      <c r="L60" t="str">
        <f>_xlfn.XLOOKUP(A60,'Usage by partner TELE2 vs Ki'!A:A,'Usage by partner TELE2 vs Ki'!A:A,,0)</f>
        <v>CRICR</v>
      </c>
    </row>
    <row r="61" spans="1:12" x14ac:dyDescent="0.25">
      <c r="A61" s="4" t="s">
        <v>146</v>
      </c>
      <c r="B61" s="4" t="s">
        <v>147</v>
      </c>
      <c r="C61" s="4" t="s">
        <v>143</v>
      </c>
      <c r="D61" s="4" t="s">
        <v>13</v>
      </c>
      <c r="E61" s="4" t="s">
        <v>14</v>
      </c>
      <c r="F61" s="5" t="s">
        <v>15</v>
      </c>
      <c r="G61" s="5">
        <v>238720</v>
      </c>
      <c r="H61" s="6">
        <v>0</v>
      </c>
      <c r="I61" s="25">
        <v>4673.5330000000004</v>
      </c>
      <c r="J61" s="7">
        <v>253.01176000031001</v>
      </c>
      <c r="K61">
        <f t="shared" si="0"/>
        <v>5.4137150631077172E-2</v>
      </c>
      <c r="L61" t="str">
        <f>_xlfn.XLOOKUP(A61,'Usage by partner TELE2 vs Ki'!A:A,'Usage by partner TELE2 vs Ki'!A:A,,0)</f>
        <v>CRITC</v>
      </c>
    </row>
    <row r="62" spans="1:12" x14ac:dyDescent="0.25">
      <c r="A62" s="4" t="s">
        <v>151</v>
      </c>
      <c r="B62" s="4" t="s">
        <v>152</v>
      </c>
      <c r="C62" s="4" t="s">
        <v>153</v>
      </c>
      <c r="D62" s="4" t="s">
        <v>13</v>
      </c>
      <c r="E62" s="4" t="s">
        <v>14</v>
      </c>
      <c r="F62" s="5" t="s">
        <v>15</v>
      </c>
      <c r="G62" s="5">
        <v>14302</v>
      </c>
      <c r="H62" s="6">
        <v>0</v>
      </c>
      <c r="I62" s="25">
        <v>314.14299999999997</v>
      </c>
      <c r="J62" s="7">
        <v>3.1689600000000802</v>
      </c>
      <c r="K62">
        <f t="shared" si="0"/>
        <v>1.0087635248915559E-2</v>
      </c>
      <c r="L62" t="str">
        <f>_xlfn.XLOOKUP(A62,'Usage by partner TELE2 vs Ki'!A:A,'Usage by partner TELE2 vs Ki'!A:A,,0)</f>
        <v>CZECM</v>
      </c>
    </row>
    <row r="63" spans="1:12" x14ac:dyDescent="0.25">
      <c r="A63" s="4" t="s">
        <v>154</v>
      </c>
      <c r="B63" s="4" t="s">
        <v>155</v>
      </c>
      <c r="C63" s="4" t="s">
        <v>153</v>
      </c>
      <c r="D63" s="4" t="s">
        <v>13</v>
      </c>
      <c r="E63" s="4" t="s">
        <v>14</v>
      </c>
      <c r="F63" s="5" t="s">
        <v>15</v>
      </c>
      <c r="G63" s="5">
        <v>19481</v>
      </c>
      <c r="H63" s="6">
        <v>0</v>
      </c>
      <c r="I63" s="25">
        <v>621.91499999999996</v>
      </c>
      <c r="J63" s="7">
        <v>3.8076599999998799</v>
      </c>
      <c r="K63">
        <f t="shared" si="0"/>
        <v>6.1224765442220884E-3</v>
      </c>
      <c r="L63" t="str">
        <f>_xlfn.XLOOKUP(A63,'Usage by partner TELE2 vs Ki'!A:A,'Usage by partner TELE2 vs Ki'!A:A,,0)</f>
        <v>CZEET</v>
      </c>
    </row>
    <row r="64" spans="1:12" x14ac:dyDescent="0.25">
      <c r="A64" s="4" t="s">
        <v>156</v>
      </c>
      <c r="B64" s="4" t="s">
        <v>157</v>
      </c>
      <c r="C64" s="4" t="s">
        <v>158</v>
      </c>
      <c r="D64" s="4" t="s">
        <v>13</v>
      </c>
      <c r="E64" s="4" t="s">
        <v>14</v>
      </c>
      <c r="F64" s="5" t="s">
        <v>15</v>
      </c>
      <c r="G64" s="5">
        <v>130948</v>
      </c>
      <c r="H64" s="6">
        <v>0</v>
      </c>
      <c r="I64" s="25">
        <v>25316.89</v>
      </c>
      <c r="J64" s="7">
        <v>253.547120000072</v>
      </c>
      <c r="K64">
        <f t="shared" si="0"/>
        <v>1.0014939433716858E-2</v>
      </c>
      <c r="L64" t="str">
        <f>_xlfn.XLOOKUP(A64,'Usage by partner TELE2 vs Ki'!A:A,'Usage by partner TELE2 vs Ki'!A:A,,0)</f>
        <v>DEUD2</v>
      </c>
    </row>
    <row r="65" spans="1:12" x14ac:dyDescent="0.25">
      <c r="A65" s="4" t="s">
        <v>159</v>
      </c>
      <c r="B65" s="4" t="s">
        <v>160</v>
      </c>
      <c r="C65" s="4" t="s">
        <v>158</v>
      </c>
      <c r="D65" s="4" t="s">
        <v>13</v>
      </c>
      <c r="E65" s="4" t="s">
        <v>14</v>
      </c>
      <c r="F65" s="5" t="s">
        <v>15</v>
      </c>
      <c r="G65" s="5">
        <v>595352</v>
      </c>
      <c r="H65" s="6">
        <v>0</v>
      </c>
      <c r="I65" s="25">
        <v>28525.948</v>
      </c>
      <c r="J65" s="7">
        <v>173.019060000157</v>
      </c>
      <c r="K65">
        <f t="shared" si="0"/>
        <v>6.0653220008729247E-3</v>
      </c>
      <c r="L65" t="str">
        <f>_xlfn.XLOOKUP(A65,'Usage by partner TELE2 vs Ki'!A:A,'Usage by partner TELE2 vs Ki'!A:A,,0)</f>
        <v>DEUE2</v>
      </c>
    </row>
    <row r="66" spans="1:12" x14ac:dyDescent="0.25">
      <c r="A66" s="4" t="s">
        <v>1108</v>
      </c>
      <c r="B66" s="4" t="s">
        <v>332</v>
      </c>
      <c r="C66" s="4" t="s">
        <v>1307</v>
      </c>
      <c r="D66" s="4" t="s">
        <v>13</v>
      </c>
      <c r="E66" s="4" t="s">
        <v>14</v>
      </c>
      <c r="F66" s="5" t="s">
        <v>15</v>
      </c>
      <c r="G66" s="5">
        <v>44</v>
      </c>
      <c r="H66" s="6">
        <v>0</v>
      </c>
      <c r="I66" s="25">
        <v>0.123</v>
      </c>
      <c r="J66" s="7">
        <v>1.2409999999999999E-2</v>
      </c>
      <c r="K66">
        <f t="shared" si="0"/>
        <v>0.10089430894308943</v>
      </c>
      <c r="L66" t="str">
        <f>_xlfn.XLOOKUP(A66,'Usage by partner TELE2 vs Ki'!A:A,'Usage by partner TELE2 vs Ki'!A:A,,0)</f>
        <v>DMACW</v>
      </c>
    </row>
    <row r="67" spans="1:12" x14ac:dyDescent="0.25">
      <c r="A67" s="4" t="s">
        <v>161</v>
      </c>
      <c r="B67" s="4" t="s">
        <v>162</v>
      </c>
      <c r="C67" s="4" t="s">
        <v>163</v>
      </c>
      <c r="D67" s="4" t="s">
        <v>13</v>
      </c>
      <c r="E67" s="4" t="s">
        <v>14</v>
      </c>
      <c r="F67" s="5" t="s">
        <v>15</v>
      </c>
      <c r="G67" s="5">
        <v>2308</v>
      </c>
      <c r="H67" s="6">
        <v>0</v>
      </c>
      <c r="I67" s="25">
        <v>212.666</v>
      </c>
      <c r="J67" s="7">
        <v>1.28367999999996</v>
      </c>
      <c r="K67">
        <f t="shared" ref="K67:K129" si="2">J67/I67</f>
        <v>6.0361317747075699E-3</v>
      </c>
      <c r="L67" t="str">
        <f>_xlfn.XLOOKUP(A67,'Usage by partner TELE2 vs Ki'!A:A,'Usage by partner TELE2 vs Ki'!A:A,,0)</f>
        <v>DNKDM</v>
      </c>
    </row>
    <row r="68" spans="1:12" x14ac:dyDescent="0.25">
      <c r="A68" s="4" t="s">
        <v>164</v>
      </c>
      <c r="B68" s="4" t="s">
        <v>165</v>
      </c>
      <c r="C68" s="4" t="s">
        <v>163</v>
      </c>
      <c r="D68" s="4" t="s">
        <v>13</v>
      </c>
      <c r="E68" s="4" t="s">
        <v>14</v>
      </c>
      <c r="F68" s="5" t="s">
        <v>15</v>
      </c>
      <c r="G68" s="5">
        <v>2753</v>
      </c>
      <c r="H68" s="6">
        <v>0</v>
      </c>
      <c r="I68" s="25">
        <v>1892.492</v>
      </c>
      <c r="J68" s="7">
        <v>18.9320599999999</v>
      </c>
      <c r="K68">
        <f t="shared" si="2"/>
        <v>1.0003772803266751E-2</v>
      </c>
      <c r="L68" t="str">
        <f>_xlfn.XLOOKUP(A68,'Usage by partner TELE2 vs Ki'!A:A,'Usage by partner TELE2 vs Ki'!A:A,,0)</f>
        <v>DNKHU</v>
      </c>
    </row>
    <row r="69" spans="1:12" x14ac:dyDescent="0.25">
      <c r="A69" s="4" t="s">
        <v>166</v>
      </c>
      <c r="B69" s="4" t="s">
        <v>167</v>
      </c>
      <c r="C69" s="4" t="s">
        <v>163</v>
      </c>
      <c r="D69" s="4" t="s">
        <v>13</v>
      </c>
      <c r="E69" s="4" t="s">
        <v>14</v>
      </c>
      <c r="F69" s="5" t="s">
        <v>15</v>
      </c>
      <c r="G69" s="5">
        <v>3056</v>
      </c>
      <c r="H69" s="6">
        <v>0</v>
      </c>
      <c r="I69" s="25">
        <v>329.38600000000002</v>
      </c>
      <c r="J69" s="7">
        <v>3.2979900000000901</v>
      </c>
      <c r="K69">
        <f t="shared" si="2"/>
        <v>1.0012538480688584E-2</v>
      </c>
      <c r="L69" t="str">
        <f>_xlfn.XLOOKUP(A69,'Usage by partner TELE2 vs Ki'!A:A,'Usage by partner TELE2 vs Ki'!A:A,,0)</f>
        <v>DNKIA</v>
      </c>
    </row>
    <row r="70" spans="1:12" x14ac:dyDescent="0.25">
      <c r="A70" s="4" t="s">
        <v>168</v>
      </c>
      <c r="B70" s="4" t="s">
        <v>169</v>
      </c>
      <c r="C70" s="4" t="s">
        <v>163</v>
      </c>
      <c r="D70" s="4" t="s">
        <v>13</v>
      </c>
      <c r="E70" s="4" t="s">
        <v>14</v>
      </c>
      <c r="F70" s="5" t="s">
        <v>15</v>
      </c>
      <c r="G70" s="5">
        <v>590</v>
      </c>
      <c r="H70" s="6">
        <v>0</v>
      </c>
      <c r="I70" s="25">
        <v>1554.9190000000001</v>
      </c>
      <c r="J70" s="7">
        <v>15.551130000000001</v>
      </c>
      <c r="K70">
        <f t="shared" si="2"/>
        <v>1.0001247653414744E-2</v>
      </c>
      <c r="L70" t="str">
        <f>_xlfn.XLOOKUP(A70,'Usage by partner TELE2 vs Ki'!A:A,'Usage by partner TELE2 vs Ki'!A:A,,0)</f>
        <v>DNKTD</v>
      </c>
    </row>
    <row r="71" spans="1:12" x14ac:dyDescent="0.25">
      <c r="A71" s="4" t="s">
        <v>170</v>
      </c>
      <c r="B71" s="4" t="s">
        <v>171</v>
      </c>
      <c r="C71" s="4" t="s">
        <v>172</v>
      </c>
      <c r="D71" s="4" t="s">
        <v>13</v>
      </c>
      <c r="E71" s="4" t="s">
        <v>14</v>
      </c>
      <c r="F71" s="5" t="s">
        <v>15</v>
      </c>
      <c r="G71" s="5">
        <v>40270</v>
      </c>
      <c r="H71" s="6">
        <v>0</v>
      </c>
      <c r="I71" s="25">
        <v>343.42599999999999</v>
      </c>
      <c r="J71" s="7">
        <v>20.693870000006601</v>
      </c>
      <c r="K71">
        <f t="shared" si="2"/>
        <v>6.0257144188286857E-2</v>
      </c>
      <c r="L71" t="str">
        <f>_xlfn.XLOOKUP(A71,'Usage by partner TELE2 vs Ki'!A:A,'Usage by partner TELE2 vs Ki'!A:A,,0)</f>
        <v>DOM01</v>
      </c>
    </row>
    <row r="72" spans="1:12" x14ac:dyDescent="0.25">
      <c r="A72" s="4" t="s">
        <v>173</v>
      </c>
      <c r="B72" s="4" t="s">
        <v>174</v>
      </c>
      <c r="C72" s="4" t="s">
        <v>172</v>
      </c>
      <c r="D72" s="4" t="s">
        <v>13</v>
      </c>
      <c r="E72" s="4" t="s">
        <v>14</v>
      </c>
      <c r="F72" s="5" t="s">
        <v>15</v>
      </c>
      <c r="G72" s="5">
        <v>1947</v>
      </c>
      <c r="H72" s="6">
        <v>0</v>
      </c>
      <c r="I72" s="25">
        <v>45.29</v>
      </c>
      <c r="J72" s="7">
        <v>9.0662000000000198</v>
      </c>
      <c r="K72">
        <f t="shared" si="2"/>
        <v>0.20018105542062309</v>
      </c>
      <c r="L72" t="str">
        <f>_xlfn.XLOOKUP(A72,'Usage by partner TELE2 vs Ki'!A:A,'Usage by partner TELE2 vs Ki'!A:A,,0)</f>
        <v>DOMAC</v>
      </c>
    </row>
    <row r="73" spans="1:12" x14ac:dyDescent="0.25">
      <c r="A73" s="4" t="s">
        <v>175</v>
      </c>
      <c r="B73" s="4" t="s">
        <v>110</v>
      </c>
      <c r="C73" s="4" t="s">
        <v>172</v>
      </c>
      <c r="D73" s="4" t="s">
        <v>13</v>
      </c>
      <c r="E73" s="4" t="s">
        <v>14</v>
      </c>
      <c r="F73" s="5" t="s">
        <v>15</v>
      </c>
      <c r="G73" s="5">
        <v>55705</v>
      </c>
      <c r="H73" s="6">
        <v>0</v>
      </c>
      <c r="I73" s="25">
        <v>151.04599999999999</v>
      </c>
      <c r="J73" s="7">
        <v>9.2091300000027996</v>
      </c>
      <c r="K73">
        <f t="shared" si="2"/>
        <v>6.0969042543349707E-2</v>
      </c>
      <c r="L73" t="str">
        <f>_xlfn.XLOOKUP(A73,'Usage by partner TELE2 vs Ki'!A:A,'Usage by partner TELE2 vs Ki'!A:A,,0)</f>
        <v>DOMCL</v>
      </c>
    </row>
    <row r="74" spans="1:12" x14ac:dyDescent="0.25">
      <c r="A74" s="4" t="s">
        <v>176</v>
      </c>
      <c r="B74" s="4" t="s">
        <v>177</v>
      </c>
      <c r="C74" s="4" t="s">
        <v>178</v>
      </c>
      <c r="D74" s="4" t="s">
        <v>13</v>
      </c>
      <c r="E74" s="4" t="s">
        <v>14</v>
      </c>
      <c r="F74" s="5" t="s">
        <v>15</v>
      </c>
      <c r="G74" s="5">
        <v>2</v>
      </c>
      <c r="H74" s="6">
        <v>0</v>
      </c>
      <c r="I74" s="25">
        <v>0.159</v>
      </c>
      <c r="J74" s="7">
        <v>3.1850000000000003E-2</v>
      </c>
      <c r="K74">
        <f t="shared" si="2"/>
        <v>0.20031446540880504</v>
      </c>
      <c r="L74" t="str">
        <f>_xlfn.XLOOKUP(A74,'Usage by partner TELE2 vs Ki'!A:A,'Usage by partner TELE2 vs Ki'!A:A,,0)</f>
        <v>DZAOT</v>
      </c>
    </row>
    <row r="75" spans="1:12" x14ac:dyDescent="0.25">
      <c r="A75" s="4" t="s">
        <v>179</v>
      </c>
      <c r="B75" s="4" t="s">
        <v>147</v>
      </c>
      <c r="C75" s="4" t="s">
        <v>180</v>
      </c>
      <c r="D75" s="4" t="s">
        <v>13</v>
      </c>
      <c r="E75" s="4" t="s">
        <v>14</v>
      </c>
      <c r="F75" s="5" t="s">
        <v>15</v>
      </c>
      <c r="G75" s="5">
        <v>95</v>
      </c>
      <c r="H75" s="6">
        <v>0</v>
      </c>
      <c r="I75" s="25">
        <v>6.6210000000000004</v>
      </c>
      <c r="J75" s="7">
        <v>0.66257999999999995</v>
      </c>
      <c r="K75">
        <f t="shared" si="2"/>
        <v>0.10007249660172178</v>
      </c>
      <c r="L75" t="str">
        <f>_xlfn.XLOOKUP(A75,'Usage by partner TELE2 vs Ki'!A:A,'Usage by partner TELE2 vs Ki'!A:A,,0)</f>
        <v>ECUOT</v>
      </c>
    </row>
    <row r="76" spans="1:12" x14ac:dyDescent="0.25">
      <c r="A76" s="4" t="s">
        <v>183</v>
      </c>
      <c r="B76" s="4" t="s">
        <v>184</v>
      </c>
      <c r="C76" s="4" t="s">
        <v>185</v>
      </c>
      <c r="D76" s="4" t="s">
        <v>13</v>
      </c>
      <c r="E76" s="4" t="s">
        <v>14</v>
      </c>
      <c r="F76" s="5" t="s">
        <v>15</v>
      </c>
      <c r="G76" s="5">
        <v>13532</v>
      </c>
      <c r="H76" s="6">
        <v>0</v>
      </c>
      <c r="I76" s="25">
        <v>674.03200000000004</v>
      </c>
      <c r="J76" s="7">
        <v>6.7686099999998497</v>
      </c>
      <c r="K76">
        <f t="shared" si="2"/>
        <v>1.0041971301065601E-2</v>
      </c>
      <c r="L76" t="str">
        <f>_xlfn.XLOOKUP(A76,'Usage by partner TELE2 vs Ki'!A:A,'Usage by partner TELE2 vs Ki'!A:A,,0)</f>
        <v>ESPAT</v>
      </c>
    </row>
    <row r="77" spans="1:12" x14ac:dyDescent="0.25">
      <c r="A77" s="4" t="s">
        <v>186</v>
      </c>
      <c r="B77" s="4" t="s">
        <v>187</v>
      </c>
      <c r="C77" s="4" t="s">
        <v>185</v>
      </c>
      <c r="D77" s="4" t="s">
        <v>13</v>
      </c>
      <c r="E77" s="4" t="s">
        <v>14</v>
      </c>
      <c r="F77" s="5" t="s">
        <v>15</v>
      </c>
      <c r="G77" s="5">
        <v>22160</v>
      </c>
      <c r="H77" s="6">
        <v>0</v>
      </c>
      <c r="I77" s="25">
        <v>2296.145</v>
      </c>
      <c r="J77" s="7">
        <v>13.867049999997199</v>
      </c>
      <c r="K77">
        <f t="shared" si="2"/>
        <v>6.0392745231669601E-3</v>
      </c>
      <c r="L77" t="str">
        <f>_xlfn.XLOOKUP(A77,'Usage by partner TELE2 vs Ki'!A:A,'Usage by partner TELE2 vs Ki'!A:A,,0)</f>
        <v>ESPRT</v>
      </c>
    </row>
    <row r="78" spans="1:12" x14ac:dyDescent="0.25">
      <c r="A78" s="4" t="s">
        <v>188</v>
      </c>
      <c r="B78" s="4" t="s">
        <v>189</v>
      </c>
      <c r="C78" s="4" t="s">
        <v>185</v>
      </c>
      <c r="D78" s="4" t="s">
        <v>13</v>
      </c>
      <c r="E78" s="4" t="s">
        <v>14</v>
      </c>
      <c r="F78" s="5" t="s">
        <v>15</v>
      </c>
      <c r="G78" s="5">
        <v>171615</v>
      </c>
      <c r="H78" s="6">
        <v>0</v>
      </c>
      <c r="I78" s="25">
        <v>4082.5149999999999</v>
      </c>
      <c r="J78" s="7">
        <v>40.865690000004697</v>
      </c>
      <c r="K78">
        <f t="shared" si="2"/>
        <v>1.0009930153350251E-2</v>
      </c>
      <c r="L78" t="str">
        <f>_xlfn.XLOOKUP(A78,'Usage by partner TELE2 vs Ki'!A:A,'Usage by partner TELE2 vs Ki'!A:A,,0)</f>
        <v>ESPTE</v>
      </c>
    </row>
    <row r="79" spans="1:12" x14ac:dyDescent="0.25">
      <c r="A79" s="4" t="s">
        <v>190</v>
      </c>
      <c r="B79" s="4" t="s">
        <v>191</v>
      </c>
      <c r="C79" s="4" t="s">
        <v>185</v>
      </c>
      <c r="D79" s="4" t="s">
        <v>13</v>
      </c>
      <c r="E79" s="4" t="s">
        <v>14</v>
      </c>
      <c r="F79" s="5" t="s">
        <v>15</v>
      </c>
      <c r="G79" s="5">
        <v>64</v>
      </c>
      <c r="H79" s="6">
        <v>0</v>
      </c>
      <c r="I79" s="25">
        <v>252.01499999999999</v>
      </c>
      <c r="J79" s="7">
        <v>2.5203199999999999</v>
      </c>
      <c r="K79">
        <f t="shared" si="2"/>
        <v>1.0000674563022043E-2</v>
      </c>
      <c r="L79" t="str">
        <f>_xlfn.XLOOKUP(A79,'Usage by partner TELE2 vs Ki'!A:A,'Usage by partner TELE2 vs Ki'!A:A,,0)</f>
        <v>ESPXF</v>
      </c>
    </row>
    <row r="80" spans="1:12" x14ac:dyDescent="0.25">
      <c r="A80" s="4" t="s">
        <v>1050</v>
      </c>
      <c r="B80" s="4" t="s">
        <v>1051</v>
      </c>
      <c r="C80" s="4" t="s">
        <v>1052</v>
      </c>
      <c r="D80" s="4" t="s">
        <v>13</v>
      </c>
      <c r="E80" s="4" t="s">
        <v>14</v>
      </c>
      <c r="F80" s="5" t="s">
        <v>15</v>
      </c>
      <c r="G80" s="5">
        <v>447</v>
      </c>
      <c r="H80" s="6">
        <v>0</v>
      </c>
      <c r="I80" s="25">
        <v>2.84</v>
      </c>
      <c r="J80" s="7">
        <v>2.8629999999999801E-2</v>
      </c>
      <c r="K80">
        <f t="shared" si="2"/>
        <v>1.0080985915492889E-2</v>
      </c>
      <c r="L80" t="str">
        <f>_xlfn.XLOOKUP(A80,'Usage by partner TELE2 vs Ki'!A:A,'Usage by partner TELE2 vs Ki'!A:A,,0)</f>
        <v>ESTEM</v>
      </c>
    </row>
    <row r="81" spans="1:12" x14ac:dyDescent="0.25">
      <c r="A81" s="4" t="s">
        <v>1122</v>
      </c>
      <c r="B81" s="4" t="s">
        <v>1253</v>
      </c>
      <c r="C81" s="4" t="s">
        <v>1052</v>
      </c>
      <c r="D81" s="4" t="s">
        <v>13</v>
      </c>
      <c r="E81" s="4" t="s">
        <v>14</v>
      </c>
      <c r="F81" s="5" t="s">
        <v>15</v>
      </c>
      <c r="G81" s="5">
        <v>1</v>
      </c>
      <c r="H81" s="6">
        <v>0</v>
      </c>
      <c r="I81" s="25">
        <v>1E-3</v>
      </c>
      <c r="J81" s="7">
        <v>1.0000000000000001E-5</v>
      </c>
      <c r="K81">
        <f t="shared" si="2"/>
        <v>0.01</v>
      </c>
      <c r="L81" t="str">
        <f>_xlfn.XLOOKUP(A81,'Usage by partner TELE2 vs Ki'!A:A,'Usage by partner TELE2 vs Ki'!A:A,,0)</f>
        <v>ESTRB</v>
      </c>
    </row>
    <row r="82" spans="1:12" x14ac:dyDescent="0.25">
      <c r="A82" s="4" t="s">
        <v>1281</v>
      </c>
      <c r="B82" s="4" t="s">
        <v>1308</v>
      </c>
      <c r="C82" s="4" t="s">
        <v>1052</v>
      </c>
      <c r="D82" s="4" t="s">
        <v>13</v>
      </c>
      <c r="E82" s="4" t="s">
        <v>14</v>
      </c>
      <c r="F82" s="5" t="s">
        <v>15</v>
      </c>
      <c r="G82" s="5">
        <v>12</v>
      </c>
      <c r="H82" s="6">
        <v>0</v>
      </c>
      <c r="I82" s="25">
        <v>1.758</v>
      </c>
      <c r="J82" s="7">
        <v>1.7610000000000001E-2</v>
      </c>
      <c r="K82">
        <f t="shared" si="2"/>
        <v>1.0017064846416382E-2</v>
      </c>
      <c r="L82" t="str">
        <f>_xlfn.XLOOKUP(A82,'Usage by partner TELE2 vs Ki'!A:A,'Usage by partner TELE2 vs Ki'!A:A,,0)</f>
        <v>ESTRE</v>
      </c>
    </row>
    <row r="83" spans="1:12" x14ac:dyDescent="0.25">
      <c r="A83" s="4" t="s">
        <v>192</v>
      </c>
      <c r="B83" s="4" t="s">
        <v>193</v>
      </c>
      <c r="C83" s="4" t="s">
        <v>194</v>
      </c>
      <c r="D83" s="4" t="s">
        <v>13</v>
      </c>
      <c r="E83" s="4" t="s">
        <v>14</v>
      </c>
      <c r="F83" s="5" t="s">
        <v>15</v>
      </c>
      <c r="G83" s="5">
        <v>7756</v>
      </c>
      <c r="H83" s="6">
        <v>0</v>
      </c>
      <c r="I83" s="25">
        <v>21.146999999999998</v>
      </c>
      <c r="J83" s="7">
        <v>0.21651999999999999</v>
      </c>
      <c r="K83">
        <f t="shared" si="2"/>
        <v>1.0238804558566227E-2</v>
      </c>
      <c r="L83" t="str">
        <f>_xlfn.XLOOKUP(A83,'Usage by partner TELE2 vs Ki'!A:A,'Usage by partner TELE2 vs Ki'!A:A,,0)</f>
        <v>FIN2G</v>
      </c>
    </row>
    <row r="84" spans="1:12" x14ac:dyDescent="0.25">
      <c r="A84" s="4" t="s">
        <v>195</v>
      </c>
      <c r="B84" s="4" t="s">
        <v>196</v>
      </c>
      <c r="C84" s="4" t="s">
        <v>194</v>
      </c>
      <c r="D84" s="4" t="s">
        <v>13</v>
      </c>
      <c r="E84" s="4" t="s">
        <v>14</v>
      </c>
      <c r="F84" s="5" t="s">
        <v>15</v>
      </c>
      <c r="G84" s="5">
        <v>5458</v>
      </c>
      <c r="H84" s="6">
        <v>0</v>
      </c>
      <c r="I84" s="25">
        <v>488.14800000000002</v>
      </c>
      <c r="J84" s="7">
        <v>2.9545400000001401</v>
      </c>
      <c r="K84">
        <f t="shared" si="2"/>
        <v>6.0525496365859124E-3</v>
      </c>
      <c r="L84" t="str">
        <f>_xlfn.XLOOKUP(A84,'Usage by partner TELE2 vs Ki'!A:A,'Usage by partner TELE2 vs Ki'!A:A,,0)</f>
        <v>FINRL</v>
      </c>
    </row>
    <row r="85" spans="1:12" x14ac:dyDescent="0.25">
      <c r="A85" s="4" t="s">
        <v>197</v>
      </c>
      <c r="B85" s="4" t="s">
        <v>198</v>
      </c>
      <c r="C85" s="4" t="s">
        <v>194</v>
      </c>
      <c r="D85" s="4" t="s">
        <v>13</v>
      </c>
      <c r="E85" s="4" t="s">
        <v>14</v>
      </c>
      <c r="F85" s="5" t="s">
        <v>15</v>
      </c>
      <c r="G85" s="5">
        <v>784</v>
      </c>
      <c r="H85" s="6">
        <v>0</v>
      </c>
      <c r="I85" s="25">
        <v>113.726</v>
      </c>
      <c r="J85" s="7">
        <v>1.13924</v>
      </c>
      <c r="K85">
        <f t="shared" si="2"/>
        <v>1.0017410266781563E-2</v>
      </c>
      <c r="L85" t="str">
        <f>_xlfn.XLOOKUP(A85,'Usage by partner TELE2 vs Ki'!A:A,'Usage by partner TELE2 vs Ki'!A:A,,0)</f>
        <v>FINTF</v>
      </c>
    </row>
    <row r="86" spans="1:12" x14ac:dyDescent="0.25">
      <c r="A86" s="4" t="s">
        <v>199</v>
      </c>
      <c r="B86" s="4" t="s">
        <v>200</v>
      </c>
      <c r="C86" s="4" t="s">
        <v>201</v>
      </c>
      <c r="D86" s="4" t="s">
        <v>13</v>
      </c>
      <c r="E86" s="4" t="s">
        <v>14</v>
      </c>
      <c r="F86" s="5" t="s">
        <v>15</v>
      </c>
      <c r="G86" s="5">
        <v>9993</v>
      </c>
      <c r="H86" s="6">
        <v>0</v>
      </c>
      <c r="I86" s="25">
        <v>1474.674</v>
      </c>
      <c r="J86" s="7">
        <v>8.8914799999992198</v>
      </c>
      <c r="K86">
        <f t="shared" si="2"/>
        <v>6.0294546455685934E-3</v>
      </c>
      <c r="L86" t="str">
        <f>_xlfn.XLOOKUP(A86,'Usage by partner TELE2 vs Ki'!A:A,'Usage by partner TELE2 vs Ki'!A:A,,0)</f>
        <v>FRAF1</v>
      </c>
    </row>
    <row r="87" spans="1:12" x14ac:dyDescent="0.25">
      <c r="A87" s="4" t="s">
        <v>202</v>
      </c>
      <c r="B87" s="4" t="s">
        <v>203</v>
      </c>
      <c r="C87" s="4" t="s">
        <v>201</v>
      </c>
      <c r="D87" s="4" t="s">
        <v>13</v>
      </c>
      <c r="E87" s="4" t="s">
        <v>14</v>
      </c>
      <c r="F87" s="5" t="s">
        <v>15</v>
      </c>
      <c r="G87" s="5">
        <v>3103</v>
      </c>
      <c r="H87" s="6">
        <v>0</v>
      </c>
      <c r="I87" s="25">
        <v>103.49299999999999</v>
      </c>
      <c r="J87" s="7">
        <v>1.0378999999999501</v>
      </c>
      <c r="K87">
        <f t="shared" si="2"/>
        <v>1.0028697593073446E-2</v>
      </c>
      <c r="L87" t="str">
        <f>_xlfn.XLOOKUP(A87,'Usage by partner TELE2 vs Ki'!A:A,'Usage by partner TELE2 vs Ki'!A:A,,0)</f>
        <v>FRAF2</v>
      </c>
    </row>
    <row r="88" spans="1:12" x14ac:dyDescent="0.25">
      <c r="A88" s="4" t="s">
        <v>204</v>
      </c>
      <c r="B88" s="4" t="s">
        <v>205</v>
      </c>
      <c r="C88" s="4" t="s">
        <v>201</v>
      </c>
      <c r="D88" s="4" t="s">
        <v>13</v>
      </c>
      <c r="E88" s="4" t="s">
        <v>14</v>
      </c>
      <c r="F88" s="5" t="s">
        <v>15</v>
      </c>
      <c r="G88" s="5">
        <v>1231</v>
      </c>
      <c r="H88" s="6">
        <v>0</v>
      </c>
      <c r="I88" s="25">
        <v>69.784000000000006</v>
      </c>
      <c r="J88" s="7">
        <v>0.70014999999998895</v>
      </c>
      <c r="K88">
        <f t="shared" si="2"/>
        <v>1.0033102143757723E-2</v>
      </c>
      <c r="L88" t="str">
        <f>_xlfn.XLOOKUP(A88,'Usage by partner TELE2 vs Ki'!A:A,'Usage by partner TELE2 vs Ki'!A:A,,0)</f>
        <v>FRAF3</v>
      </c>
    </row>
    <row r="89" spans="1:12" x14ac:dyDescent="0.25">
      <c r="A89" s="4" t="s">
        <v>206</v>
      </c>
      <c r="B89" s="4" t="s">
        <v>207</v>
      </c>
      <c r="C89" s="4" t="s">
        <v>208</v>
      </c>
      <c r="D89" s="4" t="s">
        <v>13</v>
      </c>
      <c r="E89" s="4" t="s">
        <v>14</v>
      </c>
      <c r="F89" s="5" t="s">
        <v>15</v>
      </c>
      <c r="G89" s="5">
        <v>27</v>
      </c>
      <c r="H89" s="6">
        <v>0</v>
      </c>
      <c r="I89" s="25">
        <v>0.35899999999999999</v>
      </c>
      <c r="J89" s="7">
        <v>1.804E-2</v>
      </c>
      <c r="K89">
        <f t="shared" si="2"/>
        <v>5.025069637883009E-2</v>
      </c>
      <c r="L89" t="str">
        <f>_xlfn.XLOOKUP(A89,'Usage by partner TELE2 vs Ki'!A:A,'Usage by partner TELE2 vs Ki'!A:A,,0)</f>
        <v>FRAF4</v>
      </c>
    </row>
    <row r="90" spans="1:12" x14ac:dyDescent="0.25">
      <c r="A90" s="4" t="s">
        <v>209</v>
      </c>
      <c r="B90" s="4" t="s">
        <v>210</v>
      </c>
      <c r="C90" s="4" t="s">
        <v>201</v>
      </c>
      <c r="D90" s="4" t="s">
        <v>13</v>
      </c>
      <c r="E90" s="4" t="s">
        <v>14</v>
      </c>
      <c r="F90" s="5" t="s">
        <v>15</v>
      </c>
      <c r="G90" s="5">
        <v>203</v>
      </c>
      <c r="H90" s="6">
        <v>0</v>
      </c>
      <c r="I90" s="25">
        <v>20.227</v>
      </c>
      <c r="J90" s="7">
        <v>0.20277999999999999</v>
      </c>
      <c r="K90">
        <f t="shared" si="2"/>
        <v>1.0025213823107726E-2</v>
      </c>
      <c r="L90" t="str">
        <f>_xlfn.XLOOKUP(A90,'Usage by partner TELE2 vs Ki'!A:A,'Usage by partner TELE2 vs Ki'!A:A,,0)</f>
        <v>FRAFM</v>
      </c>
    </row>
    <row r="91" spans="1:12" x14ac:dyDescent="0.25">
      <c r="A91" s="4" t="s">
        <v>211</v>
      </c>
      <c r="B91" s="4" t="s">
        <v>212</v>
      </c>
      <c r="C91" s="4" t="s">
        <v>213</v>
      </c>
      <c r="D91" s="4" t="s">
        <v>13</v>
      </c>
      <c r="E91" s="4" t="s">
        <v>14</v>
      </c>
      <c r="F91" s="5" t="s">
        <v>15</v>
      </c>
      <c r="G91" s="5">
        <v>165657</v>
      </c>
      <c r="H91" s="6">
        <v>0</v>
      </c>
      <c r="I91" s="25">
        <v>9954.5290000000005</v>
      </c>
      <c r="J91" s="7">
        <v>2987.0883900034401</v>
      </c>
      <c r="K91">
        <f t="shared" si="2"/>
        <v>0.30007330231329277</v>
      </c>
      <c r="L91" t="str">
        <f>_xlfn.XLOOKUP(A91,'Usage by partner TELE2 vs Ki'!A:A,'Usage by partner TELE2 vs Ki'!A:A,,0)</f>
        <v>GABCT</v>
      </c>
    </row>
    <row r="92" spans="1:12" x14ac:dyDescent="0.25">
      <c r="A92" s="4" t="s">
        <v>214</v>
      </c>
      <c r="B92" s="4" t="s">
        <v>215</v>
      </c>
      <c r="C92" s="4" t="s">
        <v>216</v>
      </c>
      <c r="D92" s="4" t="s">
        <v>13</v>
      </c>
      <c r="E92" s="4" t="s">
        <v>14</v>
      </c>
      <c r="F92" s="5" t="s">
        <v>15</v>
      </c>
      <c r="G92" s="5">
        <v>1071386</v>
      </c>
      <c r="H92" s="6">
        <v>0</v>
      </c>
      <c r="I92" s="25">
        <v>16734.753000000001</v>
      </c>
      <c r="J92" s="7">
        <v>168.854260001852</v>
      </c>
      <c r="K92">
        <f t="shared" si="2"/>
        <v>1.0090035986898163E-2</v>
      </c>
      <c r="L92" t="str">
        <f>_xlfn.XLOOKUP(A92,'Usage by partner TELE2 vs Ki'!A:A,'Usage by partner TELE2 vs Ki'!A:A,,0)</f>
        <v>GBRCN</v>
      </c>
    </row>
    <row r="93" spans="1:12" x14ac:dyDescent="0.25">
      <c r="A93" s="4" t="s">
        <v>217</v>
      </c>
      <c r="B93" s="4" t="s">
        <v>218</v>
      </c>
      <c r="C93" s="4" t="s">
        <v>219</v>
      </c>
      <c r="D93" s="4" t="s">
        <v>13</v>
      </c>
      <c r="E93" s="4" t="s">
        <v>14</v>
      </c>
      <c r="F93" s="5" t="s">
        <v>15</v>
      </c>
      <c r="G93" s="5">
        <v>1065</v>
      </c>
      <c r="H93" s="6">
        <v>0</v>
      </c>
      <c r="I93" s="25">
        <v>4.6420000000000003</v>
      </c>
      <c r="J93" s="7">
        <v>0.28251000000000198</v>
      </c>
      <c r="K93">
        <f t="shared" si="2"/>
        <v>6.0859543300302014E-2</v>
      </c>
      <c r="L93" t="str">
        <f>_xlfn.XLOOKUP(A93,'Usage by partner TELE2 vs Ki'!A:A,'Usage by partner TELE2 vs Ki'!A:A,,0)</f>
        <v>GBRGT</v>
      </c>
    </row>
    <row r="94" spans="1:12" x14ac:dyDescent="0.25">
      <c r="A94" s="4" t="s">
        <v>220</v>
      </c>
      <c r="B94" s="4" t="s">
        <v>221</v>
      </c>
      <c r="C94" s="4" t="s">
        <v>216</v>
      </c>
      <c r="D94" s="4" t="s">
        <v>13</v>
      </c>
      <c r="E94" s="4" t="s">
        <v>14</v>
      </c>
      <c r="F94" s="5" t="s">
        <v>15</v>
      </c>
      <c r="G94" s="5">
        <v>26474</v>
      </c>
      <c r="H94" s="6">
        <v>0</v>
      </c>
      <c r="I94" s="25">
        <v>4968.8050000000003</v>
      </c>
      <c r="J94" s="7">
        <v>29.926319999998899</v>
      </c>
      <c r="K94">
        <f t="shared" si="2"/>
        <v>6.022840501891078E-3</v>
      </c>
      <c r="L94" t="str">
        <f>_xlfn.XLOOKUP(A94,'Usage by partner TELE2 vs Ki'!A:A,'Usage by partner TELE2 vs Ki'!A:A,,0)</f>
        <v>GBRHU</v>
      </c>
    </row>
    <row r="95" spans="1:12" x14ac:dyDescent="0.25">
      <c r="A95" s="4" t="s">
        <v>222</v>
      </c>
      <c r="B95" s="4" t="s">
        <v>223</v>
      </c>
      <c r="C95" s="4" t="s">
        <v>216</v>
      </c>
      <c r="D95" s="4" t="s">
        <v>13</v>
      </c>
      <c r="E95" s="4" t="s">
        <v>14</v>
      </c>
      <c r="F95" s="5" t="s">
        <v>15</v>
      </c>
      <c r="G95" s="5">
        <v>5525</v>
      </c>
      <c r="H95" s="6">
        <v>0</v>
      </c>
      <c r="I95" s="25">
        <v>28.475000000000001</v>
      </c>
      <c r="J95" s="7">
        <v>0.57969000000000903</v>
      </c>
      <c r="K95">
        <f t="shared" si="2"/>
        <v>2.0357857769973977E-2</v>
      </c>
      <c r="L95" t="str">
        <f>_xlfn.XLOOKUP(A95,'Usage by partner TELE2 vs Ki'!A:A,'Usage by partner TELE2 vs Ki'!A:A,,0)</f>
        <v>GBRJT</v>
      </c>
    </row>
    <row r="96" spans="1:12" x14ac:dyDescent="0.25">
      <c r="A96" s="4" t="s">
        <v>226</v>
      </c>
      <c r="B96" s="4" t="s">
        <v>227</v>
      </c>
      <c r="C96" s="4" t="s">
        <v>216</v>
      </c>
      <c r="D96" s="4" t="s">
        <v>13</v>
      </c>
      <c r="E96" s="4" t="s">
        <v>14</v>
      </c>
      <c r="F96" s="5" t="s">
        <v>15</v>
      </c>
      <c r="G96" s="5">
        <v>49</v>
      </c>
      <c r="H96" s="6">
        <v>0</v>
      </c>
      <c r="I96" s="25">
        <v>38.649000000000001</v>
      </c>
      <c r="J96" s="7">
        <v>0.77319000000000004</v>
      </c>
      <c r="K96">
        <f t="shared" si="2"/>
        <v>2.0005433517037957E-2</v>
      </c>
      <c r="L96" t="str">
        <f>_xlfn.XLOOKUP(A96,'Usage by partner TELE2 vs Ki'!A:A,'Usage by partner TELE2 vs Ki'!A:A,,0)</f>
        <v>GBRMT</v>
      </c>
    </row>
    <row r="97" spans="1:12" x14ac:dyDescent="0.25">
      <c r="A97" s="4" t="s">
        <v>228</v>
      </c>
      <c r="B97" s="4" t="s">
        <v>229</v>
      </c>
      <c r="C97" s="4" t="s">
        <v>216</v>
      </c>
      <c r="D97" s="4" t="s">
        <v>13</v>
      </c>
      <c r="E97" s="4" t="s">
        <v>14</v>
      </c>
      <c r="F97" s="5" t="s">
        <v>15</v>
      </c>
      <c r="G97" s="5">
        <v>2037971</v>
      </c>
      <c r="H97" s="6">
        <v>0</v>
      </c>
      <c r="I97" s="25">
        <v>28346.452000000001</v>
      </c>
      <c r="J97" s="7">
        <v>286.35697000367401</v>
      </c>
      <c r="K97">
        <f t="shared" si="2"/>
        <v>1.0102039225356104E-2</v>
      </c>
      <c r="L97" t="str">
        <f>_xlfn.XLOOKUP(A97,'Usage by partner TELE2 vs Ki'!A:A,'Usage by partner TELE2 vs Ki'!A:A,,0)</f>
        <v>GBRVF</v>
      </c>
    </row>
    <row r="98" spans="1:12" x14ac:dyDescent="0.25">
      <c r="A98" s="4" t="s">
        <v>1234</v>
      </c>
      <c r="B98" s="4" t="s">
        <v>1254</v>
      </c>
      <c r="C98" s="4" t="s">
        <v>1255</v>
      </c>
      <c r="D98" s="4" t="s">
        <v>13</v>
      </c>
      <c r="E98" s="4" t="s">
        <v>14</v>
      </c>
      <c r="F98" s="5" t="s">
        <v>15</v>
      </c>
      <c r="G98" s="5">
        <v>52</v>
      </c>
      <c r="H98" s="6">
        <v>0</v>
      </c>
      <c r="I98" s="25">
        <v>2.6219999999999999</v>
      </c>
      <c r="J98" s="7">
        <v>0.65573000000000004</v>
      </c>
      <c r="K98">
        <f t="shared" si="2"/>
        <v>0.25008771929824564</v>
      </c>
      <c r="L98" t="str">
        <f>_xlfn.XLOOKUP(A98,'Usage by partner TELE2 vs Ki'!A:A,'Usage by partner TELE2 vs Ki'!A:A,,0)</f>
        <v>GEOMA</v>
      </c>
    </row>
    <row r="99" spans="1:12" x14ac:dyDescent="0.25">
      <c r="A99" s="4" t="s">
        <v>230</v>
      </c>
      <c r="B99" s="4" t="s">
        <v>231</v>
      </c>
      <c r="C99" s="4" t="s">
        <v>232</v>
      </c>
      <c r="D99" s="4" t="s">
        <v>13</v>
      </c>
      <c r="E99" s="4" t="s">
        <v>14</v>
      </c>
      <c r="F99" s="5" t="s">
        <v>15</v>
      </c>
      <c r="G99" s="5">
        <v>1135996</v>
      </c>
      <c r="H99" s="6">
        <v>0</v>
      </c>
      <c r="I99" s="25">
        <v>2212.5439999999999</v>
      </c>
      <c r="J99" s="7">
        <v>45.073879999301298</v>
      </c>
      <c r="K99">
        <f t="shared" si="2"/>
        <v>2.0371970003444588E-2</v>
      </c>
      <c r="L99" t="str">
        <f>_xlfn.XLOOKUP(A99,'Usage by partner TELE2 vs Ki'!A:A,'Usage by partner TELE2 vs Ki'!A:A,,0)</f>
        <v>GINAG</v>
      </c>
    </row>
    <row r="100" spans="1:12" x14ac:dyDescent="0.25">
      <c r="A100" s="4" t="s">
        <v>233</v>
      </c>
      <c r="B100" s="4" t="s">
        <v>234</v>
      </c>
      <c r="C100" s="4" t="s">
        <v>235</v>
      </c>
      <c r="D100" s="4" t="s">
        <v>13</v>
      </c>
      <c r="E100" s="4" t="s">
        <v>14</v>
      </c>
      <c r="F100" s="5" t="s">
        <v>15</v>
      </c>
      <c r="G100" s="5">
        <v>3059</v>
      </c>
      <c r="H100" s="6">
        <v>0</v>
      </c>
      <c r="I100" s="25">
        <v>25.981999999999999</v>
      </c>
      <c r="J100" s="7">
        <v>2.60865000000013</v>
      </c>
      <c r="K100">
        <f t="shared" si="2"/>
        <v>0.10040220152413711</v>
      </c>
      <c r="L100" t="str">
        <f>_xlfn.XLOOKUP(A100,'Usage by partner TELE2 vs Ki'!A:A,'Usage by partner TELE2 vs Ki'!A:A,,0)</f>
        <v>GMBAC</v>
      </c>
    </row>
    <row r="101" spans="1:12" x14ac:dyDescent="0.25">
      <c r="A101" s="4" t="s">
        <v>241</v>
      </c>
      <c r="B101" s="4" t="s">
        <v>242</v>
      </c>
      <c r="C101" s="4" t="s">
        <v>243</v>
      </c>
      <c r="D101" s="4" t="s">
        <v>13</v>
      </c>
      <c r="E101" s="4" t="s">
        <v>14</v>
      </c>
      <c r="F101" s="5" t="s">
        <v>15</v>
      </c>
      <c r="G101" s="5">
        <v>863</v>
      </c>
      <c r="H101" s="6">
        <v>0</v>
      </c>
      <c r="I101" s="25">
        <v>3.306</v>
      </c>
      <c r="J101" s="7">
        <v>0.66481999999999497</v>
      </c>
      <c r="K101">
        <f t="shared" si="2"/>
        <v>0.20109497882637475</v>
      </c>
      <c r="L101" t="str">
        <f>_xlfn.XLOOKUP(A101,'Usage by partner TELE2 vs Ki'!A:A,'Usage by partner TELE2 vs Ki'!A:A,,0)</f>
        <v>GNQHT</v>
      </c>
    </row>
    <row r="102" spans="1:12" x14ac:dyDescent="0.25">
      <c r="A102" s="4" t="s">
        <v>244</v>
      </c>
      <c r="B102" s="4" t="s">
        <v>245</v>
      </c>
      <c r="C102" s="4" t="s">
        <v>246</v>
      </c>
      <c r="D102" s="4" t="s">
        <v>13</v>
      </c>
      <c r="E102" s="4" t="s">
        <v>14</v>
      </c>
      <c r="F102" s="5" t="s">
        <v>15</v>
      </c>
      <c r="G102" s="5">
        <v>761360</v>
      </c>
      <c r="H102" s="6">
        <v>0</v>
      </c>
      <c r="I102" s="25">
        <v>15216.955</v>
      </c>
      <c r="J102" s="7">
        <v>77.589450000040003</v>
      </c>
      <c r="K102">
        <f t="shared" si="2"/>
        <v>5.0988814779330035E-3</v>
      </c>
      <c r="L102" t="str">
        <f>_xlfn.XLOOKUP(A102,'Usage by partner TELE2 vs Ki'!A:A,'Usage by partner TELE2 vs Ki'!A:A,,0)</f>
        <v>GRCPF</v>
      </c>
    </row>
    <row r="103" spans="1:12" x14ac:dyDescent="0.25">
      <c r="A103" s="4" t="s">
        <v>247</v>
      </c>
      <c r="B103" s="4" t="s">
        <v>248</v>
      </c>
      <c r="C103" s="4" t="s">
        <v>246</v>
      </c>
      <c r="D103" s="4" t="s">
        <v>13</v>
      </c>
      <c r="E103" s="4" t="s">
        <v>14</v>
      </c>
      <c r="F103" s="5" t="s">
        <v>15</v>
      </c>
      <c r="G103" s="5">
        <v>308847</v>
      </c>
      <c r="H103" s="6">
        <v>0</v>
      </c>
      <c r="I103" s="25">
        <v>15398.029</v>
      </c>
      <c r="J103" s="7">
        <v>78.109940000010198</v>
      </c>
      <c r="K103">
        <f t="shared" si="2"/>
        <v>5.0727232686735551E-3</v>
      </c>
      <c r="L103" t="str">
        <f>_xlfn.XLOOKUP(A103,'Usage by partner TELE2 vs Ki'!A:A,'Usage by partner TELE2 vs Ki'!A:A,,0)</f>
        <v>GRCSH</v>
      </c>
    </row>
    <row r="104" spans="1:12" x14ac:dyDescent="0.25">
      <c r="A104" s="4" t="s">
        <v>252</v>
      </c>
      <c r="B104" s="4" t="s">
        <v>253</v>
      </c>
      <c r="C104" s="4" t="s">
        <v>251</v>
      </c>
      <c r="D104" s="4" t="s">
        <v>13</v>
      </c>
      <c r="E104" s="4" t="s">
        <v>14</v>
      </c>
      <c r="F104" s="5" t="s">
        <v>15</v>
      </c>
      <c r="G104" s="5">
        <v>32</v>
      </c>
      <c r="H104" s="6">
        <v>0</v>
      </c>
      <c r="I104" s="25">
        <v>3.782</v>
      </c>
      <c r="J104" s="7">
        <v>7.5770000000000004E-2</v>
      </c>
      <c r="K104">
        <f t="shared" si="2"/>
        <v>2.0034373347435221E-2</v>
      </c>
      <c r="L104" t="str">
        <f>_xlfn.XLOOKUP(A104,'Usage by partner TELE2 vs Ki'!A:A,'Usage by partner TELE2 vs Ki'!A:A,,0)</f>
        <v>GTMSC</v>
      </c>
    </row>
    <row r="105" spans="1:12" x14ac:dyDescent="0.25">
      <c r="A105" s="4" t="s">
        <v>254</v>
      </c>
      <c r="B105" s="4" t="s">
        <v>255</v>
      </c>
      <c r="C105" s="4" t="s">
        <v>256</v>
      </c>
      <c r="D105" s="4" t="s">
        <v>13</v>
      </c>
      <c r="E105" s="4" t="s">
        <v>14</v>
      </c>
      <c r="F105" s="5" t="s">
        <v>15</v>
      </c>
      <c r="G105" s="5">
        <v>43840</v>
      </c>
      <c r="H105" s="6">
        <v>0</v>
      </c>
      <c r="I105" s="25">
        <v>3358.74</v>
      </c>
      <c r="J105" s="7">
        <v>336.01472000001502</v>
      </c>
      <c r="K105">
        <f t="shared" si="2"/>
        <v>0.10004189666363429</v>
      </c>
      <c r="L105" t="str">
        <f>_xlfn.XLOOKUP(A105,'Usage by partner TELE2 vs Ki'!A:A,'Usage by partner TELE2 vs Ki'!A:A,,0)</f>
        <v>GUYUM</v>
      </c>
    </row>
    <row r="106" spans="1:12" x14ac:dyDescent="0.25">
      <c r="A106" s="4" t="s">
        <v>1187</v>
      </c>
      <c r="B106" s="4" t="s">
        <v>1188</v>
      </c>
      <c r="C106" s="4" t="s">
        <v>259</v>
      </c>
      <c r="D106" s="4" t="s">
        <v>13</v>
      </c>
      <c r="E106" s="4" t="s">
        <v>14</v>
      </c>
      <c r="F106" s="5" t="s">
        <v>15</v>
      </c>
      <c r="G106" s="5">
        <v>175</v>
      </c>
      <c r="H106" s="6">
        <v>0</v>
      </c>
      <c r="I106" s="25">
        <v>82.671999999999997</v>
      </c>
      <c r="J106" s="7">
        <v>4.9610399999999997</v>
      </c>
      <c r="K106">
        <f t="shared" si="2"/>
        <v>6.0008709115540931E-2</v>
      </c>
      <c r="L106" t="str">
        <f>_xlfn.XLOOKUP(A106,'Usage by partner TELE2 vs Ki'!A:A,'Usage by partner TELE2 vs Ki'!A:A,,0)</f>
        <v>HKGPP</v>
      </c>
    </row>
    <row r="107" spans="1:12" x14ac:dyDescent="0.25">
      <c r="A107" s="4" t="s">
        <v>257</v>
      </c>
      <c r="B107" s="4" t="s">
        <v>258</v>
      </c>
      <c r="C107" s="4" t="s">
        <v>259</v>
      </c>
      <c r="D107" s="4" t="s">
        <v>13</v>
      </c>
      <c r="E107" s="4" t="s">
        <v>14</v>
      </c>
      <c r="F107" s="5" t="s">
        <v>15</v>
      </c>
      <c r="G107" s="5">
        <v>78</v>
      </c>
      <c r="H107" s="6">
        <v>0</v>
      </c>
      <c r="I107" s="25">
        <v>71.450999999999993</v>
      </c>
      <c r="J107" s="7">
        <v>4.2873999999999999</v>
      </c>
      <c r="K107">
        <f t="shared" si="2"/>
        <v>6.0004758505829175E-2</v>
      </c>
      <c r="L107" t="str">
        <f>_xlfn.XLOOKUP(A107,'Usage by partner TELE2 vs Ki'!A:A,'Usage by partner TELE2 vs Ki'!A:A,,0)</f>
        <v>HKGTC</v>
      </c>
    </row>
    <row r="108" spans="1:12" x14ac:dyDescent="0.25">
      <c r="A108" s="4" t="s">
        <v>1309</v>
      </c>
      <c r="B108" s="4" t="s">
        <v>1310</v>
      </c>
      <c r="C108" s="4" t="s">
        <v>1311</v>
      </c>
      <c r="D108" s="4" t="s">
        <v>13</v>
      </c>
      <c r="E108" s="4" t="s">
        <v>14</v>
      </c>
      <c r="F108" s="5" t="s">
        <v>15</v>
      </c>
      <c r="G108" s="5">
        <v>368</v>
      </c>
      <c r="H108" s="6">
        <v>0</v>
      </c>
      <c r="I108" s="25">
        <v>0</v>
      </c>
      <c r="J108" s="7">
        <v>0</v>
      </c>
      <c r="L108" t="str">
        <f>_xlfn.XLOOKUP(A108,'Usage by partner TELE2 vs Ki'!A:A,'Usage by partner TELE2 vs Ki'!A:A,,0)</f>
        <v>HND02</v>
      </c>
    </row>
    <row r="109" spans="1:12" x14ac:dyDescent="0.25">
      <c r="A109" s="4" t="s">
        <v>260</v>
      </c>
      <c r="B109" s="4" t="s">
        <v>261</v>
      </c>
      <c r="C109" s="4" t="s">
        <v>262</v>
      </c>
      <c r="D109" s="4" t="s">
        <v>13</v>
      </c>
      <c r="E109" s="4" t="s">
        <v>14</v>
      </c>
      <c r="F109" s="5" t="s">
        <v>15</v>
      </c>
      <c r="G109" s="5">
        <v>884</v>
      </c>
      <c r="H109" s="6">
        <v>0</v>
      </c>
      <c r="I109" s="25">
        <v>40.869999999999997</v>
      </c>
      <c r="J109" s="7">
        <v>0.24937000000000001</v>
      </c>
      <c r="K109">
        <f t="shared" si="2"/>
        <v>6.1015414729630544E-3</v>
      </c>
      <c r="L109" t="str">
        <f>_xlfn.XLOOKUP(A109,'Usage by partner TELE2 vs Ki'!A:A,'Usage by partner TELE2 vs Ki'!A:A,,0)</f>
        <v>HRVT2</v>
      </c>
    </row>
    <row r="110" spans="1:12" x14ac:dyDescent="0.25">
      <c r="A110" s="4" t="s">
        <v>263</v>
      </c>
      <c r="B110" s="4" t="s">
        <v>264</v>
      </c>
      <c r="C110" s="4" t="s">
        <v>262</v>
      </c>
      <c r="D110" s="4" t="s">
        <v>13</v>
      </c>
      <c r="E110" s="4" t="s">
        <v>14</v>
      </c>
      <c r="F110" s="5" t="s">
        <v>15</v>
      </c>
      <c r="G110" s="5">
        <v>617</v>
      </c>
      <c r="H110" s="6">
        <v>0</v>
      </c>
      <c r="I110" s="25">
        <v>61.960999999999999</v>
      </c>
      <c r="J110" s="7">
        <v>0.62195999999999996</v>
      </c>
      <c r="K110">
        <f t="shared" si="2"/>
        <v>1.0037927083165216E-2</v>
      </c>
      <c r="L110" t="str">
        <f>_xlfn.XLOOKUP(A110,'Usage by partner TELE2 vs Ki'!A:A,'Usage by partner TELE2 vs Ki'!A:A,,0)</f>
        <v>HRVVI</v>
      </c>
    </row>
    <row r="111" spans="1:12" x14ac:dyDescent="0.25">
      <c r="A111" s="4" t="s">
        <v>265</v>
      </c>
      <c r="B111" s="4" t="s">
        <v>266</v>
      </c>
      <c r="C111" s="4" t="s">
        <v>267</v>
      </c>
      <c r="D111" s="4" t="s">
        <v>13</v>
      </c>
      <c r="E111" s="4" t="s">
        <v>14</v>
      </c>
      <c r="F111" s="5" t="s">
        <v>15</v>
      </c>
      <c r="G111" s="5">
        <v>24036</v>
      </c>
      <c r="H111" s="6">
        <v>0</v>
      </c>
      <c r="I111" s="25">
        <v>519.36500000000001</v>
      </c>
      <c r="J111" s="7">
        <v>3.2130500000000999</v>
      </c>
      <c r="K111">
        <f t="shared" si="2"/>
        <v>6.1864969722643997E-3</v>
      </c>
      <c r="L111" t="str">
        <f>_xlfn.XLOOKUP(A111,'Usage by partner TELE2 vs Ki'!A:A,'Usage by partner TELE2 vs Ki'!A:A,,0)</f>
        <v>HUNH1</v>
      </c>
    </row>
    <row r="112" spans="1:12" x14ac:dyDescent="0.25">
      <c r="A112" s="4" t="s">
        <v>268</v>
      </c>
      <c r="B112" s="4" t="s">
        <v>269</v>
      </c>
      <c r="C112" s="4" t="s">
        <v>267</v>
      </c>
      <c r="D112" s="4" t="s">
        <v>13</v>
      </c>
      <c r="E112" s="4" t="s">
        <v>14</v>
      </c>
      <c r="F112" s="5" t="s">
        <v>15</v>
      </c>
      <c r="G112" s="5">
        <v>30255</v>
      </c>
      <c r="H112" s="6">
        <v>0</v>
      </c>
      <c r="I112" s="25">
        <v>489.75700000000001</v>
      </c>
      <c r="J112" s="7">
        <v>4.9952800000000099</v>
      </c>
      <c r="K112">
        <f t="shared" si="2"/>
        <v>1.0199507102501873E-2</v>
      </c>
      <c r="L112" t="str">
        <f>_xlfn.XLOOKUP(A112,'Usage by partner TELE2 vs Ki'!A:A,'Usage by partner TELE2 vs Ki'!A:A,,0)</f>
        <v>HUNVR</v>
      </c>
    </row>
    <row r="113" spans="1:12" x14ac:dyDescent="0.25">
      <c r="A113" s="4" t="s">
        <v>1153</v>
      </c>
      <c r="B113" s="4" t="s">
        <v>1190</v>
      </c>
      <c r="C113" s="4" t="s">
        <v>1063</v>
      </c>
      <c r="D113" s="4" t="s">
        <v>13</v>
      </c>
      <c r="E113" s="4" t="s">
        <v>14</v>
      </c>
      <c r="F113" s="5" t="s">
        <v>15</v>
      </c>
      <c r="G113" s="5">
        <v>243</v>
      </c>
      <c r="H113" s="6">
        <v>0</v>
      </c>
      <c r="I113" s="25">
        <v>4.4749999999999996</v>
      </c>
      <c r="J113" s="7">
        <v>0.26940000000000103</v>
      </c>
      <c r="K113">
        <f t="shared" si="2"/>
        <v>6.0201117318435991E-2</v>
      </c>
      <c r="L113" t="str">
        <f>_xlfn.XLOOKUP(A113,'Usage by partner TELE2 vs Ki'!A:A,'Usage by partner TELE2 vs Ki'!A:A,,0)</f>
        <v>IDNEX</v>
      </c>
    </row>
    <row r="114" spans="1:12" x14ac:dyDescent="0.25">
      <c r="A114" s="4" t="s">
        <v>1152</v>
      </c>
      <c r="B114" s="4" t="s">
        <v>1191</v>
      </c>
      <c r="C114" s="4" t="s">
        <v>1063</v>
      </c>
      <c r="D114" s="4" t="s">
        <v>13</v>
      </c>
      <c r="E114" s="4" t="s">
        <v>14</v>
      </c>
      <c r="F114" s="5" t="s">
        <v>15</v>
      </c>
      <c r="G114" s="5">
        <v>40</v>
      </c>
      <c r="H114" s="6">
        <v>0</v>
      </c>
      <c r="I114" s="25">
        <v>1.7290000000000001</v>
      </c>
      <c r="J114" s="7">
        <v>0.86492999999999998</v>
      </c>
      <c r="K114">
        <f t="shared" si="2"/>
        <v>0.5002486986697513</v>
      </c>
      <c r="L114" t="str">
        <f>_xlfn.XLOOKUP(A114,'Usage by partner TELE2 vs Ki'!A:A,'Usage by partner TELE2 vs Ki'!A:A,,0)</f>
        <v>IDNSL</v>
      </c>
    </row>
    <row r="115" spans="1:12" x14ac:dyDescent="0.25">
      <c r="A115" s="4" t="s">
        <v>1061</v>
      </c>
      <c r="B115" s="4" t="s">
        <v>1062</v>
      </c>
      <c r="C115" s="4" t="s">
        <v>1063</v>
      </c>
      <c r="D115" s="4" t="s">
        <v>13</v>
      </c>
      <c r="E115" s="4" t="s">
        <v>14</v>
      </c>
      <c r="F115" s="5" t="s">
        <v>15</v>
      </c>
      <c r="G115" s="5">
        <v>81</v>
      </c>
      <c r="H115" s="6">
        <v>0</v>
      </c>
      <c r="I115" s="25">
        <v>2.218</v>
      </c>
      <c r="J115" s="7">
        <v>0.13338</v>
      </c>
      <c r="K115">
        <f t="shared" si="2"/>
        <v>6.0135256988277729E-2</v>
      </c>
      <c r="L115" t="str">
        <f>_xlfn.XLOOKUP(A115,'Usage by partner TELE2 vs Ki'!A:A,'Usage by partner TELE2 vs Ki'!A:A,,0)</f>
        <v>IDNTS</v>
      </c>
    </row>
    <row r="116" spans="1:12" x14ac:dyDescent="0.25">
      <c r="A116" s="4" t="s">
        <v>270</v>
      </c>
      <c r="B116" s="4" t="s">
        <v>271</v>
      </c>
      <c r="C116" s="4" t="s">
        <v>272</v>
      </c>
      <c r="D116" s="4" t="s">
        <v>13</v>
      </c>
      <c r="E116" s="4" t="s">
        <v>14</v>
      </c>
      <c r="F116" s="5" t="s">
        <v>15</v>
      </c>
      <c r="G116" s="5">
        <v>11822</v>
      </c>
      <c r="H116" s="6">
        <v>0</v>
      </c>
      <c r="I116" s="25">
        <v>437.32100000000003</v>
      </c>
      <c r="J116" s="7">
        <v>13.1795699999997</v>
      </c>
      <c r="K116">
        <f t="shared" si="2"/>
        <v>3.0137061792138268E-2</v>
      </c>
      <c r="L116" t="str">
        <f>_xlfn.XLOOKUP(A116,'Usage by partner TELE2 vs Ki'!A:A,'Usage by partner TELE2 vs Ki'!A:A,,0)</f>
        <v>INDA3</v>
      </c>
    </row>
    <row r="117" spans="1:12" x14ac:dyDescent="0.25">
      <c r="A117" s="4" t="s">
        <v>273</v>
      </c>
      <c r="B117" s="4" t="s">
        <v>274</v>
      </c>
      <c r="C117" s="4" t="s">
        <v>272</v>
      </c>
      <c r="D117" s="4" t="s">
        <v>13</v>
      </c>
      <c r="E117" s="4" t="s">
        <v>14</v>
      </c>
      <c r="F117" s="5" t="s">
        <v>15</v>
      </c>
      <c r="G117" s="5">
        <v>1</v>
      </c>
      <c r="H117" s="6">
        <v>0</v>
      </c>
      <c r="I117" s="25">
        <v>13.1</v>
      </c>
      <c r="J117" s="7">
        <v>0.39299000000000001</v>
      </c>
      <c r="K117">
        <f t="shared" si="2"/>
        <v>2.9999236641221377E-2</v>
      </c>
      <c r="L117" t="str">
        <f>_xlfn.XLOOKUP(A117,'Usage by partner TELE2 vs Ki'!A:A,'Usage by partner TELE2 vs Ki'!A:A,,0)</f>
        <v>INDAT</v>
      </c>
    </row>
    <row r="118" spans="1:12" x14ac:dyDescent="0.25">
      <c r="A118" s="4" t="s">
        <v>275</v>
      </c>
      <c r="B118" s="4" t="s">
        <v>276</v>
      </c>
      <c r="C118" s="4" t="s">
        <v>272</v>
      </c>
      <c r="D118" s="4" t="s">
        <v>13</v>
      </c>
      <c r="E118" s="4" t="s">
        <v>14</v>
      </c>
      <c r="F118" s="5" t="s">
        <v>15</v>
      </c>
      <c r="G118" s="5">
        <v>52656</v>
      </c>
      <c r="H118" s="6">
        <v>0</v>
      </c>
      <c r="I118" s="25">
        <v>1507.9970000000001</v>
      </c>
      <c r="J118" s="7">
        <v>301.896259999942</v>
      </c>
      <c r="K118">
        <f t="shared" si="2"/>
        <v>0.20019685715551291</v>
      </c>
      <c r="L118" t="str">
        <f>_xlfn.XLOOKUP(A118,'Usage by partner TELE2 vs Ki'!A:A,'Usage by partner TELE2 vs Ki'!A:A,,0)</f>
        <v>INDF1</v>
      </c>
    </row>
    <row r="119" spans="1:12" x14ac:dyDescent="0.25">
      <c r="A119" s="4" t="s">
        <v>277</v>
      </c>
      <c r="B119" s="4" t="s">
        <v>278</v>
      </c>
      <c r="C119" s="4" t="s">
        <v>279</v>
      </c>
      <c r="D119" s="4" t="s">
        <v>13</v>
      </c>
      <c r="E119" s="4" t="s">
        <v>14</v>
      </c>
      <c r="F119" s="5" t="s">
        <v>15</v>
      </c>
      <c r="G119" s="5">
        <v>221</v>
      </c>
      <c r="H119" s="6">
        <v>0</v>
      </c>
      <c r="I119" s="25">
        <v>71.471999999999994</v>
      </c>
      <c r="J119" s="7">
        <v>0.71541999999999994</v>
      </c>
      <c r="K119">
        <f t="shared" si="2"/>
        <v>1.0009794045220507E-2</v>
      </c>
      <c r="L119" t="str">
        <f>_xlfn.XLOOKUP(A119,'Usage by partner TELE2 vs Ki'!A:A,'Usage by partner TELE2 vs Ki'!A:A,,0)</f>
        <v>IRLEC</v>
      </c>
    </row>
    <row r="120" spans="1:12" x14ac:dyDescent="0.25">
      <c r="A120" s="4" t="s">
        <v>280</v>
      </c>
      <c r="B120" s="4" t="s">
        <v>281</v>
      </c>
      <c r="C120" s="4" t="s">
        <v>279</v>
      </c>
      <c r="D120" s="4" t="s">
        <v>13</v>
      </c>
      <c r="E120" s="4" t="s">
        <v>14</v>
      </c>
      <c r="F120" s="5" t="s">
        <v>15</v>
      </c>
      <c r="G120" s="5">
        <v>1318</v>
      </c>
      <c r="H120" s="6">
        <v>0</v>
      </c>
      <c r="I120" s="25">
        <v>1380.11</v>
      </c>
      <c r="J120" s="7">
        <v>13.8053699999999</v>
      </c>
      <c r="K120">
        <f t="shared" si="2"/>
        <v>1.0003093956278776E-2</v>
      </c>
      <c r="L120" t="str">
        <f>_xlfn.XLOOKUP(A120,'Usage by partner TELE2 vs Ki'!A:A,'Usage by partner TELE2 vs Ki'!A:A,,0)</f>
        <v>IRLH3</v>
      </c>
    </row>
    <row r="121" spans="1:12" x14ac:dyDescent="0.25">
      <c r="A121" s="4" t="s">
        <v>282</v>
      </c>
      <c r="B121" s="4" t="s">
        <v>283</v>
      </c>
      <c r="C121" s="4" t="s">
        <v>279</v>
      </c>
      <c r="D121" s="4" t="s">
        <v>13</v>
      </c>
      <c r="E121" s="4" t="s">
        <v>14</v>
      </c>
      <c r="F121" s="5" t="s">
        <v>15</v>
      </c>
      <c r="G121" s="5">
        <v>63</v>
      </c>
      <c r="H121" s="6">
        <v>0</v>
      </c>
      <c r="I121" s="25">
        <v>24.448</v>
      </c>
      <c r="J121" s="7">
        <v>0.24457000000000001</v>
      </c>
      <c r="K121">
        <f t="shared" si="2"/>
        <v>1.0003681282722514E-2</v>
      </c>
      <c r="L121" t="str">
        <f>_xlfn.XLOOKUP(A121,'Usage by partner TELE2 vs Ki'!A:A,'Usage by partner TELE2 vs Ki'!A:A,,0)</f>
        <v>IRLME</v>
      </c>
    </row>
    <row r="122" spans="1:12" x14ac:dyDescent="0.25">
      <c r="A122" s="4" t="s">
        <v>287</v>
      </c>
      <c r="B122" s="4" t="s">
        <v>288</v>
      </c>
      <c r="C122" s="4" t="s">
        <v>286</v>
      </c>
      <c r="D122" s="4" t="s">
        <v>13</v>
      </c>
      <c r="E122" s="4" t="s">
        <v>14</v>
      </c>
      <c r="F122" s="5" t="s">
        <v>15</v>
      </c>
      <c r="G122" s="5">
        <v>249</v>
      </c>
      <c r="H122" s="6">
        <v>0</v>
      </c>
      <c r="I122" s="25">
        <v>0.27100000000000002</v>
      </c>
      <c r="J122" s="7">
        <v>2.7800000000000099E-3</v>
      </c>
      <c r="K122">
        <f t="shared" si="2"/>
        <v>1.0258302583025866E-2</v>
      </c>
      <c r="L122" t="str">
        <f>_xlfn.XLOOKUP(A122,'Usage by partner TELE2 vs Ki'!A:A,'Usage by partner TELE2 vs Ki'!A:A,,0)</f>
        <v>ISLTL</v>
      </c>
    </row>
    <row r="123" spans="1:12" x14ac:dyDescent="0.25">
      <c r="A123" s="4" t="s">
        <v>289</v>
      </c>
      <c r="B123" s="4" t="s">
        <v>290</v>
      </c>
      <c r="C123" s="4" t="s">
        <v>291</v>
      </c>
      <c r="D123" s="4" t="s">
        <v>13</v>
      </c>
      <c r="E123" s="4" t="s">
        <v>14</v>
      </c>
      <c r="F123" s="5" t="s">
        <v>15</v>
      </c>
      <c r="G123" s="5">
        <v>781762</v>
      </c>
      <c r="H123" s="6">
        <v>0</v>
      </c>
      <c r="I123" s="25">
        <v>260803.283</v>
      </c>
      <c r="J123" s="7">
        <v>3524.1262900020001</v>
      </c>
      <c r="K123">
        <f t="shared" si="2"/>
        <v>1.3512584080477239E-2</v>
      </c>
      <c r="L123" t="str">
        <f>_xlfn.XLOOKUP(A123,'Usage by partner TELE2 vs Ki'!A:A,'Usage by partner TELE2 vs Ki'!A:A,,0)</f>
        <v>ISR01</v>
      </c>
    </row>
    <row r="124" spans="1:12" x14ac:dyDescent="0.25">
      <c r="A124" s="4" t="s">
        <v>292</v>
      </c>
      <c r="B124" s="4" t="s">
        <v>293</v>
      </c>
      <c r="C124" s="4" t="s">
        <v>291</v>
      </c>
      <c r="D124" s="4" t="s">
        <v>13</v>
      </c>
      <c r="E124" s="4" t="s">
        <v>14</v>
      </c>
      <c r="F124" s="5" t="s">
        <v>15</v>
      </c>
      <c r="G124" s="5">
        <v>6689536</v>
      </c>
      <c r="H124" s="6">
        <v>0</v>
      </c>
      <c r="I124" s="25">
        <v>260220.41</v>
      </c>
      <c r="J124" s="7">
        <v>3536.9641999535202</v>
      </c>
      <c r="K124">
        <f t="shared" si="2"/>
        <v>1.3592185947111221E-2</v>
      </c>
      <c r="L124" t="str">
        <f>_xlfn.XLOOKUP(A124,'Usage by partner TELE2 vs Ki'!A:A,'Usage by partner TELE2 vs Ki'!A:A,,0)</f>
        <v>ISRMS</v>
      </c>
    </row>
    <row r="125" spans="1:12" x14ac:dyDescent="0.25">
      <c r="A125" s="8" t="s">
        <v>294</v>
      </c>
      <c r="B125" s="8" t="s">
        <v>295</v>
      </c>
      <c r="C125" s="8" t="s">
        <v>291</v>
      </c>
      <c r="D125" s="8" t="s">
        <v>13</v>
      </c>
      <c r="E125" s="8" t="s">
        <v>14</v>
      </c>
      <c r="F125" s="8" t="s">
        <v>15</v>
      </c>
      <c r="G125" s="8">
        <v>6163296</v>
      </c>
      <c r="H125" s="8">
        <v>0</v>
      </c>
      <c r="I125" s="26">
        <v>76095.736000000004</v>
      </c>
      <c r="J125" s="7">
        <v>1382.6246500448401</v>
      </c>
      <c r="K125">
        <f t="shared" si="2"/>
        <v>1.816954172103467E-2</v>
      </c>
      <c r="L125" t="str">
        <f>_xlfn.XLOOKUP(A125,'Usage by partner TELE2 vs Ki'!A:A,'Usage by partner TELE2 vs Ki'!A:A,,0)</f>
        <v>ISRPL</v>
      </c>
    </row>
    <row r="126" spans="1:12" x14ac:dyDescent="0.25">
      <c r="A126" s="8" t="s">
        <v>296</v>
      </c>
      <c r="B126" s="8" t="s">
        <v>297</v>
      </c>
      <c r="C126" s="8" t="s">
        <v>298</v>
      </c>
      <c r="D126" s="8" t="s">
        <v>13</v>
      </c>
      <c r="E126" s="8" t="s">
        <v>14</v>
      </c>
      <c r="F126" s="8" t="s">
        <v>15</v>
      </c>
      <c r="G126" s="8">
        <v>71985</v>
      </c>
      <c r="H126" s="8">
        <v>0</v>
      </c>
      <c r="I126" s="26">
        <v>1139.625</v>
      </c>
      <c r="J126" s="7">
        <v>68.548650000001402</v>
      </c>
      <c r="K126">
        <f t="shared" si="2"/>
        <v>6.0150180980586949E-2</v>
      </c>
      <c r="L126" t="str">
        <f>_xlfn.XLOOKUP(A126,'Usage by partner TELE2 vs Ki'!A:A,'Usage by partner TELE2 vs Ki'!A:A,,0)</f>
        <v>ITAFM</v>
      </c>
    </row>
    <row r="127" spans="1:12" x14ac:dyDescent="0.25">
      <c r="A127" s="8" t="s">
        <v>299</v>
      </c>
      <c r="B127" s="8" t="s">
        <v>300</v>
      </c>
      <c r="C127" s="8" t="s">
        <v>298</v>
      </c>
      <c r="D127" s="8" t="s">
        <v>13</v>
      </c>
      <c r="E127" s="8" t="s">
        <v>14</v>
      </c>
      <c r="F127" s="8" t="s">
        <v>15</v>
      </c>
      <c r="G127" s="8">
        <v>81703</v>
      </c>
      <c r="H127" s="8">
        <v>0</v>
      </c>
      <c r="I127" s="26">
        <v>4642.17</v>
      </c>
      <c r="J127" s="7">
        <v>46.5994500000117</v>
      </c>
      <c r="K127">
        <f t="shared" si="2"/>
        <v>1.0038290282348922E-2</v>
      </c>
      <c r="L127" t="str">
        <f>_xlfn.XLOOKUP(A127,'Usage by partner TELE2 vs Ki'!A:A,'Usage by partner TELE2 vs Ki'!A:A,,0)</f>
        <v>ITAOM</v>
      </c>
    </row>
    <row r="128" spans="1:12" x14ac:dyDescent="0.25">
      <c r="A128" s="8" t="s">
        <v>301</v>
      </c>
      <c r="B128" s="8" t="s">
        <v>302</v>
      </c>
      <c r="C128" s="8" t="s">
        <v>298</v>
      </c>
      <c r="D128" s="8" t="s">
        <v>13</v>
      </c>
      <c r="E128" s="8" t="s">
        <v>14</v>
      </c>
      <c r="F128" s="8" t="s">
        <v>15</v>
      </c>
      <c r="G128" s="8">
        <v>52943</v>
      </c>
      <c r="H128" s="8">
        <v>0</v>
      </c>
      <c r="I128" s="26">
        <v>5749.4380000000001</v>
      </c>
      <c r="J128" s="7">
        <v>57.595140000014901</v>
      </c>
      <c r="K128">
        <f t="shared" si="2"/>
        <v>1.0017525191160406E-2</v>
      </c>
      <c r="L128" t="str">
        <f>_xlfn.XLOOKUP(A128,'Usage by partner TELE2 vs Ki'!A:A,'Usage by partner TELE2 vs Ki'!A:A,,0)</f>
        <v>ITASI</v>
      </c>
    </row>
    <row r="129" spans="1:12" x14ac:dyDescent="0.25">
      <c r="A129" s="8" t="s">
        <v>303</v>
      </c>
      <c r="B129" s="8" t="s">
        <v>304</v>
      </c>
      <c r="C129" s="8" t="s">
        <v>298</v>
      </c>
      <c r="D129" s="8" t="s">
        <v>13</v>
      </c>
      <c r="E129" s="8" t="s">
        <v>14</v>
      </c>
      <c r="F129" s="8" t="s">
        <v>15</v>
      </c>
      <c r="G129" s="8">
        <v>331182</v>
      </c>
      <c r="H129" s="8">
        <v>0</v>
      </c>
      <c r="I129" s="26">
        <v>5834.2020000000002</v>
      </c>
      <c r="J129" s="7">
        <v>36.306349999990097</v>
      </c>
      <c r="K129">
        <f t="shared" si="2"/>
        <v>6.2230190178519862E-3</v>
      </c>
      <c r="L129" t="str">
        <f>_xlfn.XLOOKUP(A129,'Usage by partner TELE2 vs Ki'!A:A,'Usage by partner TELE2 vs Ki'!A:A,,0)</f>
        <v>ITAWI</v>
      </c>
    </row>
    <row r="130" spans="1:12" x14ac:dyDescent="0.25">
      <c r="A130" s="8" t="s">
        <v>305</v>
      </c>
      <c r="B130" s="8" t="s">
        <v>306</v>
      </c>
      <c r="C130" s="8" t="s">
        <v>307</v>
      </c>
      <c r="D130" s="8" t="s">
        <v>13</v>
      </c>
      <c r="E130" s="8" t="s">
        <v>14</v>
      </c>
      <c r="F130" s="8" t="s">
        <v>15</v>
      </c>
      <c r="G130" s="8">
        <v>180</v>
      </c>
      <c r="H130" s="8">
        <v>0</v>
      </c>
      <c r="I130" s="26">
        <v>3.4929999999999999</v>
      </c>
      <c r="J130" s="7">
        <v>0.34998000000000001</v>
      </c>
      <c r="K130">
        <f t="shared" ref="K130:K193" si="3">J130/I130</f>
        <v>0.10019467506441455</v>
      </c>
      <c r="L130" t="str">
        <f>_xlfn.XLOOKUP(A130,'Usage by partner TELE2 vs Ki'!A:A,'Usage by partner TELE2 vs Ki'!A:A,,0)</f>
        <v>JAMDC</v>
      </c>
    </row>
    <row r="131" spans="1:12" x14ac:dyDescent="0.25">
      <c r="A131" s="8" t="s">
        <v>308</v>
      </c>
      <c r="B131" s="8" t="s">
        <v>309</v>
      </c>
      <c r="C131" s="8" t="s">
        <v>310</v>
      </c>
      <c r="D131" s="8" t="s">
        <v>13</v>
      </c>
      <c r="E131" s="8" t="s">
        <v>14</v>
      </c>
      <c r="F131" s="8" t="s">
        <v>15</v>
      </c>
      <c r="G131" s="8">
        <v>678</v>
      </c>
      <c r="H131" s="8">
        <v>0</v>
      </c>
      <c r="I131" s="26">
        <v>30.46</v>
      </c>
      <c r="J131" s="7">
        <v>1.2212700000000001</v>
      </c>
      <c r="K131">
        <f t="shared" si="3"/>
        <v>4.0094221930400527E-2</v>
      </c>
      <c r="L131" t="str">
        <f>_xlfn.XLOOKUP(A131,'Usage by partner TELE2 vs Ki'!A:A,'Usage by partner TELE2 vs Ki'!A:A,,0)</f>
        <v>JORFL</v>
      </c>
    </row>
    <row r="132" spans="1:12" x14ac:dyDescent="0.25">
      <c r="A132" s="8" t="s">
        <v>311</v>
      </c>
      <c r="B132" s="8" t="s">
        <v>312</v>
      </c>
      <c r="C132" s="8" t="s">
        <v>310</v>
      </c>
      <c r="D132" s="8" t="s">
        <v>13</v>
      </c>
      <c r="E132" s="8" t="s">
        <v>14</v>
      </c>
      <c r="F132" s="8" t="s">
        <v>15</v>
      </c>
      <c r="G132" s="8">
        <v>14</v>
      </c>
      <c r="H132" s="8">
        <v>0</v>
      </c>
      <c r="I132" s="26">
        <v>0.64900000000000002</v>
      </c>
      <c r="J132" s="7">
        <v>1.3050000000000001E-2</v>
      </c>
      <c r="K132">
        <f t="shared" si="3"/>
        <v>2.0107858243451463E-2</v>
      </c>
      <c r="L132" t="str">
        <f>_xlfn.XLOOKUP(A132,'Usage by partner TELE2 vs Ki'!A:A,'Usage by partner TELE2 vs Ki'!A:A,,0)</f>
        <v>JORUM</v>
      </c>
    </row>
    <row r="133" spans="1:12" x14ac:dyDescent="0.25">
      <c r="A133" s="8" t="s">
        <v>313</v>
      </c>
      <c r="B133" s="8" t="s">
        <v>314</v>
      </c>
      <c r="C133" s="8" t="s">
        <v>315</v>
      </c>
      <c r="D133" s="8" t="s">
        <v>13</v>
      </c>
      <c r="E133" s="8" t="s">
        <v>14</v>
      </c>
      <c r="F133" s="8" t="s">
        <v>15</v>
      </c>
      <c r="G133" s="8">
        <v>127883</v>
      </c>
      <c r="H133" s="8">
        <v>0</v>
      </c>
      <c r="I133" s="26">
        <v>2805.1120000000001</v>
      </c>
      <c r="J133" s="7">
        <v>168.54919999973001</v>
      </c>
      <c r="K133">
        <f t="shared" si="3"/>
        <v>6.0086442181178507E-2</v>
      </c>
      <c r="L133" t="str">
        <f>_xlfn.XLOOKUP(A133,'Usage by partner TELE2 vs Ki'!A:A,'Usage by partner TELE2 vs Ki'!A:A,,0)</f>
        <v>JPNJP</v>
      </c>
    </row>
    <row r="134" spans="1:12" x14ac:dyDescent="0.25">
      <c r="A134" s="8" t="s">
        <v>1192</v>
      </c>
      <c r="B134" s="8" t="s">
        <v>1193</v>
      </c>
      <c r="C134" s="8" t="s">
        <v>1194</v>
      </c>
      <c r="D134" s="8" t="s">
        <v>13</v>
      </c>
      <c r="E134" s="8" t="s">
        <v>14</v>
      </c>
      <c r="F134" s="8" t="s">
        <v>15</v>
      </c>
      <c r="G134" s="8">
        <v>98</v>
      </c>
      <c r="H134" s="8">
        <v>0</v>
      </c>
      <c r="I134" s="26">
        <v>0</v>
      </c>
      <c r="J134" s="7">
        <v>0</v>
      </c>
      <c r="L134" t="str">
        <f>_xlfn.XLOOKUP(A134,'Usage by partner TELE2 vs Ki'!A:A,'Usage by partner TELE2 vs Ki'!A:A,,0)</f>
        <v>K0001</v>
      </c>
    </row>
    <row r="135" spans="1:12" x14ac:dyDescent="0.25">
      <c r="A135" s="8" t="s">
        <v>316</v>
      </c>
      <c r="B135" s="8" t="s">
        <v>317</v>
      </c>
      <c r="C135" s="8" t="s">
        <v>318</v>
      </c>
      <c r="D135" s="8" t="s">
        <v>13</v>
      </c>
      <c r="E135" s="8" t="s">
        <v>14</v>
      </c>
      <c r="F135" s="8" t="s">
        <v>15</v>
      </c>
      <c r="G135" s="8">
        <v>537</v>
      </c>
      <c r="H135" s="8">
        <v>0</v>
      </c>
      <c r="I135" s="26">
        <v>2.0619999999999998</v>
      </c>
      <c r="J135" s="7">
        <v>1.03281</v>
      </c>
      <c r="K135">
        <f t="shared" si="3"/>
        <v>0.50087778855480125</v>
      </c>
      <c r="L135" t="str">
        <f>_xlfn.XLOOKUP(A135,'Usage by partner TELE2 vs Ki'!A:A,'Usage by partner TELE2 vs Ki'!A:A,,0)</f>
        <v>KENKC</v>
      </c>
    </row>
    <row r="136" spans="1:12" x14ac:dyDescent="0.25">
      <c r="A136" s="8" t="s">
        <v>319</v>
      </c>
      <c r="B136" s="8" t="s">
        <v>320</v>
      </c>
      <c r="C136" s="8" t="s">
        <v>318</v>
      </c>
      <c r="D136" s="8" t="s">
        <v>13</v>
      </c>
      <c r="E136" s="8" t="s">
        <v>14</v>
      </c>
      <c r="F136" s="8" t="s">
        <v>15</v>
      </c>
      <c r="G136" s="8">
        <v>6599</v>
      </c>
      <c r="H136" s="8">
        <v>0</v>
      </c>
      <c r="I136" s="26">
        <v>15.54</v>
      </c>
      <c r="J136" s="7">
        <v>1.57539999999992</v>
      </c>
      <c r="K136">
        <f t="shared" si="3"/>
        <v>0.10137709137708624</v>
      </c>
      <c r="L136" t="str">
        <f>_xlfn.XLOOKUP(A136,'Usage by partner TELE2 vs Ki'!A:A,'Usage by partner TELE2 vs Ki'!A:A,,0)</f>
        <v>KENSA</v>
      </c>
    </row>
    <row r="137" spans="1:12" x14ac:dyDescent="0.25">
      <c r="A137" s="8" t="s">
        <v>321</v>
      </c>
      <c r="B137" s="8" t="s">
        <v>322</v>
      </c>
      <c r="C137" s="8" t="s">
        <v>318</v>
      </c>
      <c r="D137" s="8" t="s">
        <v>13</v>
      </c>
      <c r="E137" s="8" t="s">
        <v>14</v>
      </c>
      <c r="F137" s="8" t="s">
        <v>15</v>
      </c>
      <c r="G137" s="8">
        <v>57</v>
      </c>
      <c r="H137" s="8">
        <v>0</v>
      </c>
      <c r="I137" s="26">
        <v>0.45200000000000001</v>
      </c>
      <c r="J137" s="7">
        <v>9.0719999999999995E-2</v>
      </c>
      <c r="K137">
        <f t="shared" si="3"/>
        <v>0.2007079646017699</v>
      </c>
      <c r="L137" t="str">
        <f>_xlfn.XLOOKUP(A137,'Usage by partner TELE2 vs Ki'!A:A,'Usage by partner TELE2 vs Ki'!A:A,,0)</f>
        <v>KENTK</v>
      </c>
    </row>
    <row r="138" spans="1:12" x14ac:dyDescent="0.25">
      <c r="A138" s="8" t="s">
        <v>1312</v>
      </c>
      <c r="B138" s="8" t="s">
        <v>1313</v>
      </c>
      <c r="C138" s="8" t="s">
        <v>1314</v>
      </c>
      <c r="D138" s="8" t="s">
        <v>13</v>
      </c>
      <c r="E138" s="8" t="s">
        <v>14</v>
      </c>
      <c r="F138" s="8" t="s">
        <v>15</v>
      </c>
      <c r="G138" s="8">
        <v>491</v>
      </c>
      <c r="H138" s="8">
        <v>0</v>
      </c>
      <c r="I138" s="26">
        <v>42.09</v>
      </c>
      <c r="J138" s="7">
        <v>4.2108100000000004</v>
      </c>
      <c r="K138">
        <f t="shared" si="3"/>
        <v>0.10004300308861963</v>
      </c>
      <c r="L138" t="str">
        <f>_xlfn.XLOOKUP(A138,'Usage by partner TELE2 vs Ki'!A:A,'Usage by partner TELE2 vs Ki'!A:A,,0)</f>
        <v>KHMGM</v>
      </c>
    </row>
    <row r="139" spans="1:12" x14ac:dyDescent="0.25">
      <c r="A139" s="8" t="s">
        <v>1315</v>
      </c>
      <c r="B139" s="8" t="s">
        <v>1316</v>
      </c>
      <c r="C139" s="8" t="s">
        <v>1314</v>
      </c>
      <c r="D139" s="8" t="s">
        <v>13</v>
      </c>
      <c r="E139" s="8" t="s">
        <v>14</v>
      </c>
      <c r="F139" s="8" t="s">
        <v>15</v>
      </c>
      <c r="G139" s="8">
        <v>1731</v>
      </c>
      <c r="H139" s="8">
        <v>0</v>
      </c>
      <c r="I139" s="26">
        <v>262.86700000000002</v>
      </c>
      <c r="J139" s="7">
        <v>26.2909499999997</v>
      </c>
      <c r="K139">
        <f t="shared" si="3"/>
        <v>0.10001616787196452</v>
      </c>
      <c r="L139" t="str">
        <f>_xlfn.XLOOKUP(A139,'Usage by partner TELE2 vs Ki'!A:A,'Usage by partner TELE2 vs Ki'!A:A,,0)</f>
        <v>KHMSM</v>
      </c>
    </row>
    <row r="140" spans="1:12" x14ac:dyDescent="0.25">
      <c r="A140" s="8" t="s">
        <v>1317</v>
      </c>
      <c r="B140" s="8" t="s">
        <v>1318</v>
      </c>
      <c r="C140" s="8" t="s">
        <v>1314</v>
      </c>
      <c r="D140" s="8" t="s">
        <v>13</v>
      </c>
      <c r="E140" s="8" t="s">
        <v>14</v>
      </c>
      <c r="F140" s="8" t="s">
        <v>15</v>
      </c>
      <c r="G140" s="8">
        <v>414</v>
      </c>
      <c r="H140" s="8">
        <v>0</v>
      </c>
      <c r="I140" s="26">
        <v>73.27</v>
      </c>
      <c r="J140" s="7">
        <v>4.3975699999999902</v>
      </c>
      <c r="K140">
        <f t="shared" si="3"/>
        <v>6.0018697966425422E-2</v>
      </c>
      <c r="L140" t="str">
        <f>_xlfn.XLOOKUP(A140,'Usage by partner TELE2 vs Ki'!A:A,'Usage by partner TELE2 vs Ki'!A:A,,0)</f>
        <v>KHMVC</v>
      </c>
    </row>
    <row r="141" spans="1:12" x14ac:dyDescent="0.25">
      <c r="A141" s="8" t="s">
        <v>1319</v>
      </c>
      <c r="B141" s="8" t="s">
        <v>332</v>
      </c>
      <c r="C141" s="8" t="s">
        <v>1038</v>
      </c>
      <c r="D141" s="8" t="s">
        <v>13</v>
      </c>
      <c r="E141" s="8" t="s">
        <v>14</v>
      </c>
      <c r="F141" s="8" t="s">
        <v>15</v>
      </c>
      <c r="G141" s="8">
        <v>12</v>
      </c>
      <c r="H141" s="8">
        <v>0</v>
      </c>
      <c r="I141" s="26">
        <v>0.28100000000000003</v>
      </c>
      <c r="J141" s="7">
        <v>2.8160000000000001E-2</v>
      </c>
      <c r="K141">
        <f t="shared" si="3"/>
        <v>0.10021352313167259</v>
      </c>
      <c r="L141" t="str">
        <f>_xlfn.XLOOKUP(A141,'Usage by partner TELE2 vs Ki'!A:A,'Usage by partner TELE2 vs Ki'!A:A,,0)</f>
        <v>KNACW</v>
      </c>
    </row>
    <row r="142" spans="1:12" x14ac:dyDescent="0.25">
      <c r="A142" s="8" t="s">
        <v>323</v>
      </c>
      <c r="B142" s="8" t="s">
        <v>324</v>
      </c>
      <c r="C142" s="8" t="s">
        <v>325</v>
      </c>
      <c r="D142" s="8" t="s">
        <v>13</v>
      </c>
      <c r="E142" s="8" t="s">
        <v>14</v>
      </c>
      <c r="F142" s="8" t="s">
        <v>15</v>
      </c>
      <c r="G142" s="8">
        <v>846</v>
      </c>
      <c r="H142" s="8">
        <v>0</v>
      </c>
      <c r="I142" s="26">
        <v>278.553</v>
      </c>
      <c r="J142" s="7">
        <v>16.716180000000101</v>
      </c>
      <c r="K142">
        <f t="shared" si="3"/>
        <v>6.001076994324276E-2</v>
      </c>
      <c r="L142" t="str">
        <f>_xlfn.XLOOKUP(A142,'Usage by partner TELE2 vs Ki'!A:A,'Usage by partner TELE2 vs Ki'!A:A,,0)</f>
        <v>KORKF</v>
      </c>
    </row>
    <row r="143" spans="1:12" x14ac:dyDescent="0.25">
      <c r="A143" s="8" t="s">
        <v>326</v>
      </c>
      <c r="B143" s="8" t="s">
        <v>327</v>
      </c>
      <c r="C143" s="8" t="s">
        <v>325</v>
      </c>
      <c r="D143" s="8" t="s">
        <v>13</v>
      </c>
      <c r="E143" s="8" t="s">
        <v>14</v>
      </c>
      <c r="F143" s="8" t="s">
        <v>15</v>
      </c>
      <c r="G143" s="8">
        <v>39490</v>
      </c>
      <c r="H143" s="8">
        <v>0</v>
      </c>
      <c r="I143" s="26">
        <v>367.762</v>
      </c>
      <c r="J143" s="7">
        <v>22.174050000006002</v>
      </c>
      <c r="K143">
        <f t="shared" si="3"/>
        <v>6.0294565507056197E-2</v>
      </c>
      <c r="L143" t="str">
        <f>_xlfn.XLOOKUP(A143,'Usage by partner TELE2 vs Ki'!A:A,'Usage by partner TELE2 vs Ki'!A:A,,0)</f>
        <v>KORSK</v>
      </c>
    </row>
    <row r="144" spans="1:12" x14ac:dyDescent="0.25">
      <c r="A144" s="8" t="s">
        <v>328</v>
      </c>
      <c r="B144" s="8" t="s">
        <v>329</v>
      </c>
      <c r="C144" s="8" t="s">
        <v>330</v>
      </c>
      <c r="D144" s="8" t="s">
        <v>13</v>
      </c>
      <c r="E144" s="8" t="s">
        <v>14</v>
      </c>
      <c r="F144" s="8" t="s">
        <v>15</v>
      </c>
      <c r="G144" s="8">
        <v>653</v>
      </c>
      <c r="H144" s="8">
        <v>0</v>
      </c>
      <c r="I144" s="26">
        <v>61.289000000000001</v>
      </c>
      <c r="J144" s="7">
        <v>61.292530000000198</v>
      </c>
      <c r="K144">
        <f t="shared" si="3"/>
        <v>1.000057595979706</v>
      </c>
      <c r="L144" t="str">
        <f>_xlfn.XLOOKUP(A144,'Usage by partner TELE2 vs Ki'!A:A,'Usage by partner TELE2 vs Ki'!A:A,,0)</f>
        <v>LBNLC</v>
      </c>
    </row>
    <row r="145" spans="1:12" x14ac:dyDescent="0.25">
      <c r="A145" s="8" t="s">
        <v>331</v>
      </c>
      <c r="B145" s="8" t="s">
        <v>332</v>
      </c>
      <c r="C145" s="8" t="s">
        <v>333</v>
      </c>
      <c r="D145" s="8" t="s">
        <v>13</v>
      </c>
      <c r="E145" s="8" t="s">
        <v>14</v>
      </c>
      <c r="F145" s="8" t="s">
        <v>15</v>
      </c>
      <c r="G145" s="8">
        <v>4</v>
      </c>
      <c r="H145" s="8">
        <v>0</v>
      </c>
      <c r="I145" s="26">
        <v>0.16900000000000001</v>
      </c>
      <c r="J145" s="7">
        <v>1.6910000000000001E-2</v>
      </c>
      <c r="K145">
        <f t="shared" si="3"/>
        <v>0.10005917159763314</v>
      </c>
      <c r="L145" t="str">
        <f>_xlfn.XLOOKUP(A145,'Usage by partner TELE2 vs Ki'!A:A,'Usage by partner TELE2 vs Ki'!A:A,,0)</f>
        <v>LCACW</v>
      </c>
    </row>
    <row r="146" spans="1:12" x14ac:dyDescent="0.25">
      <c r="A146" s="8" t="s">
        <v>1320</v>
      </c>
      <c r="B146" s="8" t="s">
        <v>1321</v>
      </c>
      <c r="C146" s="8" t="s">
        <v>1322</v>
      </c>
      <c r="D146" s="8" t="s">
        <v>13</v>
      </c>
      <c r="E146" s="8" t="s">
        <v>14</v>
      </c>
      <c r="F146" s="8" t="s">
        <v>15</v>
      </c>
      <c r="G146" s="8">
        <v>5</v>
      </c>
      <c r="H146" s="8">
        <v>0</v>
      </c>
      <c r="I146" s="26">
        <v>0.1</v>
      </c>
      <c r="J146" s="7">
        <v>1.01E-3</v>
      </c>
      <c r="K146">
        <f t="shared" si="3"/>
        <v>1.01E-2</v>
      </c>
      <c r="L146" t="str">
        <f>_xlfn.XLOOKUP(A146,'Usage by partner TELE2 vs Ki'!A:A,'Usage by partner TELE2 vs Ki'!A:A,,0)</f>
        <v>LIEMK</v>
      </c>
    </row>
    <row r="147" spans="1:12" x14ac:dyDescent="0.25">
      <c r="A147" s="8" t="s">
        <v>334</v>
      </c>
      <c r="B147" s="8" t="s">
        <v>335</v>
      </c>
      <c r="C147" s="8" t="s">
        <v>336</v>
      </c>
      <c r="D147" s="8" t="s">
        <v>13</v>
      </c>
      <c r="E147" s="8" t="s">
        <v>14</v>
      </c>
      <c r="F147" s="8" t="s">
        <v>15</v>
      </c>
      <c r="G147" s="8">
        <v>466</v>
      </c>
      <c r="H147" s="8">
        <v>0</v>
      </c>
      <c r="I147" s="26">
        <v>2.9649999999999999</v>
      </c>
      <c r="J147" s="7">
        <v>0.17916000000000201</v>
      </c>
      <c r="K147">
        <f t="shared" si="3"/>
        <v>6.0424957841484661E-2</v>
      </c>
      <c r="L147" t="str">
        <f>_xlfn.XLOOKUP(A147,'Usage by partner TELE2 vs Ki'!A:A,'Usage by partner TELE2 vs Ki'!A:A,,0)</f>
        <v>LKA71</v>
      </c>
    </row>
    <row r="148" spans="1:12" x14ac:dyDescent="0.25">
      <c r="A148" s="8" t="s">
        <v>337</v>
      </c>
      <c r="B148" s="8" t="s">
        <v>338</v>
      </c>
      <c r="C148" s="8" t="s">
        <v>336</v>
      </c>
      <c r="D148" s="8" t="s">
        <v>13</v>
      </c>
      <c r="E148" s="8" t="s">
        <v>14</v>
      </c>
      <c r="F148" s="8" t="s">
        <v>15</v>
      </c>
      <c r="G148" s="8">
        <v>275</v>
      </c>
      <c r="H148" s="8">
        <v>0</v>
      </c>
      <c r="I148" s="26">
        <v>3.5369999999999999</v>
      </c>
      <c r="J148" s="7">
        <v>7.1299999999999905E-2</v>
      </c>
      <c r="K148">
        <f t="shared" si="3"/>
        <v>2.0158326265196466E-2</v>
      </c>
      <c r="L148" t="str">
        <f>_xlfn.XLOOKUP(A148,'Usage by partner TELE2 vs Ki'!A:A,'Usage by partner TELE2 vs Ki'!A:A,,0)</f>
        <v>LKADG</v>
      </c>
    </row>
    <row r="149" spans="1:12" x14ac:dyDescent="0.25">
      <c r="A149" s="8" t="s">
        <v>339</v>
      </c>
      <c r="B149" s="8" t="s">
        <v>340</v>
      </c>
      <c r="C149" s="8" t="s">
        <v>336</v>
      </c>
      <c r="D149" s="8" t="s">
        <v>13</v>
      </c>
      <c r="E149" s="8" t="s">
        <v>14</v>
      </c>
      <c r="F149" s="8" t="s">
        <v>15</v>
      </c>
      <c r="G149" s="8">
        <v>12</v>
      </c>
      <c r="H149" s="8">
        <v>0</v>
      </c>
      <c r="I149" s="26">
        <v>0.10299999999999999</v>
      </c>
      <c r="J149" s="7">
        <v>2.0570000000000001E-2</v>
      </c>
      <c r="K149">
        <f t="shared" si="3"/>
        <v>0.1997087378640777</v>
      </c>
      <c r="L149" t="str">
        <f>_xlfn.XLOOKUP(A149,'Usage by partner TELE2 vs Ki'!A:A,'Usage by partner TELE2 vs Ki'!A:A,,0)</f>
        <v>LKAHT</v>
      </c>
    </row>
    <row r="150" spans="1:12" x14ac:dyDescent="0.25">
      <c r="A150" s="8" t="s">
        <v>341</v>
      </c>
      <c r="B150" s="8" t="s">
        <v>342</v>
      </c>
      <c r="C150" s="8" t="s">
        <v>343</v>
      </c>
      <c r="D150" s="8" t="s">
        <v>13</v>
      </c>
      <c r="E150" s="8" t="s">
        <v>14</v>
      </c>
      <c r="F150" s="8" t="s">
        <v>15</v>
      </c>
      <c r="G150" s="8">
        <v>20</v>
      </c>
      <c r="H150" s="8">
        <v>0</v>
      </c>
      <c r="I150" s="26">
        <v>163.77199999999999</v>
      </c>
      <c r="J150" s="7">
        <v>0.98272999999999999</v>
      </c>
      <c r="K150">
        <f t="shared" si="3"/>
        <v>6.0005983928876731E-3</v>
      </c>
      <c r="L150" t="str">
        <f>_xlfn.XLOOKUP(A150,'Usage by partner TELE2 vs Ki'!A:A,'Usage by partner TELE2 vs Ki'!A:A,,0)</f>
        <v>LTU03</v>
      </c>
    </row>
    <row r="151" spans="1:12" x14ac:dyDescent="0.25">
      <c r="A151" s="8" t="s">
        <v>344</v>
      </c>
      <c r="B151" s="8" t="s">
        <v>345</v>
      </c>
      <c r="C151" s="8" t="s">
        <v>343</v>
      </c>
      <c r="D151" s="8" t="s">
        <v>13</v>
      </c>
      <c r="E151" s="8" t="s">
        <v>14</v>
      </c>
      <c r="F151" s="8" t="s">
        <v>15</v>
      </c>
      <c r="G151" s="8">
        <v>236</v>
      </c>
      <c r="H151" s="8">
        <v>0</v>
      </c>
      <c r="I151" s="26">
        <v>266.42099999999999</v>
      </c>
      <c r="J151" s="7">
        <v>2.66445</v>
      </c>
      <c r="K151">
        <f t="shared" si="3"/>
        <v>1.0000900829889536E-2</v>
      </c>
      <c r="L151" t="str">
        <f>_xlfn.XLOOKUP(A151,'Usage by partner TELE2 vs Ki'!A:A,'Usage by partner TELE2 vs Ki'!A:A,,0)</f>
        <v>LTUMT</v>
      </c>
    </row>
    <row r="152" spans="1:12" x14ac:dyDescent="0.25">
      <c r="A152" s="8" t="s">
        <v>348</v>
      </c>
      <c r="B152" s="8" t="s">
        <v>349</v>
      </c>
      <c r="C152" s="8" t="s">
        <v>350</v>
      </c>
      <c r="D152" s="8" t="s">
        <v>13</v>
      </c>
      <c r="E152" s="8" t="s">
        <v>14</v>
      </c>
      <c r="F152" s="8" t="s">
        <v>15</v>
      </c>
      <c r="G152" s="8">
        <v>112</v>
      </c>
      <c r="H152" s="8">
        <v>0</v>
      </c>
      <c r="I152" s="26">
        <v>0.27500000000000002</v>
      </c>
      <c r="J152" s="7">
        <v>2.82E-3</v>
      </c>
      <c r="K152">
        <f t="shared" si="3"/>
        <v>1.0254545454545454E-2</v>
      </c>
      <c r="L152" t="str">
        <f>_xlfn.XLOOKUP(A152,'Usage by partner TELE2 vs Ki'!A:A,'Usage by partner TELE2 vs Ki'!A:A,,0)</f>
        <v>LUXPT</v>
      </c>
    </row>
    <row r="153" spans="1:12" x14ac:dyDescent="0.25">
      <c r="A153" s="8" t="s">
        <v>351</v>
      </c>
      <c r="B153" s="8" t="s">
        <v>352</v>
      </c>
      <c r="C153" s="8" t="s">
        <v>350</v>
      </c>
      <c r="D153" s="8" t="s">
        <v>13</v>
      </c>
      <c r="E153" s="8" t="s">
        <v>14</v>
      </c>
      <c r="F153" s="8" t="s">
        <v>15</v>
      </c>
      <c r="G153" s="8">
        <v>30739</v>
      </c>
      <c r="H153" s="8">
        <v>0</v>
      </c>
      <c r="I153" s="26">
        <v>940.178</v>
      </c>
      <c r="J153" s="7">
        <v>9.5386799999999994</v>
      </c>
      <c r="K153">
        <f t="shared" si="3"/>
        <v>1.0145610724777649E-2</v>
      </c>
      <c r="L153" t="str">
        <f>_xlfn.XLOOKUP(A153,'Usage by partner TELE2 vs Ki'!A:A,'Usage by partner TELE2 vs Ki'!A:A,,0)</f>
        <v>LUXTG</v>
      </c>
    </row>
    <row r="154" spans="1:12" x14ac:dyDescent="0.25">
      <c r="A154" s="8" t="s">
        <v>353</v>
      </c>
      <c r="B154" s="8" t="s">
        <v>354</v>
      </c>
      <c r="C154" s="8" t="s">
        <v>350</v>
      </c>
      <c r="D154" s="8" t="s">
        <v>13</v>
      </c>
      <c r="E154" s="8" t="s">
        <v>14</v>
      </c>
      <c r="F154" s="8" t="s">
        <v>15</v>
      </c>
      <c r="G154" s="8">
        <v>54372</v>
      </c>
      <c r="H154" s="8">
        <v>0</v>
      </c>
      <c r="I154" s="26">
        <v>591.923</v>
      </c>
      <c r="J154" s="7">
        <v>3.8196500000001299</v>
      </c>
      <c r="K154">
        <f t="shared" si="3"/>
        <v>6.4529508061016887E-3</v>
      </c>
      <c r="L154" t="str">
        <f>_xlfn.XLOOKUP(A154,'Usage by partner TELE2 vs Ki'!A:A,'Usage by partner TELE2 vs Ki'!A:A,,0)</f>
        <v>LUXVM</v>
      </c>
    </row>
    <row r="155" spans="1:12" x14ac:dyDescent="0.25">
      <c r="A155" s="8" t="s">
        <v>1066</v>
      </c>
      <c r="B155" s="8" t="s">
        <v>1067</v>
      </c>
      <c r="C155" s="8" t="s">
        <v>1068</v>
      </c>
      <c r="D155" s="8" t="s">
        <v>13</v>
      </c>
      <c r="E155" s="8" t="s">
        <v>14</v>
      </c>
      <c r="F155" s="8" t="s">
        <v>15</v>
      </c>
      <c r="G155" s="8">
        <v>32</v>
      </c>
      <c r="H155" s="8">
        <v>0</v>
      </c>
      <c r="I155" s="26">
        <v>0</v>
      </c>
      <c r="J155" s="7">
        <v>0</v>
      </c>
      <c r="L155" t="str">
        <f>_xlfn.XLOOKUP(A155,'Usage by partner TELE2 vs Ki'!A:A,'Usage by partner TELE2 vs Ki'!A:A,,0)</f>
        <v>LVABT</v>
      </c>
    </row>
    <row r="156" spans="1:12" x14ac:dyDescent="0.25">
      <c r="A156" s="8" t="s">
        <v>355</v>
      </c>
      <c r="B156" s="8" t="s">
        <v>356</v>
      </c>
      <c r="C156" s="8" t="s">
        <v>357</v>
      </c>
      <c r="D156" s="8" t="s">
        <v>13</v>
      </c>
      <c r="E156" s="8" t="s">
        <v>14</v>
      </c>
      <c r="F156" s="8" t="s">
        <v>15</v>
      </c>
      <c r="G156" s="8">
        <v>27441</v>
      </c>
      <c r="H156" s="8">
        <v>0</v>
      </c>
      <c r="I156" s="26">
        <v>940.572</v>
      </c>
      <c r="J156" s="7">
        <v>47.132650000001199</v>
      </c>
      <c r="K156">
        <f t="shared" si="3"/>
        <v>5.0110624173376625E-2</v>
      </c>
      <c r="L156" t="str">
        <f>_xlfn.XLOOKUP(A156,'Usage by partner TELE2 vs Ki'!A:A,'Usage by partner TELE2 vs Ki'!A:A,,0)</f>
        <v>MARM1</v>
      </c>
    </row>
    <row r="157" spans="1:12" x14ac:dyDescent="0.25">
      <c r="A157" s="8" t="s">
        <v>358</v>
      </c>
      <c r="B157" s="8" t="s">
        <v>359</v>
      </c>
      <c r="C157" s="8" t="s">
        <v>357</v>
      </c>
      <c r="D157" s="8" t="s">
        <v>13</v>
      </c>
      <c r="E157" s="8" t="s">
        <v>14</v>
      </c>
      <c r="F157" s="8" t="s">
        <v>15</v>
      </c>
      <c r="G157" s="8">
        <v>68801</v>
      </c>
      <c r="H157" s="8">
        <v>0</v>
      </c>
      <c r="I157" s="26">
        <v>2245.2330000000002</v>
      </c>
      <c r="J157" s="7">
        <v>112.54175000001</v>
      </c>
      <c r="K157">
        <f t="shared" si="3"/>
        <v>5.0124753199338325E-2</v>
      </c>
      <c r="L157" t="str">
        <f>_xlfn.XLOOKUP(A157,'Usage by partner TELE2 vs Ki'!A:A,'Usage by partner TELE2 vs Ki'!A:A,,0)</f>
        <v>MARMT</v>
      </c>
    </row>
    <row r="158" spans="1:12" x14ac:dyDescent="0.25">
      <c r="A158" s="8" t="s">
        <v>1323</v>
      </c>
      <c r="B158" s="8" t="s">
        <v>1324</v>
      </c>
      <c r="C158" s="8" t="s">
        <v>1325</v>
      </c>
      <c r="D158" s="8" t="s">
        <v>13</v>
      </c>
      <c r="E158" s="8" t="s">
        <v>14</v>
      </c>
      <c r="F158" s="8" t="s">
        <v>15</v>
      </c>
      <c r="G158" s="8">
        <v>7</v>
      </c>
      <c r="H158" s="8">
        <v>0</v>
      </c>
      <c r="I158" s="26">
        <v>0.188</v>
      </c>
      <c r="J158" s="7">
        <v>1.1339999999999999E-2</v>
      </c>
      <c r="K158">
        <f t="shared" si="3"/>
        <v>6.0319148936170207E-2</v>
      </c>
      <c r="L158" t="str">
        <f>_xlfn.XLOOKUP(A158,'Usage by partner TELE2 vs Ki'!A:A,'Usage by partner TELE2 vs Ki'!A:A,,0)</f>
        <v>MDAMC</v>
      </c>
    </row>
    <row r="159" spans="1:12" x14ac:dyDescent="0.25">
      <c r="A159" s="8" t="s">
        <v>1326</v>
      </c>
      <c r="B159" s="8" t="s">
        <v>1327</v>
      </c>
      <c r="C159" s="8" t="s">
        <v>1325</v>
      </c>
      <c r="D159" s="8" t="s">
        <v>13</v>
      </c>
      <c r="E159" s="8" t="s">
        <v>14</v>
      </c>
      <c r="F159" s="8" t="s">
        <v>15</v>
      </c>
      <c r="G159" s="8">
        <v>10</v>
      </c>
      <c r="H159" s="8">
        <v>0</v>
      </c>
      <c r="I159" s="26">
        <v>0.03</v>
      </c>
      <c r="J159" s="7">
        <v>1.8400000000000001E-3</v>
      </c>
      <c r="K159">
        <f t="shared" si="3"/>
        <v>6.1333333333333337E-2</v>
      </c>
      <c r="L159" t="str">
        <f>_xlfn.XLOOKUP(A159,'Usage by partner TELE2 vs Ki'!A:A,'Usage by partner TELE2 vs Ki'!A:A,,0)</f>
        <v>MDAUN</v>
      </c>
    </row>
    <row r="160" spans="1:12" x14ac:dyDescent="0.25">
      <c r="A160" s="8" t="s">
        <v>360</v>
      </c>
      <c r="B160" s="8" t="s">
        <v>361</v>
      </c>
      <c r="C160" s="8" t="s">
        <v>362</v>
      </c>
      <c r="D160" s="8" t="s">
        <v>13</v>
      </c>
      <c r="E160" s="8" t="s">
        <v>14</v>
      </c>
      <c r="F160" s="8" t="s">
        <v>15</v>
      </c>
      <c r="G160" s="8">
        <v>6970</v>
      </c>
      <c r="H160" s="8">
        <v>0</v>
      </c>
      <c r="I160" s="26">
        <v>159.53200000000001</v>
      </c>
      <c r="J160" s="7">
        <v>159.561189999997</v>
      </c>
      <c r="K160">
        <f t="shared" si="3"/>
        <v>1.0001829726951144</v>
      </c>
      <c r="L160" t="str">
        <f>_xlfn.XLOOKUP(A160,'Usage by partner TELE2 vs Ki'!A:A,'Usage by partner TELE2 vs Ki'!A:A,,0)</f>
        <v>MEXIU</v>
      </c>
    </row>
    <row r="161" spans="1:12" x14ac:dyDescent="0.25">
      <c r="A161" s="8" t="s">
        <v>363</v>
      </c>
      <c r="B161" s="8" t="s">
        <v>364</v>
      </c>
      <c r="C161" s="8" t="s">
        <v>362</v>
      </c>
      <c r="D161" s="8" t="s">
        <v>13</v>
      </c>
      <c r="E161" s="8" t="s">
        <v>14</v>
      </c>
      <c r="F161" s="8" t="s">
        <v>15</v>
      </c>
      <c r="G161" s="8">
        <v>11228</v>
      </c>
      <c r="H161" s="8">
        <v>0</v>
      </c>
      <c r="I161" s="26">
        <v>166.42599999999999</v>
      </c>
      <c r="J161" s="7">
        <v>8.35284999999981</v>
      </c>
      <c r="K161">
        <f t="shared" si="3"/>
        <v>5.0189573744485905E-2</v>
      </c>
      <c r="L161" t="str">
        <f>_xlfn.XLOOKUP(A161,'Usage by partner TELE2 vs Ki'!A:A,'Usage by partner TELE2 vs Ki'!A:A,,0)</f>
        <v>MEXMS</v>
      </c>
    </row>
    <row r="162" spans="1:12" x14ac:dyDescent="0.25">
      <c r="A162" s="8" t="s">
        <v>365</v>
      </c>
      <c r="B162" s="8" t="s">
        <v>366</v>
      </c>
      <c r="C162" s="8" t="s">
        <v>362</v>
      </c>
      <c r="D162" s="8" t="s">
        <v>13</v>
      </c>
      <c r="E162" s="8" t="s">
        <v>14</v>
      </c>
      <c r="F162" s="8" t="s">
        <v>15</v>
      </c>
      <c r="G162" s="8">
        <v>259527</v>
      </c>
      <c r="H162" s="8">
        <v>0</v>
      </c>
      <c r="I162" s="26">
        <v>5723.6490000000003</v>
      </c>
      <c r="J162" s="7">
        <v>115.436520000133</v>
      </c>
      <c r="K162">
        <f t="shared" si="3"/>
        <v>2.0168343656316624E-2</v>
      </c>
      <c r="L162" t="str">
        <f>_xlfn.XLOOKUP(A162,'Usage by partner TELE2 vs Ki'!A:A,'Usage by partner TELE2 vs Ki'!A:A,,0)</f>
        <v>MEXTL</v>
      </c>
    </row>
    <row r="163" spans="1:12" x14ac:dyDescent="0.25">
      <c r="A163" s="8" t="s">
        <v>370</v>
      </c>
      <c r="B163" s="8" t="s">
        <v>371</v>
      </c>
      <c r="C163" s="8" t="s">
        <v>372</v>
      </c>
      <c r="D163" s="8" t="s">
        <v>13</v>
      </c>
      <c r="E163" s="8" t="s">
        <v>14</v>
      </c>
      <c r="F163" s="8" t="s">
        <v>15</v>
      </c>
      <c r="G163" s="8">
        <v>5316</v>
      </c>
      <c r="H163" s="8">
        <v>0</v>
      </c>
      <c r="I163" s="26">
        <v>60.533999999999999</v>
      </c>
      <c r="J163" s="7">
        <v>60.5561299999965</v>
      </c>
      <c r="K163">
        <f t="shared" si="3"/>
        <v>1.0003655796741748</v>
      </c>
      <c r="L163" t="str">
        <f>_xlfn.XLOOKUP(A163,'Usage by partner TELE2 vs Ki'!A:A,'Usage by partner TELE2 vs Ki'!A:A,,0)</f>
        <v>MLI02</v>
      </c>
    </row>
    <row r="164" spans="1:12" x14ac:dyDescent="0.25">
      <c r="A164" s="8" t="s">
        <v>373</v>
      </c>
      <c r="B164" s="8" t="s">
        <v>374</v>
      </c>
      <c r="C164" s="8" t="s">
        <v>375</v>
      </c>
      <c r="D164" s="8" t="s">
        <v>13</v>
      </c>
      <c r="E164" s="8" t="s">
        <v>14</v>
      </c>
      <c r="F164" s="8" t="s">
        <v>15</v>
      </c>
      <c r="G164" s="8">
        <v>20</v>
      </c>
      <c r="H164" s="8">
        <v>0</v>
      </c>
      <c r="I164" s="26">
        <v>1.869</v>
      </c>
      <c r="J164" s="7">
        <v>3.7449999999999997E-2</v>
      </c>
      <c r="K164">
        <f t="shared" si="3"/>
        <v>2.0037453183520598E-2</v>
      </c>
      <c r="L164" t="str">
        <f>_xlfn.XLOOKUP(A164,'Usage by partner TELE2 vs Ki'!A:A,'Usage by partner TELE2 vs Ki'!A:A,,0)</f>
        <v>MNEMT</v>
      </c>
    </row>
    <row r="165" spans="1:12" x14ac:dyDescent="0.25">
      <c r="A165" s="8" t="s">
        <v>376</v>
      </c>
      <c r="B165" s="8" t="s">
        <v>377</v>
      </c>
      <c r="C165" s="8" t="s">
        <v>375</v>
      </c>
      <c r="D165" s="8" t="s">
        <v>13</v>
      </c>
      <c r="E165" s="8" t="s">
        <v>14</v>
      </c>
      <c r="F165" s="8" t="s">
        <v>15</v>
      </c>
      <c r="G165" s="8">
        <v>34</v>
      </c>
      <c r="H165" s="8">
        <v>0</v>
      </c>
      <c r="I165" s="26">
        <v>2.0350000000000001</v>
      </c>
      <c r="J165" s="7">
        <v>1.238E-2</v>
      </c>
      <c r="K165">
        <f t="shared" si="3"/>
        <v>6.083538083538083E-3</v>
      </c>
      <c r="L165" t="str">
        <f>_xlfn.XLOOKUP(A165,'Usage by partner TELE2 vs Ki'!A:A,'Usage by partner TELE2 vs Ki'!A:A,,0)</f>
        <v>MNEPM</v>
      </c>
    </row>
    <row r="166" spans="1:12" x14ac:dyDescent="0.25">
      <c r="A166" s="8" t="s">
        <v>378</v>
      </c>
      <c r="B166" s="8" t="s">
        <v>379</v>
      </c>
      <c r="C166" s="8" t="s">
        <v>380</v>
      </c>
      <c r="D166" s="8" t="s">
        <v>13</v>
      </c>
      <c r="E166" s="8" t="s">
        <v>14</v>
      </c>
      <c r="F166" s="8" t="s">
        <v>15</v>
      </c>
      <c r="G166" s="8">
        <v>24320</v>
      </c>
      <c r="H166" s="8">
        <v>0</v>
      </c>
      <c r="I166" s="26">
        <v>334.39299999999997</v>
      </c>
      <c r="J166" s="7">
        <v>66.959510000002496</v>
      </c>
      <c r="K166">
        <f t="shared" si="3"/>
        <v>0.20024196080660331</v>
      </c>
      <c r="L166" t="str">
        <f>_xlfn.XLOOKUP(A166,'Usage by partner TELE2 vs Ki'!A:A,'Usage by partner TELE2 vs Ki'!A:A,,0)</f>
        <v>MOZ01</v>
      </c>
    </row>
    <row r="167" spans="1:12" x14ac:dyDescent="0.25">
      <c r="A167" s="8" t="s">
        <v>381</v>
      </c>
      <c r="B167" s="8" t="s">
        <v>382</v>
      </c>
      <c r="C167" s="8" t="s">
        <v>383</v>
      </c>
      <c r="D167" s="8" t="s">
        <v>13</v>
      </c>
      <c r="E167" s="8" t="s">
        <v>14</v>
      </c>
      <c r="F167" s="8" t="s">
        <v>15</v>
      </c>
      <c r="G167" s="8">
        <v>95</v>
      </c>
      <c r="H167" s="8">
        <v>0</v>
      </c>
      <c r="I167" s="26">
        <v>1.905</v>
      </c>
      <c r="J167" s="7">
        <v>0.95304999999999895</v>
      </c>
      <c r="K167">
        <f t="shared" si="3"/>
        <v>0.50028871391076057</v>
      </c>
      <c r="L167" t="str">
        <f>_xlfn.XLOOKUP(A167,'Usage by partner TELE2 vs Ki'!A:A,'Usage by partner TELE2 vs Ki'!A:A,,0)</f>
        <v>MRTCH</v>
      </c>
    </row>
    <row r="168" spans="1:12" x14ac:dyDescent="0.25">
      <c r="A168" s="8" t="s">
        <v>384</v>
      </c>
      <c r="B168" s="8" t="s">
        <v>385</v>
      </c>
      <c r="C168" s="8" t="s">
        <v>383</v>
      </c>
      <c r="D168" s="8" t="s">
        <v>13</v>
      </c>
      <c r="E168" s="8" t="s">
        <v>14</v>
      </c>
      <c r="F168" s="8" t="s">
        <v>15</v>
      </c>
      <c r="G168" s="8">
        <v>185</v>
      </c>
      <c r="H168" s="8">
        <v>0</v>
      </c>
      <c r="I168" s="26">
        <v>1.19</v>
      </c>
      <c r="J168" s="7">
        <v>0.59589000000000003</v>
      </c>
      <c r="K168">
        <f t="shared" si="3"/>
        <v>0.50074789915966389</v>
      </c>
      <c r="L168" t="str">
        <f>_xlfn.XLOOKUP(A168,'Usage by partner TELE2 vs Ki'!A:A,'Usage by partner TELE2 vs Ki'!A:A,,0)</f>
        <v>MRTMM</v>
      </c>
    </row>
    <row r="169" spans="1:12" x14ac:dyDescent="0.25">
      <c r="A169" s="8" t="s">
        <v>386</v>
      </c>
      <c r="B169" s="8" t="s">
        <v>387</v>
      </c>
      <c r="C169" s="8" t="s">
        <v>383</v>
      </c>
      <c r="D169" s="8" t="s">
        <v>13</v>
      </c>
      <c r="E169" s="8" t="s">
        <v>14</v>
      </c>
      <c r="F169" s="8" t="s">
        <v>15</v>
      </c>
      <c r="G169" s="8">
        <v>1343</v>
      </c>
      <c r="H169" s="8">
        <v>0</v>
      </c>
      <c r="I169" s="26">
        <v>13.369</v>
      </c>
      <c r="J169" s="7">
        <v>6.6893900000000697</v>
      </c>
      <c r="K169">
        <f t="shared" si="3"/>
        <v>0.50036577156107931</v>
      </c>
      <c r="L169" t="str">
        <f>_xlfn.XLOOKUP(A169,'Usage by partner TELE2 vs Ki'!A:A,'Usage by partner TELE2 vs Ki'!A:A,,0)</f>
        <v>MRTMT</v>
      </c>
    </row>
    <row r="170" spans="1:12" x14ac:dyDescent="0.25">
      <c r="A170" s="8" t="s">
        <v>1328</v>
      </c>
      <c r="B170" s="8" t="s">
        <v>332</v>
      </c>
      <c r="C170" s="8" t="s">
        <v>1329</v>
      </c>
      <c r="D170" s="8" t="s">
        <v>13</v>
      </c>
      <c r="E170" s="8" t="s">
        <v>14</v>
      </c>
      <c r="F170" s="8" t="s">
        <v>15</v>
      </c>
      <c r="G170" s="8">
        <v>7</v>
      </c>
      <c r="H170" s="8">
        <v>0</v>
      </c>
      <c r="I170" s="26">
        <v>0.23100000000000001</v>
      </c>
      <c r="J170" s="7">
        <v>2.3179999999999999E-2</v>
      </c>
      <c r="K170">
        <f t="shared" si="3"/>
        <v>0.10034632034632034</v>
      </c>
      <c r="L170" t="str">
        <f>_xlfn.XLOOKUP(A170,'Usage by partner TELE2 vs Ki'!A:A,'Usage by partner TELE2 vs Ki'!A:A,,0)</f>
        <v>MSRCW</v>
      </c>
    </row>
    <row r="171" spans="1:12" x14ac:dyDescent="0.25">
      <c r="A171" s="8" t="s">
        <v>388</v>
      </c>
      <c r="B171" s="8" t="s">
        <v>389</v>
      </c>
      <c r="C171" s="8" t="s">
        <v>390</v>
      </c>
      <c r="D171" s="8" t="s">
        <v>13</v>
      </c>
      <c r="E171" s="8" t="s">
        <v>14</v>
      </c>
      <c r="F171" s="8" t="s">
        <v>15</v>
      </c>
      <c r="G171" s="8">
        <v>4637</v>
      </c>
      <c r="H171" s="8">
        <v>0</v>
      </c>
      <c r="I171" s="26">
        <v>136.31</v>
      </c>
      <c r="J171" s="7">
        <v>68.173739999997693</v>
      </c>
      <c r="K171">
        <f t="shared" si="3"/>
        <v>0.50013748074240838</v>
      </c>
      <c r="L171" t="str">
        <f>_xlfn.XLOOKUP(A171,'Usage by partner TELE2 vs Ki'!A:A,'Usage by partner TELE2 vs Ki'!A:A,,0)</f>
        <v>MWICT</v>
      </c>
    </row>
    <row r="172" spans="1:12" x14ac:dyDescent="0.25">
      <c r="A172" s="8" t="s">
        <v>391</v>
      </c>
      <c r="B172" s="8" t="s">
        <v>392</v>
      </c>
      <c r="C172" s="8" t="s">
        <v>393</v>
      </c>
      <c r="D172" s="8" t="s">
        <v>13</v>
      </c>
      <c r="E172" s="8" t="s">
        <v>14</v>
      </c>
      <c r="F172" s="8" t="s">
        <v>15</v>
      </c>
      <c r="G172" s="8">
        <v>24724</v>
      </c>
      <c r="H172" s="8">
        <v>0</v>
      </c>
      <c r="I172" s="26">
        <v>247.27799999999999</v>
      </c>
      <c r="J172" s="7">
        <v>1483.7409199997701</v>
      </c>
      <c r="K172">
        <f t="shared" si="3"/>
        <v>6.0002948907697817</v>
      </c>
      <c r="L172" t="str">
        <f>_xlfn.XLOOKUP(A172,'Usage by partner TELE2 vs Ki'!A:A,'Usage by partner TELE2 vs Ki'!A:A,,0)</f>
        <v>NAM03</v>
      </c>
    </row>
    <row r="173" spans="1:12" x14ac:dyDescent="0.25">
      <c r="A173" s="8" t="s">
        <v>394</v>
      </c>
      <c r="B173" s="8" t="s">
        <v>395</v>
      </c>
      <c r="C173" s="8" t="s">
        <v>396</v>
      </c>
      <c r="D173" s="8" t="s">
        <v>13</v>
      </c>
      <c r="E173" s="8" t="s">
        <v>14</v>
      </c>
      <c r="F173" s="8" t="s">
        <v>15</v>
      </c>
      <c r="G173" s="8">
        <v>5500</v>
      </c>
      <c r="H173" s="8">
        <v>0</v>
      </c>
      <c r="I173" s="26">
        <v>60.723999999999997</v>
      </c>
      <c r="J173" s="7">
        <v>6.0917800000001598</v>
      </c>
      <c r="K173">
        <f t="shared" si="3"/>
        <v>0.10031914893617284</v>
      </c>
      <c r="L173" t="str">
        <f>_xlfn.XLOOKUP(A173,'Usage by partner TELE2 vs Ki'!A:A,'Usage by partner TELE2 vs Ki'!A:A,,0)</f>
        <v>NGAEM</v>
      </c>
    </row>
    <row r="174" spans="1:12" x14ac:dyDescent="0.25">
      <c r="A174" s="8" t="s">
        <v>397</v>
      </c>
      <c r="B174" s="8" t="s">
        <v>398</v>
      </c>
      <c r="C174" s="8" t="s">
        <v>396</v>
      </c>
      <c r="D174" s="8" t="s">
        <v>13</v>
      </c>
      <c r="E174" s="8" t="s">
        <v>14</v>
      </c>
      <c r="F174" s="8" t="s">
        <v>15</v>
      </c>
      <c r="G174" s="8">
        <v>59715</v>
      </c>
      <c r="H174" s="8">
        <v>0</v>
      </c>
      <c r="I174" s="26">
        <v>475.86599999999999</v>
      </c>
      <c r="J174" s="7">
        <v>190.56580999998801</v>
      </c>
      <c r="K174">
        <f t="shared" si="3"/>
        <v>0.40046107517660018</v>
      </c>
      <c r="L174" t="str">
        <f>_xlfn.XLOOKUP(A174,'Usage by partner TELE2 vs Ki'!A:A,'Usage by partner TELE2 vs Ki'!A:A,,0)</f>
        <v>NGAET</v>
      </c>
    </row>
    <row r="175" spans="1:12" x14ac:dyDescent="0.25">
      <c r="A175" s="8" t="s">
        <v>399</v>
      </c>
      <c r="B175" s="8" t="s">
        <v>400</v>
      </c>
      <c r="C175" s="8" t="s">
        <v>396</v>
      </c>
      <c r="D175" s="8" t="s">
        <v>13</v>
      </c>
      <c r="E175" s="8" t="s">
        <v>14</v>
      </c>
      <c r="F175" s="8" t="s">
        <v>15</v>
      </c>
      <c r="G175" s="8">
        <v>133770</v>
      </c>
      <c r="H175" s="8">
        <v>0</v>
      </c>
      <c r="I175" s="26">
        <v>2663.8539999999998</v>
      </c>
      <c r="J175" s="7">
        <v>133.502330000076</v>
      </c>
      <c r="K175">
        <f t="shared" si="3"/>
        <v>5.0116233847679346E-2</v>
      </c>
      <c r="L175" t="str">
        <f>_xlfn.XLOOKUP(A175,'Usage by partner TELE2 vs Ki'!A:A,'Usage by partner TELE2 vs Ki'!A:A,,0)</f>
        <v>NGAMN</v>
      </c>
    </row>
    <row r="176" spans="1:12" x14ac:dyDescent="0.25">
      <c r="A176" s="8" t="s">
        <v>401</v>
      </c>
      <c r="B176" s="8" t="s">
        <v>402</v>
      </c>
      <c r="C176" s="8" t="s">
        <v>403</v>
      </c>
      <c r="D176" s="8" t="s">
        <v>13</v>
      </c>
      <c r="E176" s="8" t="s">
        <v>14</v>
      </c>
      <c r="F176" s="8" t="s">
        <v>15</v>
      </c>
      <c r="G176" s="8">
        <v>1</v>
      </c>
      <c r="H176" s="8">
        <v>0</v>
      </c>
      <c r="I176" s="26">
        <v>1.0999999999999999E-2</v>
      </c>
      <c r="J176" s="7">
        <v>6.4999999999999997E-4</v>
      </c>
      <c r="K176">
        <f t="shared" si="3"/>
        <v>5.909090909090909E-2</v>
      </c>
      <c r="L176" t="str">
        <f>_xlfn.XLOOKUP(A176,'Usage by partner TELE2 vs Ki'!A:A,'Usage by partner TELE2 vs Ki'!A:A,,0)</f>
        <v>NICMS</v>
      </c>
    </row>
    <row r="177" spans="1:12" x14ac:dyDescent="0.25">
      <c r="A177" s="8" t="s">
        <v>404</v>
      </c>
      <c r="B177" s="8" t="s">
        <v>405</v>
      </c>
      <c r="C177" s="8" t="s">
        <v>406</v>
      </c>
      <c r="D177" s="8" t="s">
        <v>13</v>
      </c>
      <c r="E177" s="8" t="s">
        <v>14</v>
      </c>
      <c r="F177" s="8" t="s">
        <v>15</v>
      </c>
      <c r="G177" s="8">
        <v>208464</v>
      </c>
      <c r="H177" s="8">
        <v>0</v>
      </c>
      <c r="I177" s="26">
        <v>42419.017</v>
      </c>
      <c r="J177" s="7">
        <v>424.612839999485</v>
      </c>
      <c r="K177">
        <f t="shared" si="3"/>
        <v>1.0009964162995219E-2</v>
      </c>
      <c r="L177" t="str">
        <f>_xlfn.XLOOKUP(A177,'Usage by partner TELE2 vs Ki'!A:A,'Usage by partner TELE2 vs Ki'!A:A,,0)</f>
        <v>NLDLT</v>
      </c>
    </row>
    <row r="178" spans="1:12" x14ac:dyDescent="0.25">
      <c r="A178" s="8" t="s">
        <v>407</v>
      </c>
      <c r="B178" s="8" t="s">
        <v>408</v>
      </c>
      <c r="C178" s="8" t="s">
        <v>406</v>
      </c>
      <c r="D178" s="8" t="s">
        <v>13</v>
      </c>
      <c r="E178" s="8" t="s">
        <v>14</v>
      </c>
      <c r="F178" s="8" t="s">
        <v>15</v>
      </c>
      <c r="G178" s="8">
        <v>351463</v>
      </c>
      <c r="H178" s="8">
        <v>0</v>
      </c>
      <c r="I178" s="26">
        <v>57737.49</v>
      </c>
      <c r="J178" s="7">
        <v>261.41590000046699</v>
      </c>
      <c r="K178">
        <f t="shared" si="3"/>
        <v>4.5276630487481708E-3</v>
      </c>
      <c r="L178" t="str">
        <f>_xlfn.XLOOKUP(A178,'Usage by partner TELE2 vs Ki'!A:A,'Usage by partner TELE2 vs Ki'!A:A,,0)</f>
        <v>NLDPT</v>
      </c>
    </row>
    <row r="179" spans="1:12" x14ac:dyDescent="0.25">
      <c r="A179" s="8" t="s">
        <v>409</v>
      </c>
      <c r="B179" s="8" t="s">
        <v>410</v>
      </c>
      <c r="C179" s="8" t="s">
        <v>411</v>
      </c>
      <c r="D179" s="8" t="s">
        <v>13</v>
      </c>
      <c r="E179" s="8" t="s">
        <v>14</v>
      </c>
      <c r="F179" s="8" t="s">
        <v>15</v>
      </c>
      <c r="G179" s="8">
        <v>32879</v>
      </c>
      <c r="H179" s="8">
        <v>0</v>
      </c>
      <c r="I179" s="26">
        <v>294.12200000000001</v>
      </c>
      <c r="J179" s="7">
        <v>2.9634700000009402</v>
      </c>
      <c r="K179">
        <f t="shared" si="3"/>
        <v>1.0075648880399767E-2</v>
      </c>
      <c r="L179" t="str">
        <f>_xlfn.XLOOKUP(A179,'Usage by partner TELE2 vs Ki'!A:A,'Usage by partner TELE2 vs Ki'!A:A,,0)</f>
        <v>NORNC</v>
      </c>
    </row>
    <row r="180" spans="1:12" x14ac:dyDescent="0.25">
      <c r="A180" s="8" t="s">
        <v>412</v>
      </c>
      <c r="B180" s="8" t="s">
        <v>413</v>
      </c>
      <c r="C180" s="8" t="s">
        <v>411</v>
      </c>
      <c r="D180" s="8" t="s">
        <v>13</v>
      </c>
      <c r="E180" s="8" t="s">
        <v>14</v>
      </c>
      <c r="F180" s="8" t="s">
        <v>15</v>
      </c>
      <c r="G180" s="8">
        <v>26709</v>
      </c>
      <c r="H180" s="8">
        <v>0</v>
      </c>
      <c r="I180" s="26">
        <v>1181.4259999999999</v>
      </c>
      <c r="J180" s="7">
        <v>7.1857100000016203</v>
      </c>
      <c r="K180">
        <f t="shared" si="3"/>
        <v>6.0822345199797708E-3</v>
      </c>
      <c r="L180" t="str">
        <f>_xlfn.XLOOKUP(A180,'Usage by partner TELE2 vs Ki'!A:A,'Usage by partner TELE2 vs Ki'!A:A,,0)</f>
        <v>NORTM</v>
      </c>
    </row>
    <row r="181" spans="1:12" x14ac:dyDescent="0.25">
      <c r="A181" s="8" t="s">
        <v>414</v>
      </c>
      <c r="B181" s="8" t="s">
        <v>415</v>
      </c>
      <c r="C181" s="8" t="s">
        <v>416</v>
      </c>
      <c r="D181" s="8" t="s">
        <v>13</v>
      </c>
      <c r="E181" s="8" t="s">
        <v>14</v>
      </c>
      <c r="F181" s="8" t="s">
        <v>15</v>
      </c>
      <c r="G181" s="8">
        <v>9797</v>
      </c>
      <c r="H181" s="8">
        <v>0</v>
      </c>
      <c r="I181" s="26">
        <v>47.56</v>
      </c>
      <c r="J181" s="7">
        <v>2.8733699999996198</v>
      </c>
      <c r="K181">
        <f t="shared" si="3"/>
        <v>6.0415685449949949E-2</v>
      </c>
      <c r="L181" t="str">
        <f>_xlfn.XLOOKUP(A181,'Usage by partner TELE2 vs Ki'!A:A,'Usage by partner TELE2 vs Ki'!A:A,,0)</f>
        <v>NZLBS</v>
      </c>
    </row>
    <row r="182" spans="1:12" x14ac:dyDescent="0.25">
      <c r="A182" s="8" t="s">
        <v>417</v>
      </c>
      <c r="B182" s="8" t="s">
        <v>418</v>
      </c>
      <c r="C182" s="8" t="s">
        <v>416</v>
      </c>
      <c r="D182" s="8" t="s">
        <v>13</v>
      </c>
      <c r="E182" s="8" t="s">
        <v>14</v>
      </c>
      <c r="F182" s="8" t="s">
        <v>15</v>
      </c>
      <c r="G182" s="8">
        <v>104</v>
      </c>
      <c r="H182" s="8">
        <v>0</v>
      </c>
      <c r="I182" s="26">
        <v>0.436</v>
      </c>
      <c r="J182" s="7">
        <v>2.639E-2</v>
      </c>
      <c r="K182">
        <f t="shared" si="3"/>
        <v>6.0527522935779815E-2</v>
      </c>
      <c r="L182" t="str">
        <f>_xlfn.XLOOKUP(A182,'Usage by partner TELE2 vs Ki'!A:A,'Usage by partner TELE2 vs Ki'!A:A,,0)</f>
        <v>NZLNH</v>
      </c>
    </row>
    <row r="183" spans="1:12" x14ac:dyDescent="0.25">
      <c r="A183" s="8" t="s">
        <v>419</v>
      </c>
      <c r="B183" s="8" t="s">
        <v>420</v>
      </c>
      <c r="C183" s="8" t="s">
        <v>416</v>
      </c>
      <c r="D183" s="8" t="s">
        <v>13</v>
      </c>
      <c r="E183" s="8" t="s">
        <v>14</v>
      </c>
      <c r="F183" s="8" t="s">
        <v>15</v>
      </c>
      <c r="G183" s="8">
        <v>1128</v>
      </c>
      <c r="H183" s="8">
        <v>0</v>
      </c>
      <c r="I183" s="26">
        <v>39.569000000000003</v>
      </c>
      <c r="J183" s="7">
        <v>0.79279000000001199</v>
      </c>
      <c r="K183">
        <f t="shared" si="3"/>
        <v>2.0035633955874849E-2</v>
      </c>
      <c r="L183" t="str">
        <f>_xlfn.XLOOKUP(A183,'Usage by partner TELE2 vs Ki'!A:A,'Usage by partner TELE2 vs Ki'!A:A,,0)</f>
        <v>NZLTM</v>
      </c>
    </row>
    <row r="184" spans="1:12" x14ac:dyDescent="0.25">
      <c r="A184" s="8" t="s">
        <v>421</v>
      </c>
      <c r="B184" s="8" t="s">
        <v>422</v>
      </c>
      <c r="C184" s="8" t="s">
        <v>423</v>
      </c>
      <c r="D184" s="8" t="s">
        <v>13</v>
      </c>
      <c r="E184" s="8" t="s">
        <v>14</v>
      </c>
      <c r="F184" s="8" t="s">
        <v>15</v>
      </c>
      <c r="G184" s="8">
        <v>349</v>
      </c>
      <c r="H184" s="8">
        <v>0</v>
      </c>
      <c r="I184" s="26">
        <v>2.5779999999999998</v>
      </c>
      <c r="J184" s="7">
        <v>7.8709999999999905E-2</v>
      </c>
      <c r="K184">
        <f t="shared" si="3"/>
        <v>3.0531419705197793E-2</v>
      </c>
      <c r="L184" t="str">
        <f>_xlfn.XLOOKUP(A184,'Usage by partner TELE2 vs Ki'!A:A,'Usage by partner TELE2 vs Ki'!A:A,,0)</f>
        <v>OMNGT</v>
      </c>
    </row>
    <row r="185" spans="1:12" x14ac:dyDescent="0.25">
      <c r="A185" s="8" t="s">
        <v>424</v>
      </c>
      <c r="B185" s="8" t="s">
        <v>425</v>
      </c>
      <c r="C185" s="8" t="s">
        <v>423</v>
      </c>
      <c r="D185" s="8" t="s">
        <v>13</v>
      </c>
      <c r="E185" s="8" t="s">
        <v>14</v>
      </c>
      <c r="F185" s="8" t="s">
        <v>15</v>
      </c>
      <c r="G185" s="8">
        <v>629</v>
      </c>
      <c r="H185" s="8">
        <v>0</v>
      </c>
      <c r="I185" s="26">
        <v>5.42</v>
      </c>
      <c r="J185" s="7">
        <v>0.27406999999999998</v>
      </c>
      <c r="K185">
        <f t="shared" si="3"/>
        <v>5.0566420664206642E-2</v>
      </c>
      <c r="L185" t="str">
        <f>_xlfn.XLOOKUP(A185,'Usage by partner TELE2 vs Ki'!A:A,'Usage by partner TELE2 vs Ki'!A:A,,0)</f>
        <v>OMNNT</v>
      </c>
    </row>
    <row r="186" spans="1:12" x14ac:dyDescent="0.25">
      <c r="A186" s="8" t="s">
        <v>429</v>
      </c>
      <c r="B186" s="8" t="s">
        <v>430</v>
      </c>
      <c r="C186" s="8" t="s">
        <v>428</v>
      </c>
      <c r="D186" s="8" t="s">
        <v>13</v>
      </c>
      <c r="E186" s="8" t="s">
        <v>14</v>
      </c>
      <c r="F186" s="8" t="s">
        <v>15</v>
      </c>
      <c r="G186" s="8">
        <v>138</v>
      </c>
      <c r="H186" s="8">
        <v>0</v>
      </c>
      <c r="I186" s="26">
        <v>0.55500000000000005</v>
      </c>
      <c r="J186" s="7">
        <v>0.27788000000000002</v>
      </c>
      <c r="K186">
        <f t="shared" si="3"/>
        <v>0.50068468468468463</v>
      </c>
      <c r="L186" t="str">
        <f>_xlfn.XLOOKUP(A186,'Usage by partner TELE2 vs Ki'!A:A,'Usage by partner TELE2 vs Ki'!A:A,,0)</f>
        <v>PANCW</v>
      </c>
    </row>
    <row r="187" spans="1:12" x14ac:dyDescent="0.25">
      <c r="A187" s="8" t="s">
        <v>431</v>
      </c>
      <c r="B187" s="8" t="s">
        <v>432</v>
      </c>
      <c r="C187" s="8" t="s">
        <v>428</v>
      </c>
      <c r="D187" s="8" t="s">
        <v>13</v>
      </c>
      <c r="E187" s="8" t="s">
        <v>14</v>
      </c>
      <c r="F187" s="8" t="s">
        <v>15</v>
      </c>
      <c r="G187" s="8">
        <v>9714</v>
      </c>
      <c r="H187" s="8">
        <v>0</v>
      </c>
      <c r="I187" s="26">
        <v>13.496</v>
      </c>
      <c r="J187" s="7">
        <v>1.37281999999992</v>
      </c>
      <c r="K187">
        <f t="shared" si="3"/>
        <v>0.10172050978066982</v>
      </c>
      <c r="L187" t="str">
        <f>_xlfn.XLOOKUP(A187,'Usage by partner TELE2 vs Ki'!A:A,'Usage by partner TELE2 vs Ki'!A:A,,0)</f>
        <v>PANDC</v>
      </c>
    </row>
    <row r="188" spans="1:12" x14ac:dyDescent="0.25">
      <c r="A188" s="8" t="s">
        <v>433</v>
      </c>
      <c r="B188" s="8" t="s">
        <v>434</v>
      </c>
      <c r="C188" s="8" t="s">
        <v>428</v>
      </c>
      <c r="D188" s="8" t="s">
        <v>13</v>
      </c>
      <c r="E188" s="8" t="s">
        <v>14</v>
      </c>
      <c r="F188" s="8" t="s">
        <v>15</v>
      </c>
      <c r="G188" s="8">
        <v>280</v>
      </c>
      <c r="H188" s="8">
        <v>0</v>
      </c>
      <c r="I188" s="26">
        <v>2.2200000000000002</v>
      </c>
      <c r="J188" s="7">
        <v>0.13424</v>
      </c>
      <c r="K188">
        <f t="shared" si="3"/>
        <v>6.0468468468468463E-2</v>
      </c>
      <c r="L188" t="str">
        <f>_xlfn.XLOOKUP(A188,'Usage by partner TELE2 vs Ki'!A:A,'Usage by partner TELE2 vs Ki'!A:A,,0)</f>
        <v>PANMS</v>
      </c>
    </row>
    <row r="189" spans="1:12" x14ac:dyDescent="0.25">
      <c r="A189" s="8" t="s">
        <v>435</v>
      </c>
      <c r="B189" s="8" t="s">
        <v>436</v>
      </c>
      <c r="C189" s="8" t="s">
        <v>437</v>
      </c>
      <c r="D189" s="8" t="s">
        <v>13</v>
      </c>
      <c r="E189" s="8" t="s">
        <v>14</v>
      </c>
      <c r="F189" s="8" t="s">
        <v>15</v>
      </c>
      <c r="G189" s="8">
        <v>8905</v>
      </c>
      <c r="H189" s="8">
        <v>0</v>
      </c>
      <c r="I189" s="26">
        <v>76.180999999999997</v>
      </c>
      <c r="J189" s="7">
        <v>4.5974600000001198</v>
      </c>
      <c r="K189">
        <f t="shared" si="3"/>
        <v>6.0349168427824784E-2</v>
      </c>
      <c r="L189" t="str">
        <f>_xlfn.XLOOKUP(A189,'Usage by partner TELE2 vs Ki'!A:A,'Usage by partner TELE2 vs Ki'!A:A,,0)</f>
        <v>PERMO</v>
      </c>
    </row>
    <row r="190" spans="1:12" x14ac:dyDescent="0.25">
      <c r="A190" s="8" t="s">
        <v>438</v>
      </c>
      <c r="B190" s="8" t="s">
        <v>439</v>
      </c>
      <c r="C190" s="8" t="s">
        <v>437</v>
      </c>
      <c r="D190" s="8" t="s">
        <v>13</v>
      </c>
      <c r="E190" s="8" t="s">
        <v>14</v>
      </c>
      <c r="F190" s="8" t="s">
        <v>15</v>
      </c>
      <c r="G190" s="8">
        <v>2219</v>
      </c>
      <c r="H190" s="8">
        <v>0</v>
      </c>
      <c r="I190" s="26">
        <v>82.040999999999997</v>
      </c>
      <c r="J190" s="7">
        <v>4.9303700000000097</v>
      </c>
      <c r="K190">
        <f t="shared" si="3"/>
        <v>6.0096415207030754E-2</v>
      </c>
      <c r="L190" t="str">
        <f>_xlfn.XLOOKUP(A190,'Usage by partner TELE2 vs Ki'!A:A,'Usage by partner TELE2 vs Ki'!A:A,,0)</f>
        <v>PERTM</v>
      </c>
    </row>
    <row r="191" spans="1:12" x14ac:dyDescent="0.25">
      <c r="A191" s="8" t="s">
        <v>440</v>
      </c>
      <c r="B191" s="8" t="s">
        <v>441</v>
      </c>
      <c r="C191" s="8" t="s">
        <v>442</v>
      </c>
      <c r="D191" s="8" t="s">
        <v>13</v>
      </c>
      <c r="E191" s="8" t="s">
        <v>14</v>
      </c>
      <c r="F191" s="8" t="s">
        <v>15</v>
      </c>
      <c r="G191" s="8">
        <v>626</v>
      </c>
      <c r="H191" s="8">
        <v>0</v>
      </c>
      <c r="I191" s="26">
        <v>143.43799999999999</v>
      </c>
      <c r="J191" s="7">
        <v>14.346209999999999</v>
      </c>
      <c r="K191">
        <f t="shared" si="3"/>
        <v>0.10001680168435143</v>
      </c>
      <c r="L191" t="str">
        <f>_xlfn.XLOOKUP(A191,'Usage by partner TELE2 vs Ki'!A:A,'Usage by partner TELE2 vs Ki'!A:A,,0)</f>
        <v>PHLGT</v>
      </c>
    </row>
    <row r="192" spans="1:12" x14ac:dyDescent="0.25">
      <c r="A192" s="8" t="s">
        <v>443</v>
      </c>
      <c r="B192" s="8" t="s">
        <v>444</v>
      </c>
      <c r="C192" s="8" t="s">
        <v>442</v>
      </c>
      <c r="D192" s="8" t="s">
        <v>13</v>
      </c>
      <c r="E192" s="8" t="s">
        <v>14</v>
      </c>
      <c r="F192" s="8" t="s">
        <v>15</v>
      </c>
      <c r="G192" s="8">
        <v>714</v>
      </c>
      <c r="H192" s="8">
        <v>0</v>
      </c>
      <c r="I192" s="26">
        <v>6.6550000000000002</v>
      </c>
      <c r="J192" s="7">
        <v>0.40279999999999999</v>
      </c>
      <c r="K192">
        <f t="shared" si="3"/>
        <v>6.0525920360631098E-2</v>
      </c>
      <c r="L192" t="str">
        <f>_xlfn.XLOOKUP(A192,'Usage by partner TELE2 vs Ki'!A:A,'Usage by partner TELE2 vs Ki'!A:A,,0)</f>
        <v>PHLSR</v>
      </c>
    </row>
    <row r="193" spans="1:12" x14ac:dyDescent="0.25">
      <c r="A193" s="8" t="s">
        <v>445</v>
      </c>
      <c r="B193" s="8" t="s">
        <v>446</v>
      </c>
      <c r="C193" s="8" t="s">
        <v>447</v>
      </c>
      <c r="D193" s="8" t="s">
        <v>13</v>
      </c>
      <c r="E193" s="8" t="s">
        <v>14</v>
      </c>
      <c r="F193" s="8" t="s">
        <v>15</v>
      </c>
      <c r="G193" s="8">
        <v>3546</v>
      </c>
      <c r="H193" s="8">
        <v>0</v>
      </c>
      <c r="I193" s="26">
        <v>878.22699999999998</v>
      </c>
      <c r="J193" s="7">
        <v>8.7891099999998996</v>
      </c>
      <c r="K193">
        <f t="shared" si="3"/>
        <v>1.000778841916714E-2</v>
      </c>
      <c r="L193" t="str">
        <f>_xlfn.XLOOKUP(A193,'Usage by partner TELE2 vs Ki'!A:A,'Usage by partner TELE2 vs Ki'!A:A,,0)</f>
        <v>POL03</v>
      </c>
    </row>
    <row r="194" spans="1:12" x14ac:dyDescent="0.25">
      <c r="A194" s="8" t="s">
        <v>448</v>
      </c>
      <c r="B194" s="8" t="s">
        <v>449</v>
      </c>
      <c r="C194" s="8" t="s">
        <v>447</v>
      </c>
      <c r="D194" s="8" t="s">
        <v>13</v>
      </c>
      <c r="E194" s="8" t="s">
        <v>14</v>
      </c>
      <c r="F194" s="8" t="s">
        <v>15</v>
      </c>
      <c r="G194" s="8">
        <v>9748</v>
      </c>
      <c r="H194" s="8">
        <v>0</v>
      </c>
      <c r="I194" s="26">
        <v>470.34399999999999</v>
      </c>
      <c r="J194" s="7">
        <v>2.8607400000002099</v>
      </c>
      <c r="K194">
        <f t="shared" ref="K194:K243" si="4">J194/I194</f>
        <v>6.0822291769432792E-3</v>
      </c>
      <c r="L194" t="str">
        <f>_xlfn.XLOOKUP(A194,'Usage by partner TELE2 vs Ki'!A:A,'Usage by partner TELE2 vs Ki'!A:A,,0)</f>
        <v>POLKM</v>
      </c>
    </row>
    <row r="195" spans="1:12" x14ac:dyDescent="0.25">
      <c r="A195" s="8" t="s">
        <v>450</v>
      </c>
      <c r="B195" s="8" t="s">
        <v>451</v>
      </c>
      <c r="C195" s="8" t="s">
        <v>447</v>
      </c>
      <c r="D195" s="8" t="s">
        <v>13</v>
      </c>
      <c r="E195" s="8" t="s">
        <v>14</v>
      </c>
      <c r="F195" s="8" t="s">
        <v>15</v>
      </c>
      <c r="G195" s="8">
        <v>2668</v>
      </c>
      <c r="H195" s="8">
        <v>0</v>
      </c>
      <c r="I195" s="26">
        <v>361.16899999999998</v>
      </c>
      <c r="J195" s="7">
        <v>3.6201300000000298</v>
      </c>
      <c r="K195">
        <f t="shared" si="4"/>
        <v>1.002336856153222E-2</v>
      </c>
      <c r="L195" t="str">
        <f>_xlfn.XLOOKUP(A195,'Usage by partner TELE2 vs Ki'!A:A,'Usage by partner TELE2 vs Ki'!A:A,,0)</f>
        <v>POLP4</v>
      </c>
    </row>
    <row r="196" spans="1:12" x14ac:dyDescent="0.25">
      <c r="A196" s="8" t="s">
        <v>452</v>
      </c>
      <c r="B196" s="8" t="s">
        <v>453</v>
      </c>
      <c r="C196" s="8" t="s">
        <v>454</v>
      </c>
      <c r="D196" s="8" t="s">
        <v>13</v>
      </c>
      <c r="E196" s="8" t="s">
        <v>14</v>
      </c>
      <c r="F196" s="8" t="s">
        <v>15</v>
      </c>
      <c r="G196" s="8">
        <v>7254</v>
      </c>
      <c r="H196" s="8">
        <v>0</v>
      </c>
      <c r="I196" s="26">
        <v>23.004999999999999</v>
      </c>
      <c r="J196" s="7">
        <v>2.3343199999999098</v>
      </c>
      <c r="K196">
        <f t="shared" si="4"/>
        <v>0.10147011519234557</v>
      </c>
      <c r="L196" t="str">
        <f>_xlfn.XLOOKUP(A196,'Usage by partner TELE2 vs Ki'!A:A,'Usage by partner TELE2 vs Ki'!A:A,,0)</f>
        <v>PRICL</v>
      </c>
    </row>
    <row r="197" spans="1:12" x14ac:dyDescent="0.25">
      <c r="A197" s="8" t="s">
        <v>455</v>
      </c>
      <c r="B197" s="8" t="s">
        <v>456</v>
      </c>
      <c r="C197" s="8" t="s">
        <v>457</v>
      </c>
      <c r="D197" s="8" t="s">
        <v>13</v>
      </c>
      <c r="E197" s="8" t="s">
        <v>14</v>
      </c>
      <c r="F197" s="8" t="s">
        <v>15</v>
      </c>
      <c r="G197" s="8">
        <v>75</v>
      </c>
      <c r="H197" s="8">
        <v>0</v>
      </c>
      <c r="I197" s="26">
        <v>7.3529999999999998</v>
      </c>
      <c r="J197" s="7">
        <v>7.3730000000000004E-2</v>
      </c>
      <c r="K197">
        <f t="shared" si="4"/>
        <v>1.0027199782401741E-2</v>
      </c>
      <c r="L197" t="str">
        <f>_xlfn.XLOOKUP(A197,'Usage by partner TELE2 vs Ki'!A:A,'Usage by partner TELE2 vs Ki'!A:A,,0)</f>
        <v>PRTOP</v>
      </c>
    </row>
    <row r="198" spans="1:12" x14ac:dyDescent="0.25">
      <c r="A198" s="8" t="s">
        <v>458</v>
      </c>
      <c r="B198" s="8" t="s">
        <v>459</v>
      </c>
      <c r="C198" s="8" t="s">
        <v>457</v>
      </c>
      <c r="D198" s="8" t="s">
        <v>13</v>
      </c>
      <c r="E198" s="8" t="s">
        <v>14</v>
      </c>
      <c r="F198" s="8" t="s">
        <v>15</v>
      </c>
      <c r="G198" s="8">
        <v>2936</v>
      </c>
      <c r="H198" s="8">
        <v>0</v>
      </c>
      <c r="I198" s="26">
        <v>32.636000000000003</v>
      </c>
      <c r="J198" s="7">
        <v>0.208669999999998</v>
      </c>
      <c r="K198">
        <f t="shared" si="4"/>
        <v>6.3938595416104292E-3</v>
      </c>
      <c r="L198" t="str">
        <f>_xlfn.XLOOKUP(A198,'Usage by partner TELE2 vs Ki'!A:A,'Usage by partner TELE2 vs Ki'!A:A,,0)</f>
        <v>PRTTL</v>
      </c>
    </row>
    <row r="199" spans="1:12" x14ac:dyDescent="0.25">
      <c r="A199" s="8" t="s">
        <v>460</v>
      </c>
      <c r="B199" s="8" t="s">
        <v>461</v>
      </c>
      <c r="C199" s="8" t="s">
        <v>457</v>
      </c>
      <c r="D199" s="8" t="s">
        <v>13</v>
      </c>
      <c r="E199" s="8" t="s">
        <v>14</v>
      </c>
      <c r="F199" s="8" t="s">
        <v>15</v>
      </c>
      <c r="G199" s="8">
        <v>1610</v>
      </c>
      <c r="H199" s="8">
        <v>0</v>
      </c>
      <c r="I199" s="26">
        <v>26.125</v>
      </c>
      <c r="J199" s="9">
        <v>0.26348000000000199</v>
      </c>
      <c r="K199">
        <f t="shared" si="4"/>
        <v>1.0085358851674718E-2</v>
      </c>
      <c r="L199" t="str">
        <f>_xlfn.XLOOKUP(A199,'Usage by partner TELE2 vs Ki'!A:A,'Usage by partner TELE2 vs Ki'!A:A,,0)</f>
        <v>PRTTM</v>
      </c>
    </row>
    <row r="200" spans="1:12" x14ac:dyDescent="0.25">
      <c r="A200" s="8" t="s">
        <v>462</v>
      </c>
      <c r="B200" s="8" t="s">
        <v>463</v>
      </c>
      <c r="C200" s="8" t="s">
        <v>464</v>
      </c>
      <c r="D200" s="8" t="s">
        <v>13</v>
      </c>
      <c r="E200" s="8" t="s">
        <v>14</v>
      </c>
      <c r="F200" s="8" t="s">
        <v>15</v>
      </c>
      <c r="G200" s="8">
        <v>140211</v>
      </c>
      <c r="H200" s="8">
        <v>0</v>
      </c>
      <c r="I200" s="26">
        <v>3110.5120000000002</v>
      </c>
      <c r="J200" s="9">
        <v>168.493870000009</v>
      </c>
      <c r="K200">
        <f t="shared" si="4"/>
        <v>5.4169175364058714E-2</v>
      </c>
      <c r="L200" t="str">
        <f>_xlfn.XLOOKUP(A200,'Usage by partner TELE2 vs Ki'!A:A,'Usage by partner TELE2 vs Ki'!A:A,,0)</f>
        <v>PSEJE</v>
      </c>
    </row>
    <row r="201" spans="1:12" x14ac:dyDescent="0.25">
      <c r="A201" s="8" t="s">
        <v>465</v>
      </c>
      <c r="B201" s="8" t="s">
        <v>466</v>
      </c>
      <c r="C201" s="8" t="s">
        <v>464</v>
      </c>
      <c r="D201" s="8" t="s">
        <v>13</v>
      </c>
      <c r="E201" s="8" t="s">
        <v>14</v>
      </c>
      <c r="F201" s="8" t="s">
        <v>15</v>
      </c>
      <c r="G201" s="8">
        <v>64056</v>
      </c>
      <c r="H201" s="8">
        <v>0</v>
      </c>
      <c r="I201" s="26">
        <v>3153.7869999999998</v>
      </c>
      <c r="J201" s="9">
        <v>284.05818000001102</v>
      </c>
      <c r="K201">
        <f t="shared" si="4"/>
        <v>9.0068917146278751E-2</v>
      </c>
      <c r="L201" t="str">
        <f>_xlfn.XLOOKUP(A201,'Usage by partner TELE2 vs Ki'!A:A,'Usage by partner TELE2 vs Ki'!A:A,,0)</f>
        <v>PSEWM</v>
      </c>
    </row>
    <row r="202" spans="1:12" x14ac:dyDescent="0.25">
      <c r="A202" s="8" t="s">
        <v>467</v>
      </c>
      <c r="B202" s="8" t="s">
        <v>468</v>
      </c>
      <c r="C202" s="8" t="s">
        <v>469</v>
      </c>
      <c r="D202" s="8" t="s">
        <v>13</v>
      </c>
      <c r="E202" s="8" t="s">
        <v>14</v>
      </c>
      <c r="F202" s="8" t="s">
        <v>15</v>
      </c>
      <c r="G202" s="8">
        <v>1619</v>
      </c>
      <c r="H202" s="8">
        <v>0</v>
      </c>
      <c r="I202" s="26">
        <v>8.1470000000000002</v>
      </c>
      <c r="J202" s="9">
        <v>0.49127000000000598</v>
      </c>
      <c r="K202">
        <f t="shared" si="4"/>
        <v>6.0300724192955193E-2</v>
      </c>
      <c r="L202" t="str">
        <f>_xlfn.XLOOKUP(A202,'Usage by partner TELE2 vs Ki'!A:A,'Usage by partner TELE2 vs Ki'!A:A,,0)</f>
        <v>QATB1</v>
      </c>
    </row>
    <row r="203" spans="1:12" x14ac:dyDescent="0.25">
      <c r="A203" s="8" t="s">
        <v>470</v>
      </c>
      <c r="B203" s="8" t="s">
        <v>471</v>
      </c>
      <c r="C203" s="8" t="s">
        <v>469</v>
      </c>
      <c r="D203" s="8" t="s">
        <v>13</v>
      </c>
      <c r="E203" s="8" t="s">
        <v>14</v>
      </c>
      <c r="F203" s="8" t="s">
        <v>15</v>
      </c>
      <c r="G203" s="8">
        <v>7678</v>
      </c>
      <c r="H203" s="8">
        <v>0</v>
      </c>
      <c r="I203" s="26">
        <v>7.7009999999999996</v>
      </c>
      <c r="J203" s="9">
        <v>0.47314000000002998</v>
      </c>
      <c r="K203">
        <f t="shared" si="4"/>
        <v>6.1438774185174655E-2</v>
      </c>
      <c r="L203" t="str">
        <f>_xlfn.XLOOKUP(A203,'Usage by partner TELE2 vs Ki'!A:A,'Usage by partner TELE2 vs Ki'!A:A,,0)</f>
        <v>QATQT</v>
      </c>
    </row>
    <row r="204" spans="1:12" x14ac:dyDescent="0.25">
      <c r="A204" s="8" t="s">
        <v>472</v>
      </c>
      <c r="B204" s="8" t="s">
        <v>473</v>
      </c>
      <c r="C204" s="8" t="s">
        <v>474</v>
      </c>
      <c r="D204" s="8" t="s">
        <v>13</v>
      </c>
      <c r="E204" s="8" t="s">
        <v>14</v>
      </c>
      <c r="F204" s="8" t="s">
        <v>15</v>
      </c>
      <c r="G204" s="8">
        <v>8148</v>
      </c>
      <c r="H204" s="8">
        <v>0</v>
      </c>
      <c r="I204" s="26">
        <v>181.364</v>
      </c>
      <c r="J204" s="9">
        <v>1.8263900000000699</v>
      </c>
      <c r="K204">
        <f t="shared" si="4"/>
        <v>1.0070300610926479E-2</v>
      </c>
      <c r="L204" t="str">
        <f>_xlfn.XLOOKUP(A204,'Usage by partner TELE2 vs Ki'!A:A,'Usage by partner TELE2 vs Ki'!A:A,,0)</f>
        <v>ROMMF</v>
      </c>
    </row>
    <row r="205" spans="1:12" x14ac:dyDescent="0.25">
      <c r="A205" s="8" t="s">
        <v>475</v>
      </c>
      <c r="B205" s="8" t="s">
        <v>476</v>
      </c>
      <c r="C205" s="8" t="s">
        <v>474</v>
      </c>
      <c r="D205" s="8" t="s">
        <v>13</v>
      </c>
      <c r="E205" s="8" t="s">
        <v>14</v>
      </c>
      <c r="F205" s="8" t="s">
        <v>15</v>
      </c>
      <c r="G205" s="8">
        <v>22865</v>
      </c>
      <c r="H205" s="8">
        <v>0</v>
      </c>
      <c r="I205" s="26">
        <v>326.125</v>
      </c>
      <c r="J205" s="9">
        <v>2.0390699999997701</v>
      </c>
      <c r="K205">
        <f t="shared" si="4"/>
        <v>6.2524185511683254E-3</v>
      </c>
      <c r="L205" t="str">
        <f>_xlfn.XLOOKUP(A205,'Usage by partner TELE2 vs Ki'!A:A,'Usage by partner TELE2 vs Ki'!A:A,,0)</f>
        <v>ROMMR</v>
      </c>
    </row>
    <row r="206" spans="1:12" x14ac:dyDescent="0.25">
      <c r="A206" s="8" t="s">
        <v>477</v>
      </c>
      <c r="B206" s="8" t="s">
        <v>478</v>
      </c>
      <c r="C206" s="8" t="s">
        <v>479</v>
      </c>
      <c r="D206" s="8" t="s">
        <v>13</v>
      </c>
      <c r="E206" s="8" t="s">
        <v>14</v>
      </c>
      <c r="F206" s="8" t="s">
        <v>15</v>
      </c>
      <c r="G206" s="8">
        <v>6631</v>
      </c>
      <c r="H206" s="8">
        <v>0</v>
      </c>
      <c r="I206" s="26">
        <v>148.85</v>
      </c>
      <c r="J206" s="9">
        <v>14.911249999999001</v>
      </c>
      <c r="K206">
        <f t="shared" si="4"/>
        <v>0.10017635203224053</v>
      </c>
      <c r="L206" t="str">
        <f>_xlfn.XLOOKUP(A206,'Usage by partner TELE2 vs Ki'!A:A,'Usage by partner TELE2 vs Ki'!A:A,,0)</f>
        <v>RWAMN</v>
      </c>
    </row>
    <row r="207" spans="1:12" x14ac:dyDescent="0.25">
      <c r="A207" s="8" t="s">
        <v>480</v>
      </c>
      <c r="B207" s="8" t="s">
        <v>481</v>
      </c>
      <c r="C207" s="8" t="s">
        <v>482</v>
      </c>
      <c r="D207" s="8" t="s">
        <v>13</v>
      </c>
      <c r="E207" s="8" t="s">
        <v>14</v>
      </c>
      <c r="F207" s="8" t="s">
        <v>15</v>
      </c>
      <c r="G207" s="8">
        <v>4831</v>
      </c>
      <c r="H207" s="8">
        <v>0</v>
      </c>
      <c r="I207" s="26">
        <v>85.424999999999997</v>
      </c>
      <c r="J207" s="9">
        <v>34.199199999999898</v>
      </c>
      <c r="K207">
        <f t="shared" si="4"/>
        <v>0.40034182031021248</v>
      </c>
      <c r="L207" t="str">
        <f>_xlfn.XLOOKUP(A207,'Usage by partner TELE2 vs Ki'!A:A,'Usage by partner TELE2 vs Ki'!A:A,,0)</f>
        <v>RWATG</v>
      </c>
    </row>
    <row r="208" spans="1:12" x14ac:dyDescent="0.25">
      <c r="A208" s="8" t="s">
        <v>483</v>
      </c>
      <c r="B208" s="8" t="s">
        <v>484</v>
      </c>
      <c r="C208" s="8" t="s">
        <v>485</v>
      </c>
      <c r="D208" s="8" t="s">
        <v>13</v>
      </c>
      <c r="E208" s="8" t="s">
        <v>14</v>
      </c>
      <c r="F208" s="8" t="s">
        <v>15</v>
      </c>
      <c r="G208" s="8">
        <v>9</v>
      </c>
      <c r="H208" s="8">
        <v>0</v>
      </c>
      <c r="I208" s="26">
        <v>0.17599999999999999</v>
      </c>
      <c r="J208" s="9">
        <v>1.3220000000000001E-2</v>
      </c>
      <c r="K208">
        <f t="shared" si="4"/>
        <v>7.5113636363636369E-2</v>
      </c>
      <c r="L208" t="str">
        <f>_xlfn.XLOOKUP(A208,'Usage by partner TELE2 vs Ki'!A:A,'Usage by partner TELE2 vs Ki'!A:A,,0)</f>
        <v>SAUET</v>
      </c>
    </row>
    <row r="209" spans="1:12" x14ac:dyDescent="0.25">
      <c r="A209" s="8" t="s">
        <v>483</v>
      </c>
      <c r="B209" s="8" t="s">
        <v>484</v>
      </c>
      <c r="C209" s="8" t="s">
        <v>485</v>
      </c>
      <c r="D209" s="8" t="s">
        <v>13</v>
      </c>
      <c r="E209" s="8" t="s">
        <v>14</v>
      </c>
      <c r="F209" s="8" t="s">
        <v>15</v>
      </c>
      <c r="G209" s="8">
        <v>3</v>
      </c>
      <c r="H209" s="8">
        <v>0</v>
      </c>
      <c r="I209" s="26">
        <v>3.0000000000000001E-3</v>
      </c>
      <c r="J209" s="9">
        <v>5.9999999999999995E-4</v>
      </c>
      <c r="K209">
        <f t="shared" si="4"/>
        <v>0.19999999999999998</v>
      </c>
      <c r="L209" t="str">
        <f>_xlfn.XLOOKUP(A209,'Usage by partner TELE2 vs Ki'!A:A,'Usage by partner TELE2 vs Ki'!A:A,,0)</f>
        <v>SAUET</v>
      </c>
    </row>
    <row r="210" spans="1:12" x14ac:dyDescent="0.25">
      <c r="A210" s="8" t="s">
        <v>486</v>
      </c>
      <c r="B210" s="8" t="s">
        <v>487</v>
      </c>
      <c r="C210" s="8" t="s">
        <v>485</v>
      </c>
      <c r="D210" s="8" t="s">
        <v>13</v>
      </c>
      <c r="E210" s="8" t="s">
        <v>14</v>
      </c>
      <c r="F210" s="8" t="s">
        <v>15</v>
      </c>
      <c r="G210" s="8">
        <v>31</v>
      </c>
      <c r="H210" s="8">
        <v>0</v>
      </c>
      <c r="I210" s="26">
        <v>1.012</v>
      </c>
      <c r="J210" s="9">
        <v>7.5999999999999998E-2</v>
      </c>
      <c r="K210">
        <f t="shared" si="4"/>
        <v>7.5098814229249009E-2</v>
      </c>
      <c r="L210" t="str">
        <f>_xlfn.XLOOKUP(A210,'Usage by partner TELE2 vs Ki'!A:A,'Usage by partner TELE2 vs Ki'!A:A,,0)</f>
        <v>SAUZN</v>
      </c>
    </row>
    <row r="211" spans="1:12" x14ac:dyDescent="0.25">
      <c r="A211" s="8" t="s">
        <v>486</v>
      </c>
      <c r="B211" s="8" t="s">
        <v>487</v>
      </c>
      <c r="C211" s="8" t="s">
        <v>485</v>
      </c>
      <c r="D211" s="8" t="s">
        <v>13</v>
      </c>
      <c r="E211" s="8" t="s">
        <v>14</v>
      </c>
      <c r="F211" s="8" t="s">
        <v>15</v>
      </c>
      <c r="G211" s="8">
        <v>22</v>
      </c>
      <c r="H211" s="8">
        <v>0</v>
      </c>
      <c r="I211" s="26">
        <v>0.47299999999999998</v>
      </c>
      <c r="J211" s="9">
        <v>9.461E-2</v>
      </c>
      <c r="K211">
        <f t="shared" si="4"/>
        <v>0.20002114164904863</v>
      </c>
      <c r="L211" t="str">
        <f>_xlfn.XLOOKUP(A211,'Usage by partner TELE2 vs Ki'!A:A,'Usage by partner TELE2 vs Ki'!A:A,,0)</f>
        <v>SAUZN</v>
      </c>
    </row>
    <row r="212" spans="1:12" x14ac:dyDescent="0.25">
      <c r="A212" s="8" t="s">
        <v>488</v>
      </c>
      <c r="B212" s="8" t="s">
        <v>489</v>
      </c>
      <c r="C212" s="8" t="s">
        <v>490</v>
      </c>
      <c r="D212" s="8" t="s">
        <v>13</v>
      </c>
      <c r="E212" s="8" t="s">
        <v>14</v>
      </c>
      <c r="F212" s="8" t="s">
        <v>15</v>
      </c>
      <c r="G212" s="8">
        <v>982861</v>
      </c>
      <c r="H212" s="8">
        <v>0</v>
      </c>
      <c r="I212" s="26">
        <v>3917.165</v>
      </c>
      <c r="J212" s="9">
        <v>394.39706999503699</v>
      </c>
      <c r="K212">
        <f t="shared" si="4"/>
        <v>0.10068431378178784</v>
      </c>
      <c r="L212" t="str">
        <f>_xlfn.XLOOKUP(A212,'Usage by partner TELE2 vs Ki'!A:A,'Usage by partner TELE2 vs Ki'!A:A,,0)</f>
        <v>SENSG</v>
      </c>
    </row>
    <row r="213" spans="1:12" x14ac:dyDescent="0.25">
      <c r="A213" s="8" t="s">
        <v>1121</v>
      </c>
      <c r="B213" s="8" t="s">
        <v>1330</v>
      </c>
      <c r="C213" s="8" t="s">
        <v>493</v>
      </c>
      <c r="D213" s="8" t="s">
        <v>13</v>
      </c>
      <c r="E213" s="8" t="s">
        <v>14</v>
      </c>
      <c r="F213" s="8" t="s">
        <v>15</v>
      </c>
      <c r="G213" s="8">
        <v>10</v>
      </c>
      <c r="H213" s="8">
        <v>0</v>
      </c>
      <c r="I213" s="26">
        <v>17.236000000000001</v>
      </c>
      <c r="J213" s="9">
        <v>1.0342199999999999</v>
      </c>
      <c r="K213">
        <f t="shared" si="4"/>
        <v>6.0003481086098855E-2</v>
      </c>
      <c r="L213" t="str">
        <f>_xlfn.XLOOKUP(A213,'Usage by partner TELE2 vs Ki'!A:A,'Usage by partner TELE2 vs Ki'!A:A,,0)</f>
        <v>SGPSH</v>
      </c>
    </row>
    <row r="214" spans="1:12" x14ac:dyDescent="0.25">
      <c r="A214" s="8" t="s">
        <v>494</v>
      </c>
      <c r="B214" s="8" t="s">
        <v>255</v>
      </c>
      <c r="C214" s="8" t="s">
        <v>495</v>
      </c>
      <c r="D214" s="8" t="s">
        <v>13</v>
      </c>
      <c r="E214" s="8" t="s">
        <v>14</v>
      </c>
      <c r="F214" s="8" t="s">
        <v>15</v>
      </c>
      <c r="G214" s="8">
        <v>529</v>
      </c>
      <c r="H214" s="8">
        <v>0</v>
      </c>
      <c r="I214" s="26">
        <v>7.6269999999999998</v>
      </c>
      <c r="J214" s="9">
        <v>0.764979999999996</v>
      </c>
      <c r="K214">
        <f t="shared" si="4"/>
        <v>0.10029893798347922</v>
      </c>
      <c r="L214" t="str">
        <f>_xlfn.XLOOKUP(A214,'Usage by partner TELE2 vs Ki'!A:A,'Usage by partner TELE2 vs Ki'!A:A,,0)</f>
        <v>SLVDC</v>
      </c>
    </row>
    <row r="215" spans="1:12" x14ac:dyDescent="0.25">
      <c r="A215" s="8" t="s">
        <v>496</v>
      </c>
      <c r="B215" s="8" t="s">
        <v>497</v>
      </c>
      <c r="C215" s="8" t="s">
        <v>495</v>
      </c>
      <c r="D215" s="8" t="s">
        <v>13</v>
      </c>
      <c r="E215" s="8" t="s">
        <v>14</v>
      </c>
      <c r="F215" s="8" t="s">
        <v>15</v>
      </c>
      <c r="G215" s="8">
        <v>53</v>
      </c>
      <c r="H215" s="8">
        <v>0</v>
      </c>
      <c r="I215" s="26">
        <v>4.8890000000000002</v>
      </c>
      <c r="J215" s="9">
        <v>5.8880000000000002E-2</v>
      </c>
      <c r="K215">
        <f t="shared" si="4"/>
        <v>1.2043362650848844E-2</v>
      </c>
      <c r="L215" t="str">
        <f>_xlfn.XLOOKUP(A215,'Usage by partner TELE2 vs Ki'!A:A,'Usage by partner TELE2 vs Ki'!A:A,,0)</f>
        <v>SLVTM</v>
      </c>
    </row>
    <row r="216" spans="1:12" x14ac:dyDescent="0.25">
      <c r="A216" s="8" t="s">
        <v>498</v>
      </c>
      <c r="B216" s="8" t="s">
        <v>499</v>
      </c>
      <c r="C216" s="8" t="s">
        <v>500</v>
      </c>
      <c r="D216" s="8" t="s">
        <v>13</v>
      </c>
      <c r="E216" s="8" t="s">
        <v>14</v>
      </c>
      <c r="F216" s="8" t="s">
        <v>15</v>
      </c>
      <c r="G216" s="8">
        <v>428</v>
      </c>
      <c r="H216" s="8">
        <v>0</v>
      </c>
      <c r="I216" s="26">
        <v>14.536</v>
      </c>
      <c r="J216" s="9">
        <v>0.87400999999999995</v>
      </c>
      <c r="K216">
        <f t="shared" si="4"/>
        <v>6.0127270225646672E-2</v>
      </c>
      <c r="L216" t="str">
        <f>_xlfn.XLOOKUP(A216,'Usage by partner TELE2 vs Ki'!A:A,'Usage by partner TELE2 vs Ki'!A:A,,0)</f>
        <v>SRBNO</v>
      </c>
    </row>
    <row r="217" spans="1:12" x14ac:dyDescent="0.25">
      <c r="A217" s="8" t="s">
        <v>501</v>
      </c>
      <c r="B217" s="8" t="s">
        <v>502</v>
      </c>
      <c r="C217" s="8" t="s">
        <v>503</v>
      </c>
      <c r="D217" s="8" t="s">
        <v>13</v>
      </c>
      <c r="E217" s="8" t="s">
        <v>14</v>
      </c>
      <c r="F217" s="8" t="s">
        <v>15</v>
      </c>
      <c r="G217" s="8">
        <v>209</v>
      </c>
      <c r="H217" s="8">
        <v>0</v>
      </c>
      <c r="I217" s="26">
        <v>11.031000000000001</v>
      </c>
      <c r="J217" s="9">
        <v>0.55234999999999901</v>
      </c>
      <c r="K217">
        <f t="shared" si="4"/>
        <v>5.0072522890037073E-2</v>
      </c>
      <c r="L217" t="str">
        <f>_xlfn.XLOOKUP(A217,'Usage by partner TELE2 vs Ki'!A:A,'Usage by partner TELE2 vs Ki'!A:A,,0)</f>
        <v>SSDMN</v>
      </c>
    </row>
    <row r="218" spans="1:12" x14ac:dyDescent="0.25">
      <c r="A218" s="8" t="s">
        <v>507</v>
      </c>
      <c r="B218" s="8" t="s">
        <v>508</v>
      </c>
      <c r="C218" s="8" t="s">
        <v>509</v>
      </c>
      <c r="D218" s="8" t="s">
        <v>13</v>
      </c>
      <c r="E218" s="8" t="s">
        <v>14</v>
      </c>
      <c r="F218" s="8" t="s">
        <v>15</v>
      </c>
      <c r="G218" s="8">
        <v>550</v>
      </c>
      <c r="H218" s="8">
        <v>0</v>
      </c>
      <c r="I218" s="26">
        <v>41.847999999999999</v>
      </c>
      <c r="J218" s="9">
        <v>0.25384000000000201</v>
      </c>
      <c r="K218">
        <f t="shared" si="4"/>
        <v>6.0657618046263146E-3</v>
      </c>
      <c r="L218" t="str">
        <f>_xlfn.XLOOKUP(A218,'Usage by partner TELE2 vs Ki'!A:A,'Usage by partner TELE2 vs Ki'!A:A,,0)</f>
        <v>SVKGT</v>
      </c>
    </row>
    <row r="219" spans="1:12" x14ac:dyDescent="0.25">
      <c r="A219" s="8" t="s">
        <v>510</v>
      </c>
      <c r="B219" s="8" t="s">
        <v>511</v>
      </c>
      <c r="C219" s="8" t="s">
        <v>512</v>
      </c>
      <c r="D219" s="8" t="s">
        <v>13</v>
      </c>
      <c r="E219" s="8" t="s">
        <v>14</v>
      </c>
      <c r="F219" s="8" t="s">
        <v>15</v>
      </c>
      <c r="G219" s="8">
        <v>24</v>
      </c>
      <c r="H219" s="8">
        <v>0</v>
      </c>
      <c r="I219" s="26">
        <v>0.70099999999999996</v>
      </c>
      <c r="J219" s="9">
        <v>7.0899999999999999E-3</v>
      </c>
      <c r="K219">
        <f t="shared" si="4"/>
        <v>1.0114122681883025E-2</v>
      </c>
      <c r="L219" t="str">
        <f>_xlfn.XLOOKUP(A219,'Usage by partner TELE2 vs Ki'!A:A,'Usage by partner TELE2 vs Ki'!A:A,,0)</f>
        <v>SVKO2</v>
      </c>
    </row>
    <row r="220" spans="1:12" x14ac:dyDescent="0.25">
      <c r="A220" s="8" t="s">
        <v>513</v>
      </c>
      <c r="B220" s="8" t="s">
        <v>514</v>
      </c>
      <c r="C220" s="8" t="s">
        <v>509</v>
      </c>
      <c r="D220" s="8" t="s">
        <v>13</v>
      </c>
      <c r="E220" s="8" t="s">
        <v>14</v>
      </c>
      <c r="F220" s="8" t="s">
        <v>15</v>
      </c>
      <c r="G220" s="8">
        <v>203</v>
      </c>
      <c r="H220" s="8">
        <v>0</v>
      </c>
      <c r="I220" s="26">
        <v>16.099</v>
      </c>
      <c r="J220" s="9">
        <v>9.7409999999999899E-2</v>
      </c>
      <c r="K220">
        <f t="shared" si="4"/>
        <v>6.0506863780358964E-3</v>
      </c>
      <c r="L220" t="str">
        <f>_xlfn.XLOOKUP(A220,'Usage by partner TELE2 vs Ki'!A:A,'Usage by partner TELE2 vs Ki'!A:A,,0)</f>
        <v>SVNMT</v>
      </c>
    </row>
    <row r="221" spans="1:12" x14ac:dyDescent="0.25">
      <c r="A221" s="8" t="s">
        <v>515</v>
      </c>
      <c r="B221" s="8" t="s">
        <v>516</v>
      </c>
      <c r="C221" s="8" t="s">
        <v>509</v>
      </c>
      <c r="D221" s="8" t="s">
        <v>13</v>
      </c>
      <c r="E221" s="8" t="s">
        <v>14</v>
      </c>
      <c r="F221" s="8" t="s">
        <v>15</v>
      </c>
      <c r="G221" s="8">
        <v>480</v>
      </c>
      <c r="H221" s="8">
        <v>0</v>
      </c>
      <c r="I221" s="26">
        <v>13.135</v>
      </c>
      <c r="J221" s="9">
        <v>0.13216</v>
      </c>
      <c r="K221">
        <f t="shared" si="4"/>
        <v>1.0061667301103921E-2</v>
      </c>
      <c r="L221" t="str">
        <f>_xlfn.XLOOKUP(A221,'Usage by partner TELE2 vs Ki'!A:A,'Usage by partner TELE2 vs Ki'!A:A,,0)</f>
        <v>SVNSM</v>
      </c>
    </row>
    <row r="222" spans="1:12" x14ac:dyDescent="0.25">
      <c r="A222" s="8" t="s">
        <v>517</v>
      </c>
      <c r="B222" s="8" t="s">
        <v>518</v>
      </c>
      <c r="C222" s="8" t="s">
        <v>509</v>
      </c>
      <c r="D222" s="8" t="s">
        <v>13</v>
      </c>
      <c r="E222" s="8" t="s">
        <v>14</v>
      </c>
      <c r="F222" s="8" t="s">
        <v>15</v>
      </c>
      <c r="G222" s="8">
        <v>698</v>
      </c>
      <c r="H222" s="8">
        <v>0</v>
      </c>
      <c r="I222" s="26">
        <v>149.876</v>
      </c>
      <c r="J222" s="9">
        <v>1.5009999999999999</v>
      </c>
      <c r="K222">
        <f t="shared" si="4"/>
        <v>1.0014945688435773E-2</v>
      </c>
      <c r="L222" t="str">
        <f>_xlfn.XLOOKUP(A222,'Usage by partner TELE2 vs Ki'!A:A,'Usage by partner TELE2 vs Ki'!A:A,,0)</f>
        <v>SVNVG</v>
      </c>
    </row>
    <row r="223" spans="1:12" x14ac:dyDescent="0.25">
      <c r="A223" s="8" t="s">
        <v>1331</v>
      </c>
      <c r="B223" s="8" t="s">
        <v>332</v>
      </c>
      <c r="C223" s="8" t="s">
        <v>1332</v>
      </c>
      <c r="D223" s="8" t="s">
        <v>13</v>
      </c>
      <c r="E223" s="8" t="s">
        <v>14</v>
      </c>
      <c r="F223" s="8" t="s">
        <v>15</v>
      </c>
      <c r="G223" s="8">
        <v>405</v>
      </c>
      <c r="H223" s="8">
        <v>0</v>
      </c>
      <c r="I223" s="26">
        <v>1.3460000000000001</v>
      </c>
      <c r="J223" s="9">
        <v>0.13567000000000001</v>
      </c>
      <c r="K223">
        <f t="shared" si="4"/>
        <v>0.10079494799405647</v>
      </c>
      <c r="L223" t="str">
        <f>_xlfn.XLOOKUP(A223,'Usage by partner TELE2 vs Ki'!A:A,'Usage by partner TELE2 vs Ki'!A:A,,0)</f>
        <v>TCACW</v>
      </c>
    </row>
    <row r="224" spans="1:12" x14ac:dyDescent="0.25">
      <c r="A224" s="8" t="s">
        <v>519</v>
      </c>
      <c r="B224" s="8" t="s">
        <v>520</v>
      </c>
      <c r="C224" s="8" t="s">
        <v>521</v>
      </c>
      <c r="D224" s="8" t="s">
        <v>13</v>
      </c>
      <c r="E224" s="8" t="s">
        <v>14</v>
      </c>
      <c r="F224" s="8" t="s">
        <v>15</v>
      </c>
      <c r="G224" s="8">
        <v>68327</v>
      </c>
      <c r="H224" s="8">
        <v>0</v>
      </c>
      <c r="I224" s="26">
        <v>157.012</v>
      </c>
      <c r="J224" s="9">
        <v>15.875229999994501</v>
      </c>
      <c r="K224">
        <f t="shared" si="4"/>
        <v>0.10110838662009591</v>
      </c>
      <c r="L224" t="str">
        <f>_xlfn.XLOOKUP(A224,'Usage by partner TELE2 vs Ki'!A:A,'Usage by partner TELE2 vs Ki'!A:A,,0)</f>
        <v>TCDML</v>
      </c>
    </row>
    <row r="225" spans="1:12" x14ac:dyDescent="0.25">
      <c r="A225" s="8" t="s">
        <v>1231</v>
      </c>
      <c r="B225" s="8" t="s">
        <v>1263</v>
      </c>
      <c r="C225" s="8" t="s">
        <v>527</v>
      </c>
      <c r="D225" s="8" t="s">
        <v>13</v>
      </c>
      <c r="E225" s="8" t="s">
        <v>14</v>
      </c>
      <c r="F225" s="8" t="s">
        <v>15</v>
      </c>
      <c r="G225" s="8">
        <v>50</v>
      </c>
      <c r="H225" s="8">
        <v>0</v>
      </c>
      <c r="I225" s="26">
        <v>5.0629999999999997</v>
      </c>
      <c r="J225" s="9">
        <v>0.25327</v>
      </c>
      <c r="K225">
        <f t="shared" si="4"/>
        <v>5.0023701362828361E-2</v>
      </c>
      <c r="L225" t="str">
        <f>_xlfn.XLOOKUP(A225,'Usage by partner TELE2 vs Ki'!A:A,'Usage by partner TELE2 vs Ki'!A:A,,0)</f>
        <v>THACT</v>
      </c>
    </row>
    <row r="226" spans="1:12" x14ac:dyDescent="0.25">
      <c r="A226" s="8" t="s">
        <v>525</v>
      </c>
      <c r="B226" s="8" t="s">
        <v>526</v>
      </c>
      <c r="C226" s="8" t="s">
        <v>527</v>
      </c>
      <c r="D226" s="8" t="s">
        <v>13</v>
      </c>
      <c r="E226" s="8" t="s">
        <v>14</v>
      </c>
      <c r="F226" s="8" t="s">
        <v>15</v>
      </c>
      <c r="G226" s="8">
        <v>16</v>
      </c>
      <c r="H226" s="8">
        <v>0</v>
      </c>
      <c r="I226" s="26">
        <v>128.607</v>
      </c>
      <c r="J226" s="9">
        <v>6.4304399999999999</v>
      </c>
      <c r="K226">
        <f t="shared" si="4"/>
        <v>5.0000699806386897E-2</v>
      </c>
      <c r="L226" t="str">
        <f>_xlfn.XLOOKUP(A226,'Usage by partner TELE2 vs Ki'!A:A,'Usage by partner TELE2 vs Ki'!A:A,,0)</f>
        <v>THADT</v>
      </c>
    </row>
    <row r="227" spans="1:12" x14ac:dyDescent="0.25">
      <c r="A227" s="8" t="s">
        <v>528</v>
      </c>
      <c r="B227" s="8" t="s">
        <v>529</v>
      </c>
      <c r="C227" s="8" t="s">
        <v>527</v>
      </c>
      <c r="D227" s="8" t="s">
        <v>13</v>
      </c>
      <c r="E227" s="8" t="s">
        <v>14</v>
      </c>
      <c r="F227" s="8" t="s">
        <v>15</v>
      </c>
      <c r="G227" s="8">
        <v>59</v>
      </c>
      <c r="H227" s="8">
        <v>0</v>
      </c>
      <c r="I227" s="26">
        <v>2.722</v>
      </c>
      <c r="J227" s="9">
        <v>0.13622000000000001</v>
      </c>
      <c r="K227">
        <f t="shared" si="4"/>
        <v>5.0044085231447467E-2</v>
      </c>
      <c r="L227" t="str">
        <f>_xlfn.XLOOKUP(A227,'Usage by partner TELE2 vs Ki'!A:A,'Usage by partner TELE2 vs Ki'!A:A,,0)</f>
        <v>THAWN</v>
      </c>
    </row>
    <row r="228" spans="1:12" x14ac:dyDescent="0.25">
      <c r="A228" s="8" t="s">
        <v>530</v>
      </c>
      <c r="B228" s="8" t="s">
        <v>531</v>
      </c>
      <c r="C228" s="8" t="s">
        <v>532</v>
      </c>
      <c r="D228" s="8" t="s">
        <v>13</v>
      </c>
      <c r="E228" s="8" t="s">
        <v>14</v>
      </c>
      <c r="F228" s="8" t="s">
        <v>15</v>
      </c>
      <c r="G228" s="8">
        <v>69</v>
      </c>
      <c r="H228" s="8">
        <v>0</v>
      </c>
      <c r="I228" s="26">
        <v>0.95599999999999996</v>
      </c>
      <c r="J228" s="9">
        <v>9.5810000000000103E-2</v>
      </c>
      <c r="K228">
        <f t="shared" si="4"/>
        <v>0.10021966527196664</v>
      </c>
      <c r="L228" t="str">
        <f>_xlfn.XLOOKUP(A228,'Usage by partner TELE2 vs Ki'!A:A,'Usage by partner TELE2 vs Ki'!A:A,,0)</f>
        <v>TTODL</v>
      </c>
    </row>
    <row r="229" spans="1:12" x14ac:dyDescent="0.25">
      <c r="A229" s="8" t="s">
        <v>533</v>
      </c>
      <c r="B229" s="8" t="s">
        <v>534</v>
      </c>
      <c r="C229" s="8" t="s">
        <v>535</v>
      </c>
      <c r="D229" s="8" t="s">
        <v>13</v>
      </c>
      <c r="E229" s="8" t="s">
        <v>14</v>
      </c>
      <c r="F229" s="8" t="s">
        <v>15</v>
      </c>
      <c r="G229" s="8">
        <v>827</v>
      </c>
      <c r="H229" s="8">
        <v>0</v>
      </c>
      <c r="I229" s="26">
        <v>138.83699999999999</v>
      </c>
      <c r="J229" s="9">
        <v>8.3316600000000101</v>
      </c>
      <c r="K229">
        <f t="shared" si="4"/>
        <v>6.001037187493255E-2</v>
      </c>
      <c r="L229" t="str">
        <f>_xlfn.XLOOKUP(A229,'Usage by partner TELE2 vs Ki'!A:A,'Usage by partner TELE2 vs Ki'!A:A,,0)</f>
        <v>TURIS</v>
      </c>
    </row>
    <row r="230" spans="1:12" x14ac:dyDescent="0.25">
      <c r="A230" s="8" t="s">
        <v>536</v>
      </c>
      <c r="B230" s="8" t="s">
        <v>537</v>
      </c>
      <c r="C230" s="8" t="s">
        <v>535</v>
      </c>
      <c r="D230" s="8" t="s">
        <v>13</v>
      </c>
      <c r="E230" s="8" t="s">
        <v>14</v>
      </c>
      <c r="F230" s="8" t="s">
        <v>15</v>
      </c>
      <c r="G230" s="8">
        <v>503</v>
      </c>
      <c r="H230" s="8">
        <v>0</v>
      </c>
      <c r="I230" s="26">
        <v>63.103000000000002</v>
      </c>
      <c r="J230" s="9">
        <v>3.78832999999999</v>
      </c>
      <c r="K230">
        <f t="shared" si="4"/>
        <v>6.0034071280287621E-2</v>
      </c>
      <c r="L230" t="str">
        <f>_xlfn.XLOOKUP(A230,'Usage by partner TELE2 vs Ki'!A:A,'Usage by partner TELE2 vs Ki'!A:A,,0)</f>
        <v>TURTC</v>
      </c>
    </row>
    <row r="231" spans="1:12" x14ac:dyDescent="0.25">
      <c r="A231" s="8" t="s">
        <v>538</v>
      </c>
      <c r="B231" s="8" t="s">
        <v>539</v>
      </c>
      <c r="C231" s="8" t="s">
        <v>535</v>
      </c>
      <c r="D231" s="8" t="s">
        <v>13</v>
      </c>
      <c r="E231" s="8" t="s">
        <v>14</v>
      </c>
      <c r="F231" s="8" t="s">
        <v>15</v>
      </c>
      <c r="G231" s="8">
        <v>502</v>
      </c>
      <c r="H231" s="8">
        <v>0</v>
      </c>
      <c r="I231" s="26">
        <v>180.75</v>
      </c>
      <c r="J231" s="9">
        <v>10.846959999999999</v>
      </c>
      <c r="K231">
        <f t="shared" si="4"/>
        <v>6.0010843706777312E-2</v>
      </c>
      <c r="L231" t="str">
        <f>_xlfn.XLOOKUP(A231,'Usage by partner TELE2 vs Ki'!A:A,'Usage by partner TELE2 vs Ki'!A:A,,0)</f>
        <v>TURTS</v>
      </c>
    </row>
    <row r="232" spans="1:12" x14ac:dyDescent="0.25">
      <c r="A232" s="8" t="s">
        <v>1076</v>
      </c>
      <c r="B232" s="8" t="s">
        <v>1077</v>
      </c>
      <c r="C232" s="8" t="s">
        <v>542</v>
      </c>
      <c r="D232" s="8" t="s">
        <v>13</v>
      </c>
      <c r="E232" s="8" t="s">
        <v>14</v>
      </c>
      <c r="F232" s="8" t="s">
        <v>15</v>
      </c>
      <c r="G232" s="8">
        <v>85</v>
      </c>
      <c r="H232" s="8">
        <v>0</v>
      </c>
      <c r="I232" s="26">
        <v>0.34100000000000003</v>
      </c>
      <c r="J232" s="9">
        <v>2.0600000000000101E-2</v>
      </c>
      <c r="K232">
        <f t="shared" si="4"/>
        <v>6.0410557184751024E-2</v>
      </c>
      <c r="L232" t="str">
        <f>_xlfn.XLOOKUP(A232,'Usage by partner TELE2 vs Ki'!A:A,'Usage by partner TELE2 vs Ki'!A:A,,0)</f>
        <v>TWNFE</v>
      </c>
    </row>
    <row r="233" spans="1:12" x14ac:dyDescent="0.25">
      <c r="A233" s="8" t="s">
        <v>1078</v>
      </c>
      <c r="B233" s="8" t="s">
        <v>1079</v>
      </c>
      <c r="C233" s="8" t="s">
        <v>542</v>
      </c>
      <c r="D233" s="8" t="s">
        <v>13</v>
      </c>
      <c r="E233" s="8" t="s">
        <v>14</v>
      </c>
      <c r="F233" s="8" t="s">
        <v>15</v>
      </c>
      <c r="G233" s="8">
        <v>55</v>
      </c>
      <c r="H233" s="8">
        <v>0</v>
      </c>
      <c r="I233" s="26">
        <v>0.51500000000000001</v>
      </c>
      <c r="J233" s="9">
        <v>3.1220000000000001E-2</v>
      </c>
      <c r="K233">
        <f t="shared" si="4"/>
        <v>6.0621359223300975E-2</v>
      </c>
      <c r="L233" t="str">
        <f>_xlfn.XLOOKUP(A233,'Usage by partner TELE2 vs Ki'!A:A,'Usage by partner TELE2 vs Ki'!A:A,,0)</f>
        <v>TWNLD</v>
      </c>
    </row>
    <row r="234" spans="1:12" x14ac:dyDescent="0.25">
      <c r="A234" s="8" t="s">
        <v>540</v>
      </c>
      <c r="B234" s="8" t="s">
        <v>541</v>
      </c>
      <c r="C234" s="8" t="s">
        <v>542</v>
      </c>
      <c r="D234" s="8" t="s">
        <v>13</v>
      </c>
      <c r="E234" s="8" t="s">
        <v>14</v>
      </c>
      <c r="F234" s="8" t="s">
        <v>15</v>
      </c>
      <c r="G234" s="8">
        <v>448</v>
      </c>
      <c r="H234" s="8">
        <v>0</v>
      </c>
      <c r="I234" s="26">
        <v>0.65500000000000003</v>
      </c>
      <c r="J234" s="9">
        <v>3.9980000000000099E-2</v>
      </c>
      <c r="K234">
        <f t="shared" si="4"/>
        <v>6.1038167938931444E-2</v>
      </c>
      <c r="L234" t="str">
        <f>_xlfn.XLOOKUP(A234,'Usage by partner TELE2 vs Ki'!A:A,'Usage by partner TELE2 vs Ki'!A:A,,0)</f>
        <v>TWNPC</v>
      </c>
    </row>
    <row r="235" spans="1:12" x14ac:dyDescent="0.25">
      <c r="A235" s="8" t="s">
        <v>543</v>
      </c>
      <c r="B235" s="8" t="s">
        <v>544</v>
      </c>
      <c r="C235" s="8" t="s">
        <v>545</v>
      </c>
      <c r="D235" s="8" t="s">
        <v>13</v>
      </c>
      <c r="E235" s="8" t="s">
        <v>14</v>
      </c>
      <c r="F235" s="8" t="s">
        <v>15</v>
      </c>
      <c r="G235" s="8">
        <v>252980</v>
      </c>
      <c r="H235" s="8">
        <v>0</v>
      </c>
      <c r="I235" s="26">
        <v>1961.6179999999999</v>
      </c>
      <c r="J235" s="9">
        <v>883.21942000195395</v>
      </c>
      <c r="K235">
        <f t="shared" si="4"/>
        <v>0.4502504667075618</v>
      </c>
      <c r="L235" t="str">
        <f>_xlfn.XLOOKUP(A235,'Usage by partner TELE2 vs Ki'!A:A,'Usage by partner TELE2 vs Ki'!A:A,,0)</f>
        <v>TZACT</v>
      </c>
    </row>
    <row r="236" spans="1:12" x14ac:dyDescent="0.25">
      <c r="A236" s="8" t="s">
        <v>546</v>
      </c>
      <c r="B236" s="8" t="s">
        <v>547</v>
      </c>
      <c r="C236" s="8" t="s">
        <v>545</v>
      </c>
      <c r="D236" s="8" t="s">
        <v>13</v>
      </c>
      <c r="E236" s="8" t="s">
        <v>14</v>
      </c>
      <c r="F236" s="8" t="s">
        <v>15</v>
      </c>
      <c r="G236" s="8">
        <v>155474</v>
      </c>
      <c r="H236" s="8">
        <v>0</v>
      </c>
      <c r="I236" s="26">
        <v>1533.3689999999999</v>
      </c>
      <c r="J236" s="9">
        <v>138.617969999987</v>
      </c>
      <c r="K236">
        <f t="shared" si="4"/>
        <v>9.0400921109000512E-2</v>
      </c>
      <c r="L236" t="str">
        <f>_xlfn.XLOOKUP(A236,'Usage by partner TELE2 vs Ki'!A:A,'Usage by partner TELE2 vs Ki'!A:A,,0)</f>
        <v>TZAMB</v>
      </c>
    </row>
    <row r="237" spans="1:12" x14ac:dyDescent="0.25">
      <c r="A237" s="8" t="s">
        <v>548</v>
      </c>
      <c r="B237" s="8" t="s">
        <v>549</v>
      </c>
      <c r="C237" s="8" t="s">
        <v>550</v>
      </c>
      <c r="D237" s="8" t="s">
        <v>13</v>
      </c>
      <c r="E237" s="8" t="s">
        <v>14</v>
      </c>
      <c r="F237" s="8" t="s">
        <v>15</v>
      </c>
      <c r="G237" s="8">
        <v>1294</v>
      </c>
      <c r="H237" s="8">
        <v>0</v>
      </c>
      <c r="I237" s="26">
        <v>97.266999999999996</v>
      </c>
      <c r="J237" s="9">
        <v>48.638359999999501</v>
      </c>
      <c r="K237">
        <f t="shared" si="4"/>
        <v>0.50004996555871473</v>
      </c>
      <c r="L237" t="str">
        <f>_xlfn.XLOOKUP(A237,'Usage by partner TELE2 vs Ki'!A:A,'Usage by partner TELE2 vs Ki'!A:A,,0)</f>
        <v>UGACE</v>
      </c>
    </row>
    <row r="238" spans="1:12" x14ac:dyDescent="0.25">
      <c r="A238" s="8" t="s">
        <v>551</v>
      </c>
      <c r="B238" s="8" t="s">
        <v>552</v>
      </c>
      <c r="C238" s="8" t="s">
        <v>550</v>
      </c>
      <c r="D238" s="8" t="s">
        <v>13</v>
      </c>
      <c r="E238" s="8" t="s">
        <v>14</v>
      </c>
      <c r="F238" s="8" t="s">
        <v>15</v>
      </c>
      <c r="G238" s="8">
        <v>1023</v>
      </c>
      <c r="H238" s="8">
        <v>0</v>
      </c>
      <c r="I238" s="26">
        <v>62.176000000000002</v>
      </c>
      <c r="J238" s="9">
        <v>3.1121500000000402</v>
      </c>
      <c r="K238">
        <f t="shared" si="4"/>
        <v>5.0053879310345474E-2</v>
      </c>
      <c r="L238" t="str">
        <f>_xlfn.XLOOKUP(A238,'Usage by partner TELE2 vs Ki'!A:A,'Usage by partner TELE2 vs Ki'!A:A,,0)</f>
        <v>UGAMN</v>
      </c>
    </row>
    <row r="239" spans="1:12" x14ac:dyDescent="0.25">
      <c r="A239" s="8" t="s">
        <v>1115</v>
      </c>
      <c r="B239" s="8" t="s">
        <v>1200</v>
      </c>
      <c r="C239" s="8" t="s">
        <v>1199</v>
      </c>
      <c r="D239" s="8" t="s">
        <v>13</v>
      </c>
      <c r="E239" s="8" t="s">
        <v>14</v>
      </c>
      <c r="F239" s="8" t="s">
        <v>15</v>
      </c>
      <c r="G239" s="8">
        <v>75</v>
      </c>
      <c r="H239" s="8">
        <v>0</v>
      </c>
      <c r="I239" s="26">
        <v>3.9409999999999998</v>
      </c>
      <c r="J239" s="9">
        <v>7.9140000000000002E-2</v>
      </c>
      <c r="K239">
        <f t="shared" si="4"/>
        <v>2.0081197665567117E-2</v>
      </c>
      <c r="L239" t="str">
        <f>_xlfn.XLOOKUP(A239,'Usage by partner TELE2 vs Ki'!A:A,'Usage by partner TELE2 vs Ki'!A:A,,0)</f>
        <v>UKRKS</v>
      </c>
    </row>
    <row r="240" spans="1:12" x14ac:dyDescent="0.25">
      <c r="A240" s="8" t="s">
        <v>1155</v>
      </c>
      <c r="B240" s="8" t="s">
        <v>1203</v>
      </c>
      <c r="C240" s="8" t="s">
        <v>1204</v>
      </c>
      <c r="D240" s="8" t="s">
        <v>13</v>
      </c>
      <c r="E240" s="8" t="s">
        <v>14</v>
      </c>
      <c r="F240" s="8" t="s">
        <v>15</v>
      </c>
      <c r="G240" s="8">
        <v>80</v>
      </c>
      <c r="H240" s="8">
        <v>0</v>
      </c>
      <c r="I240" s="26">
        <v>14.707000000000001</v>
      </c>
      <c r="J240" s="9">
        <v>1.4710000000000001</v>
      </c>
      <c r="K240">
        <f t="shared" si="4"/>
        <v>0.10002039844971783</v>
      </c>
      <c r="L240" t="str">
        <f>_xlfn.XLOOKUP(A240,'Usage by partner TELE2 vs Ki'!A:A,'Usage by partner TELE2 vs Ki'!A:A,,0)</f>
        <v>URYAM</v>
      </c>
    </row>
    <row r="241" spans="1:12" x14ac:dyDescent="0.25">
      <c r="A241" s="8" t="s">
        <v>553</v>
      </c>
      <c r="B241" s="8" t="s">
        <v>554</v>
      </c>
      <c r="C241" s="8" t="s">
        <v>555</v>
      </c>
      <c r="D241" s="8" t="s">
        <v>13</v>
      </c>
      <c r="E241" s="8" t="s">
        <v>14</v>
      </c>
      <c r="F241" s="8" t="s">
        <v>15</v>
      </c>
      <c r="G241" s="8">
        <v>1087505</v>
      </c>
      <c r="H241" s="8">
        <v>0</v>
      </c>
      <c r="I241" s="26">
        <v>171726.02600000001</v>
      </c>
      <c r="J241" s="9">
        <v>2323.9316599844201</v>
      </c>
      <c r="K241">
        <f t="shared" si="4"/>
        <v>1.3532786579387914E-2</v>
      </c>
      <c r="L241" t="str">
        <f>_xlfn.XLOOKUP(A241,'Usage by partner TELE2 vs Ki'!A:A,'Usage by partner TELE2 vs Ki'!A:A,,0)</f>
        <v>USACG</v>
      </c>
    </row>
    <row r="242" spans="1:12" x14ac:dyDescent="0.25">
      <c r="A242" s="8" t="s">
        <v>556</v>
      </c>
      <c r="B242" s="8" t="s">
        <v>557</v>
      </c>
      <c r="C242" s="8" t="s">
        <v>555</v>
      </c>
      <c r="D242" s="8" t="s">
        <v>13</v>
      </c>
      <c r="E242" s="8" t="s">
        <v>14</v>
      </c>
      <c r="F242" s="8" t="s">
        <v>15</v>
      </c>
      <c r="G242" s="8">
        <v>2151611</v>
      </c>
      <c r="H242" s="8">
        <v>0</v>
      </c>
      <c r="I242" s="26">
        <v>132640.39199999999</v>
      </c>
      <c r="J242" s="9">
        <v>671.54901998254797</v>
      </c>
      <c r="K242">
        <f t="shared" si="4"/>
        <v>5.0629300008593761E-3</v>
      </c>
      <c r="L242" t="str">
        <f>_xlfn.XLOOKUP(A242,'Usage by partner TELE2 vs Ki'!A:A,'Usage by partner TELE2 vs Ki'!A:A,,0)</f>
        <v>USAW6</v>
      </c>
    </row>
    <row r="243" spans="1:12" x14ac:dyDescent="0.25">
      <c r="A243" s="8" t="s">
        <v>1109</v>
      </c>
      <c r="B243" s="8" t="s">
        <v>332</v>
      </c>
      <c r="C243" s="8" t="s">
        <v>1333</v>
      </c>
      <c r="D243" s="8" t="s">
        <v>13</v>
      </c>
      <c r="E243" s="8" t="s">
        <v>14</v>
      </c>
      <c r="F243" s="8" t="s">
        <v>15</v>
      </c>
      <c r="G243" s="8">
        <v>18</v>
      </c>
      <c r="H243" s="8">
        <v>0</v>
      </c>
      <c r="I243" s="26">
        <v>0.57099999999999995</v>
      </c>
      <c r="J243" s="9">
        <v>5.7209999999999997E-2</v>
      </c>
      <c r="K243">
        <f t="shared" si="4"/>
        <v>0.10019264448336253</v>
      </c>
      <c r="L243" t="str">
        <f>_xlfn.XLOOKUP(A243,'Usage by partner TELE2 vs Ki'!A:A,'Usage by partner TELE2 vs Ki'!A:A,,0)</f>
        <v>VCTCW</v>
      </c>
    </row>
    <row r="244" spans="1:12" x14ac:dyDescent="0.25">
      <c r="A244" s="8" t="s">
        <v>558</v>
      </c>
      <c r="B244" s="8" t="s">
        <v>559</v>
      </c>
      <c r="C244" s="8" t="s">
        <v>560</v>
      </c>
      <c r="D244" s="8" t="s">
        <v>13</v>
      </c>
      <c r="E244" s="8" t="s">
        <v>14</v>
      </c>
      <c r="F244" s="8" t="s">
        <v>15</v>
      </c>
      <c r="G244" s="8">
        <v>1337</v>
      </c>
      <c r="H244" s="8">
        <v>0</v>
      </c>
      <c r="I244" s="26">
        <v>17.454999999999998</v>
      </c>
      <c r="J244" s="9">
        <v>1.7508999999999899</v>
      </c>
      <c r="K244">
        <f t="shared" ref="K244:K252" si="5">J244/I244</f>
        <v>0.10030936694356861</v>
      </c>
      <c r="L244" t="str">
        <f>_xlfn.XLOOKUP(A244,'Usage by partner TELE2 vs Ki'!A:A,'Usage by partner TELE2 vs Ki'!A:A,,0)</f>
        <v>VGBCC</v>
      </c>
    </row>
    <row r="245" spans="1:12" x14ac:dyDescent="0.25">
      <c r="A245" s="8" t="s">
        <v>561</v>
      </c>
      <c r="B245" s="8" t="s">
        <v>562</v>
      </c>
      <c r="C245" s="8" t="s">
        <v>560</v>
      </c>
      <c r="D245" s="8" t="s">
        <v>13</v>
      </c>
      <c r="E245" s="8" t="s">
        <v>14</v>
      </c>
      <c r="F245" s="8" t="s">
        <v>15</v>
      </c>
      <c r="G245" s="8">
        <v>2739</v>
      </c>
      <c r="H245" s="8">
        <v>0</v>
      </c>
      <c r="I245" s="26">
        <v>22.5</v>
      </c>
      <c r="J245" s="9">
        <v>2.25796000000001</v>
      </c>
      <c r="K245">
        <f t="shared" si="5"/>
        <v>0.10035377777777822</v>
      </c>
      <c r="L245" t="str">
        <f>_xlfn.XLOOKUP(A245,'Usage by partner TELE2 vs Ki'!A:A,'Usage by partner TELE2 vs Ki'!A:A,,0)</f>
        <v>VGBCW</v>
      </c>
    </row>
    <row r="246" spans="1:12" x14ac:dyDescent="0.25">
      <c r="A246" s="8" t="s">
        <v>563</v>
      </c>
      <c r="B246" s="8" t="s">
        <v>564</v>
      </c>
      <c r="C246" s="8" t="s">
        <v>565</v>
      </c>
      <c r="D246" s="8" t="s">
        <v>13</v>
      </c>
      <c r="E246" s="8" t="s">
        <v>14</v>
      </c>
      <c r="F246" s="8" t="s">
        <v>15</v>
      </c>
      <c r="G246" s="8">
        <v>364</v>
      </c>
      <c r="H246" s="8">
        <v>0</v>
      </c>
      <c r="I246" s="26">
        <v>12.32</v>
      </c>
      <c r="J246" s="9">
        <v>7.5579999999999994E-2</v>
      </c>
      <c r="K246">
        <f t="shared" si="5"/>
        <v>6.1347402597402593E-3</v>
      </c>
      <c r="L246" t="str">
        <f>_xlfn.XLOOKUP(A246,'Usage by partner TELE2 vs Ki'!A:A,'Usage by partner TELE2 vs Ki'!A:A,,0)</f>
        <v>YUGMT</v>
      </c>
    </row>
    <row r="247" spans="1:12" x14ac:dyDescent="0.25">
      <c r="A247" s="8" t="s">
        <v>566</v>
      </c>
      <c r="B247" s="8" t="s">
        <v>567</v>
      </c>
      <c r="C247" s="8" t="s">
        <v>568</v>
      </c>
      <c r="D247" s="8" t="s">
        <v>13</v>
      </c>
      <c r="E247" s="8" t="s">
        <v>14</v>
      </c>
      <c r="F247" s="8" t="s">
        <v>15</v>
      </c>
      <c r="G247" s="8">
        <v>12218</v>
      </c>
      <c r="H247" s="8">
        <v>0</v>
      </c>
      <c r="I247" s="26">
        <v>299.52800000000002</v>
      </c>
      <c r="J247" s="9">
        <v>15.0206099999993</v>
      </c>
      <c r="K247">
        <f t="shared" si="5"/>
        <v>5.0147598888916227E-2</v>
      </c>
      <c r="L247" t="str">
        <f>_xlfn.XLOOKUP(A247,'Usage by partner TELE2 vs Ki'!A:A,'Usage by partner TELE2 vs Ki'!A:A,,0)</f>
        <v>ZAFMN</v>
      </c>
    </row>
    <row r="248" spans="1:12" x14ac:dyDescent="0.25">
      <c r="A248" s="8" t="s">
        <v>569</v>
      </c>
      <c r="B248" s="8" t="s">
        <v>570</v>
      </c>
      <c r="C248" s="8" t="s">
        <v>568</v>
      </c>
      <c r="D248" s="8" t="s">
        <v>13</v>
      </c>
      <c r="E248" s="8" t="s">
        <v>14</v>
      </c>
      <c r="F248" s="8" t="s">
        <v>15</v>
      </c>
      <c r="G248" s="8">
        <v>18674</v>
      </c>
      <c r="H248" s="8">
        <v>0</v>
      </c>
      <c r="I248" s="26">
        <v>466.53399999999999</v>
      </c>
      <c r="J248" s="9">
        <v>14.057180000000001</v>
      </c>
      <c r="K248">
        <f t="shared" si="5"/>
        <v>3.013109441112545E-2</v>
      </c>
      <c r="L248" t="str">
        <f>_xlfn.XLOOKUP(A248,'Usage by partner TELE2 vs Ki'!A:A,'Usage by partner TELE2 vs Ki'!A:A,,0)</f>
        <v>ZAFVC</v>
      </c>
    </row>
    <row r="249" spans="1:12" x14ac:dyDescent="0.25">
      <c r="A249" s="8" t="s">
        <v>571</v>
      </c>
      <c r="B249" s="8" t="s">
        <v>572</v>
      </c>
      <c r="C249" s="8" t="s">
        <v>573</v>
      </c>
      <c r="D249" s="8" t="s">
        <v>13</v>
      </c>
      <c r="E249" s="8" t="s">
        <v>14</v>
      </c>
      <c r="F249" s="8" t="s">
        <v>15</v>
      </c>
      <c r="G249" s="8">
        <v>1485398</v>
      </c>
      <c r="H249" s="8">
        <v>0</v>
      </c>
      <c r="I249" s="26">
        <v>8531.1849999999995</v>
      </c>
      <c r="J249" s="9">
        <v>173.15082000202599</v>
      </c>
      <c r="K249">
        <f t="shared" si="5"/>
        <v>2.0296221451302016E-2</v>
      </c>
      <c r="L249" t="str">
        <f>_xlfn.XLOOKUP(A249,'Usage by partner TELE2 vs Ki'!A:A,'Usage by partner TELE2 vs Ki'!A:A,,0)</f>
        <v>ZMB02</v>
      </c>
    </row>
    <row r="250" spans="1:12" x14ac:dyDescent="0.25">
      <c r="A250" s="8" t="s">
        <v>574</v>
      </c>
      <c r="B250" s="8" t="s">
        <v>575</v>
      </c>
      <c r="C250" s="8" t="s">
        <v>573</v>
      </c>
      <c r="D250" s="8" t="s">
        <v>13</v>
      </c>
      <c r="E250" s="8" t="s">
        <v>14</v>
      </c>
      <c r="F250" s="8" t="s">
        <v>15</v>
      </c>
      <c r="G250" s="8">
        <v>7</v>
      </c>
      <c r="H250" s="8">
        <v>0</v>
      </c>
      <c r="I250" s="26">
        <v>0.39100000000000001</v>
      </c>
      <c r="J250" s="9">
        <v>0.39063999999999999</v>
      </c>
      <c r="K250">
        <f t="shared" si="5"/>
        <v>0.99907928388746792</v>
      </c>
      <c r="L250" t="str">
        <f>_xlfn.XLOOKUP(A250,'Usage by partner TELE2 vs Ki'!A:A,'Usage by partner TELE2 vs Ki'!A:A,,0)</f>
        <v>ZMBCZ</v>
      </c>
    </row>
    <row r="251" spans="1:12" x14ac:dyDescent="0.25">
      <c r="A251" s="8" t="s">
        <v>576</v>
      </c>
      <c r="B251" s="8" t="s">
        <v>577</v>
      </c>
      <c r="C251" s="8" t="s">
        <v>578</v>
      </c>
      <c r="D251" s="8" t="s">
        <v>13</v>
      </c>
      <c r="E251" s="8" t="s">
        <v>14</v>
      </c>
      <c r="F251" s="8" t="s">
        <v>15</v>
      </c>
      <c r="G251" s="8">
        <v>12213</v>
      </c>
      <c r="H251" s="8">
        <v>0</v>
      </c>
      <c r="I251" s="26">
        <v>169.20699999999999</v>
      </c>
      <c r="J251" s="9">
        <v>169.25541999999101</v>
      </c>
      <c r="K251">
        <f t="shared" si="5"/>
        <v>1.0002861583740095</v>
      </c>
      <c r="L251" t="str">
        <f>_xlfn.XLOOKUP(A251,'Usage by partner TELE2 vs Ki'!A:A,'Usage by partner TELE2 vs Ki'!A:A,,0)</f>
        <v>ZWEN1</v>
      </c>
    </row>
    <row r="252" spans="1:12" x14ac:dyDescent="0.25">
      <c r="A252" s="8" t="s">
        <v>579</v>
      </c>
      <c r="B252" s="8" t="s">
        <v>580</v>
      </c>
      <c r="C252" s="8" t="s">
        <v>578</v>
      </c>
      <c r="D252" s="8" t="s">
        <v>13</v>
      </c>
      <c r="E252" s="8" t="s">
        <v>14</v>
      </c>
      <c r="F252" s="8" t="s">
        <v>15</v>
      </c>
      <c r="G252" s="8">
        <v>5767</v>
      </c>
      <c r="H252" s="8">
        <v>0</v>
      </c>
      <c r="I252" s="26">
        <v>81.076999999999998</v>
      </c>
      <c r="J252" s="9">
        <v>16.235979999999799</v>
      </c>
      <c r="K252">
        <f t="shared" si="5"/>
        <v>0.20025383277624725</v>
      </c>
      <c r="L252" t="str">
        <f>_xlfn.XLOOKUP(A252,'Usage by partner TELE2 vs Ki'!A:A,'Usage by partner TELE2 vs Ki'!A:A,,0)</f>
        <v>ZWEN3</v>
      </c>
    </row>
  </sheetData>
  <autoFilter ref="A1:L310" xr:uid="{331178D8-9FF2-47E7-A357-D950E7D3A6AC}"/>
  <conditionalFormatting sqref="L1:L1048576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DA134-2B50-4C5E-A2E7-691E394542C9}">
  <dimension ref="A1:O244"/>
  <sheetViews>
    <sheetView workbookViewId="0">
      <selection activeCell="J221" sqref="J1:J1048576"/>
    </sheetView>
  </sheetViews>
  <sheetFormatPr defaultRowHeight="15" x14ac:dyDescent="0.25"/>
  <cols>
    <col min="1" max="1" width="10.28515625" style="8" bestFit="1" customWidth="1"/>
    <col min="2" max="2" width="17.85546875" style="8" customWidth="1"/>
    <col min="3" max="3" width="17.7109375" style="8" customWidth="1"/>
    <col min="4" max="4" width="15.28515625" style="8" bestFit="1" customWidth="1"/>
    <col min="5" max="5" width="8.7109375" style="8" customWidth="1"/>
    <col min="6" max="6" width="18.7109375" style="8" customWidth="1"/>
    <col min="7" max="7" width="15.28515625" style="8" customWidth="1"/>
    <col min="8" max="8" width="10.7109375" style="8" customWidth="1"/>
    <col min="9" max="9" width="22" style="26" bestFit="1" customWidth="1"/>
    <col min="10" max="10" width="11.5703125" style="9" bestFit="1" customWidth="1"/>
    <col min="15" max="15" width="13.28515625" bestFit="1" customWidth="1"/>
  </cols>
  <sheetData>
    <row r="1" spans="1:15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4" t="s">
        <v>8</v>
      </c>
      <c r="J1" s="3" t="s">
        <v>9</v>
      </c>
      <c r="K1" s="3" t="s">
        <v>581</v>
      </c>
      <c r="O1" s="23">
        <f>SUM(I:I)</f>
        <v>1292269.9489999998</v>
      </c>
    </row>
    <row r="2" spans="1:15" x14ac:dyDescent="0.25">
      <c r="A2" s="4" t="s">
        <v>1244</v>
      </c>
      <c r="B2" s="4" t="s">
        <v>1245</v>
      </c>
      <c r="C2" s="4" t="s">
        <v>12</v>
      </c>
      <c r="D2" s="4" t="s">
        <v>13</v>
      </c>
      <c r="E2" s="4" t="s">
        <v>14</v>
      </c>
      <c r="F2" s="5" t="s">
        <v>15</v>
      </c>
      <c r="G2" s="5">
        <v>15</v>
      </c>
      <c r="H2" s="6">
        <v>0</v>
      </c>
      <c r="I2" s="25">
        <v>0.23</v>
      </c>
      <c r="J2" s="7">
        <v>1.3860000000000001E-2</v>
      </c>
      <c r="K2">
        <f>J2/I2</f>
        <v>6.0260869565217395E-2</v>
      </c>
      <c r="L2" t="str">
        <f>_xlfn.XLOOKUP(A2,'Usage by partner TELE2 vs Ki'!A:A,'Usage by partner TELE2 vs Ki'!A:A,,0)</f>
        <v>ALBAM</v>
      </c>
    </row>
    <row r="3" spans="1:15" x14ac:dyDescent="0.25">
      <c r="A3" s="4" t="s">
        <v>10</v>
      </c>
      <c r="B3" s="4" t="s">
        <v>11</v>
      </c>
      <c r="C3" s="4" t="s">
        <v>12</v>
      </c>
      <c r="D3" s="4" t="s">
        <v>13</v>
      </c>
      <c r="E3" s="4" t="s">
        <v>14</v>
      </c>
      <c r="F3" s="5" t="s">
        <v>15</v>
      </c>
      <c r="G3" s="5">
        <v>2</v>
      </c>
      <c r="H3" s="6">
        <v>0</v>
      </c>
      <c r="I3" s="25">
        <v>0.186</v>
      </c>
      <c r="J3" s="7">
        <v>1.1140000000000001E-2</v>
      </c>
      <c r="K3">
        <f t="shared" ref="K3:K66" si="0">J3/I3</f>
        <v>5.9892473118279575E-2</v>
      </c>
      <c r="L3" t="str">
        <f>_xlfn.XLOOKUP(A3,'Usage by partner TELE2 vs Ki'!A:A,'Usage by partner TELE2 vs Ki'!A:A,,0)</f>
        <v>ALBEM</v>
      </c>
    </row>
    <row r="4" spans="1:15" x14ac:dyDescent="0.25">
      <c r="A4" s="4" t="s">
        <v>16</v>
      </c>
      <c r="B4" s="4" t="s">
        <v>17</v>
      </c>
      <c r="C4" s="4" t="s">
        <v>12</v>
      </c>
      <c r="D4" s="4" t="s">
        <v>13</v>
      </c>
      <c r="E4" s="4" t="s">
        <v>14</v>
      </c>
      <c r="F4" s="5" t="s">
        <v>15</v>
      </c>
      <c r="G4" s="5">
        <v>411</v>
      </c>
      <c r="H4" s="6">
        <v>0</v>
      </c>
      <c r="I4" s="25">
        <v>1.2</v>
      </c>
      <c r="J4" s="7">
        <v>7.3200000000000001E-3</v>
      </c>
      <c r="K4">
        <f t="shared" si="0"/>
        <v>6.1000000000000004E-3</v>
      </c>
      <c r="L4" t="str">
        <f>_xlfn.XLOOKUP(A4,'Usage by partner TELE2 vs Ki'!A:A,'Usage by partner TELE2 vs Ki'!A:A,,0)</f>
        <v>ALBVF</v>
      </c>
    </row>
    <row r="5" spans="1:15" x14ac:dyDescent="0.25">
      <c r="A5" s="4" t="s">
        <v>1246</v>
      </c>
      <c r="B5" s="4" t="s">
        <v>1247</v>
      </c>
      <c r="C5" s="4" t="s">
        <v>1248</v>
      </c>
      <c r="D5" s="4" t="s">
        <v>13</v>
      </c>
      <c r="E5" s="4" t="s">
        <v>14</v>
      </c>
      <c r="F5" s="5" t="s">
        <v>15</v>
      </c>
      <c r="G5" s="5">
        <v>52</v>
      </c>
      <c r="H5" s="6">
        <v>0</v>
      </c>
      <c r="I5" s="25">
        <v>1.3149999999999999</v>
      </c>
      <c r="J5" s="7">
        <v>0.13170000000000001</v>
      </c>
      <c r="K5">
        <f t="shared" si="0"/>
        <v>0.10015209125475287</v>
      </c>
      <c r="L5" t="str">
        <f>_xlfn.XLOOKUP(A5,'Usage by partner TELE2 vs Ki'!A:A,'Usage by partner TELE2 vs Ki'!A:A,,0)</f>
        <v>ANDMA</v>
      </c>
    </row>
    <row r="6" spans="1:15" x14ac:dyDescent="0.25">
      <c r="A6" s="4" t="s">
        <v>18</v>
      </c>
      <c r="B6" s="4" t="s">
        <v>19</v>
      </c>
      <c r="C6" s="4" t="s">
        <v>20</v>
      </c>
      <c r="D6" s="4" t="s">
        <v>13</v>
      </c>
      <c r="E6" s="4" t="s">
        <v>14</v>
      </c>
      <c r="F6" s="5" t="s">
        <v>15</v>
      </c>
      <c r="G6" s="5">
        <v>53660</v>
      </c>
      <c r="H6" s="6">
        <v>0</v>
      </c>
      <c r="I6" s="25">
        <v>1677.47</v>
      </c>
      <c r="J6" s="7">
        <v>84.038390000019604</v>
      </c>
      <c r="K6">
        <f t="shared" si="0"/>
        <v>5.0098296839895556E-2</v>
      </c>
      <c r="L6" t="str">
        <f>_xlfn.XLOOKUP(A6,'Usage by partner TELE2 vs Ki'!A:A,'Usage by partner TELE2 vs Ki'!A:A,,0)</f>
        <v>ARETC</v>
      </c>
    </row>
    <row r="7" spans="1:15" x14ac:dyDescent="0.25">
      <c r="A7" s="4" t="s">
        <v>21</v>
      </c>
      <c r="B7" s="4" t="s">
        <v>22</v>
      </c>
      <c r="C7" s="4" t="s">
        <v>23</v>
      </c>
      <c r="D7" s="4" t="s">
        <v>13</v>
      </c>
      <c r="E7" s="4" t="s">
        <v>14</v>
      </c>
      <c r="F7" s="5" t="s">
        <v>15</v>
      </c>
      <c r="G7" s="5">
        <v>492</v>
      </c>
      <c r="H7" s="6">
        <v>0</v>
      </c>
      <c r="I7" s="25">
        <v>11.651</v>
      </c>
      <c r="J7" s="7">
        <v>5.8277100000000202</v>
      </c>
      <c r="K7">
        <f t="shared" si="0"/>
        <v>0.50018968328898983</v>
      </c>
      <c r="L7" t="str">
        <f>_xlfn.XLOOKUP(A7,'Usage by partner TELE2 vs Ki'!A:A,'Usage by partner TELE2 vs Ki'!A:A,,0)</f>
        <v>ARGCM</v>
      </c>
    </row>
    <row r="8" spans="1:15" x14ac:dyDescent="0.25">
      <c r="A8" s="4" t="s">
        <v>24</v>
      </c>
      <c r="B8" s="4" t="s">
        <v>25</v>
      </c>
      <c r="C8" s="4" t="s">
        <v>23</v>
      </c>
      <c r="D8" s="4" t="s">
        <v>13</v>
      </c>
      <c r="E8" s="4" t="s">
        <v>14</v>
      </c>
      <c r="F8" s="5" t="s">
        <v>15</v>
      </c>
      <c r="G8" s="5">
        <v>665</v>
      </c>
      <c r="H8" s="6">
        <v>0</v>
      </c>
      <c r="I8" s="25">
        <v>28.794</v>
      </c>
      <c r="J8" s="7">
        <v>1.4419</v>
      </c>
      <c r="K8">
        <f t="shared" si="0"/>
        <v>5.0076404806556916E-2</v>
      </c>
      <c r="L8" t="str">
        <f>_xlfn.XLOOKUP(A8,'Usage by partner TELE2 vs Ki'!A:A,'Usage by partner TELE2 vs Ki'!A:A,,0)</f>
        <v>ARGTM</v>
      </c>
    </row>
    <row r="9" spans="1:15" x14ac:dyDescent="0.25">
      <c r="A9" s="4" t="s">
        <v>26</v>
      </c>
      <c r="B9" s="4" t="s">
        <v>27</v>
      </c>
      <c r="C9" s="4" t="s">
        <v>23</v>
      </c>
      <c r="D9" s="4" t="s">
        <v>13</v>
      </c>
      <c r="E9" s="4" t="s">
        <v>14</v>
      </c>
      <c r="F9" s="5" t="s">
        <v>15</v>
      </c>
      <c r="G9" s="5">
        <v>300</v>
      </c>
      <c r="H9" s="6">
        <v>0</v>
      </c>
      <c r="I9" s="25">
        <v>11.939</v>
      </c>
      <c r="J9" s="7">
        <v>0.59813999999999801</v>
      </c>
      <c r="K9">
        <f t="shared" si="0"/>
        <v>5.0099673339475501E-2</v>
      </c>
      <c r="L9" t="str">
        <f>_xlfn.XLOOKUP(A9,'Usage by partner TELE2 vs Ki'!A:A,'Usage by partner TELE2 vs Ki'!A:A,,0)</f>
        <v>ARGTP</v>
      </c>
    </row>
    <row r="10" spans="1:15" x14ac:dyDescent="0.25">
      <c r="A10" s="4" t="s">
        <v>28</v>
      </c>
      <c r="B10" s="4" t="s">
        <v>29</v>
      </c>
      <c r="C10" s="4" t="s">
        <v>30</v>
      </c>
      <c r="D10" s="4" t="s">
        <v>13</v>
      </c>
      <c r="E10" s="4" t="s">
        <v>14</v>
      </c>
      <c r="F10" s="5" t="s">
        <v>15</v>
      </c>
      <c r="G10" s="5">
        <v>10353</v>
      </c>
      <c r="H10" s="6">
        <v>0</v>
      </c>
      <c r="I10" s="25">
        <v>356.17899999999997</v>
      </c>
      <c r="J10" s="7">
        <v>1.80623000000006</v>
      </c>
      <c r="K10">
        <f t="shared" si="0"/>
        <v>5.0711299655511978E-3</v>
      </c>
      <c r="L10" t="str">
        <f>_xlfn.XLOOKUP(A10,'Usage by partner TELE2 vs Ki'!A:A,'Usage by partner TELE2 vs Ki'!A:A,,0)</f>
        <v>AUSTA</v>
      </c>
    </row>
    <row r="11" spans="1:15" x14ac:dyDescent="0.25">
      <c r="A11" s="4" t="s">
        <v>31</v>
      </c>
      <c r="B11" s="4" t="s">
        <v>32</v>
      </c>
      <c r="C11" s="4" t="s">
        <v>30</v>
      </c>
      <c r="D11" s="4" t="s">
        <v>13</v>
      </c>
      <c r="E11" s="4" t="s">
        <v>14</v>
      </c>
      <c r="F11" s="5" t="s">
        <v>15</v>
      </c>
      <c r="G11" s="5">
        <v>1222</v>
      </c>
      <c r="H11" s="6">
        <v>0</v>
      </c>
      <c r="I11" s="25">
        <v>19.972000000000001</v>
      </c>
      <c r="J11" s="7">
        <v>1.6014700000000099</v>
      </c>
      <c r="K11">
        <f t="shared" si="0"/>
        <v>8.0185760064090214E-2</v>
      </c>
      <c r="L11" t="str">
        <f>_xlfn.XLOOKUP(A11,'Usage by partner TELE2 vs Ki'!A:A,'Usage by partner TELE2 vs Ki'!A:A,,0)</f>
        <v>AUSVF</v>
      </c>
    </row>
    <row r="12" spans="1:15" x14ac:dyDescent="0.25">
      <c r="A12" s="4" t="s">
        <v>33</v>
      </c>
      <c r="B12" s="4" t="s">
        <v>34</v>
      </c>
      <c r="C12" s="4" t="s">
        <v>35</v>
      </c>
      <c r="D12" s="4" t="s">
        <v>13</v>
      </c>
      <c r="E12" s="4" t="s">
        <v>14</v>
      </c>
      <c r="F12" s="5" t="s">
        <v>15</v>
      </c>
      <c r="G12" s="5">
        <v>6653</v>
      </c>
      <c r="H12" s="6">
        <v>0</v>
      </c>
      <c r="I12" s="25">
        <v>1150.329</v>
      </c>
      <c r="J12" s="7">
        <v>6.9302499999989902</v>
      </c>
      <c r="K12">
        <f t="shared" si="0"/>
        <v>6.02458079384158E-3</v>
      </c>
      <c r="L12" t="str">
        <f>_xlfn.XLOOKUP(A12,'Usage by partner TELE2 vs Ki'!A:A,'Usage by partner TELE2 vs Ki'!A:A,,0)</f>
        <v>AUTCA</v>
      </c>
    </row>
    <row r="13" spans="1:15" x14ac:dyDescent="0.25">
      <c r="A13" s="4" t="s">
        <v>36</v>
      </c>
      <c r="B13" s="4" t="s">
        <v>37</v>
      </c>
      <c r="C13" s="4" t="s">
        <v>35</v>
      </c>
      <c r="D13" s="4" t="s">
        <v>13</v>
      </c>
      <c r="E13" s="4" t="s">
        <v>14</v>
      </c>
      <c r="F13" s="5" t="s">
        <v>15</v>
      </c>
      <c r="G13" s="5">
        <v>44918</v>
      </c>
      <c r="H13" s="6">
        <v>0</v>
      </c>
      <c r="I13" s="25">
        <v>368.22500000000002</v>
      </c>
      <c r="J13" s="7">
        <v>3.7165400000012001</v>
      </c>
      <c r="K13">
        <f t="shared" si="0"/>
        <v>1.0093122411572272E-2</v>
      </c>
      <c r="L13" t="str">
        <f>_xlfn.XLOOKUP(A13,'Usage by partner TELE2 vs Ki'!A:A,'Usage by partner TELE2 vs Ki'!A:A,,0)</f>
        <v>AUTPT</v>
      </c>
    </row>
    <row r="14" spans="1:15" x14ac:dyDescent="0.25">
      <c r="A14" s="4" t="s">
        <v>38</v>
      </c>
      <c r="B14" s="4" t="s">
        <v>39</v>
      </c>
      <c r="C14" s="4" t="s">
        <v>40</v>
      </c>
      <c r="D14" s="4" t="s">
        <v>13</v>
      </c>
      <c r="E14" s="4" t="s">
        <v>14</v>
      </c>
      <c r="F14" s="5" t="s">
        <v>15</v>
      </c>
      <c r="G14" s="5">
        <v>20890</v>
      </c>
      <c r="H14" s="6">
        <v>0</v>
      </c>
      <c r="I14" s="25">
        <v>61.664999999999999</v>
      </c>
      <c r="J14" s="7">
        <v>6.2263000000010402</v>
      </c>
      <c r="K14">
        <f t="shared" si="0"/>
        <v>0.10096975593936658</v>
      </c>
      <c r="L14" t="str">
        <f>_xlfn.XLOOKUP(A14,'Usage by partner TELE2 vs Ki'!A:A,'Usage by partner TELE2 vs Ki'!A:A,,0)</f>
        <v>BDITL</v>
      </c>
    </row>
    <row r="15" spans="1:15" x14ac:dyDescent="0.25">
      <c r="A15" s="4" t="s">
        <v>41</v>
      </c>
      <c r="B15" s="4" t="s">
        <v>42</v>
      </c>
      <c r="C15" s="4" t="s">
        <v>43</v>
      </c>
      <c r="D15" s="4" t="s">
        <v>13</v>
      </c>
      <c r="E15" s="4" t="s">
        <v>14</v>
      </c>
      <c r="F15" s="5" t="s">
        <v>15</v>
      </c>
      <c r="G15" s="5">
        <v>7022</v>
      </c>
      <c r="H15" s="6">
        <v>0</v>
      </c>
      <c r="I15" s="25">
        <v>168.89400000000001</v>
      </c>
      <c r="J15" s="7">
        <v>1.6966699999999799</v>
      </c>
      <c r="K15">
        <f t="shared" si="0"/>
        <v>1.004576835174713E-2</v>
      </c>
      <c r="L15" t="str">
        <f>_xlfn.XLOOKUP(A15,'Usage by partner TELE2 vs Ki'!A:A,'Usage by partner TELE2 vs Ki'!A:A,,0)</f>
        <v>BELKO</v>
      </c>
    </row>
    <row r="16" spans="1:15" x14ac:dyDescent="0.25">
      <c r="A16" s="4" t="s">
        <v>44</v>
      </c>
      <c r="B16" s="4" t="s">
        <v>45</v>
      </c>
      <c r="C16" s="4" t="s">
        <v>43</v>
      </c>
      <c r="D16" s="4" t="s">
        <v>13</v>
      </c>
      <c r="E16" s="4" t="s">
        <v>14</v>
      </c>
      <c r="F16" s="5" t="s">
        <v>15</v>
      </c>
      <c r="G16" s="5">
        <v>68771</v>
      </c>
      <c r="H16" s="6">
        <v>0</v>
      </c>
      <c r="I16" s="25">
        <v>613.11599999999999</v>
      </c>
      <c r="J16" s="7">
        <v>3.9818500000024599</v>
      </c>
      <c r="K16">
        <f t="shared" si="0"/>
        <v>6.4944480326764595E-3</v>
      </c>
      <c r="L16" t="str">
        <f>_xlfn.XLOOKUP(A16,'Usage by partner TELE2 vs Ki'!A:A,'Usage by partner TELE2 vs Ki'!A:A,,0)</f>
        <v>BELMO</v>
      </c>
    </row>
    <row r="17" spans="1:12" x14ac:dyDescent="0.25">
      <c r="A17" s="4" t="s">
        <v>46</v>
      </c>
      <c r="B17" s="4" t="s">
        <v>47</v>
      </c>
      <c r="C17" s="4" t="s">
        <v>43</v>
      </c>
      <c r="D17" s="4" t="s">
        <v>13</v>
      </c>
      <c r="E17" s="4" t="s">
        <v>14</v>
      </c>
      <c r="F17" s="5" t="s">
        <v>15</v>
      </c>
      <c r="G17" s="5">
        <v>128131</v>
      </c>
      <c r="H17" s="6">
        <v>0</v>
      </c>
      <c r="I17" s="25">
        <v>1942.452</v>
      </c>
      <c r="J17" s="7">
        <v>19.469869999960501</v>
      </c>
      <c r="K17">
        <f t="shared" si="0"/>
        <v>1.0023346780234725E-2</v>
      </c>
      <c r="L17" t="str">
        <f>_xlfn.XLOOKUP(A17,'Usage by partner TELE2 vs Ki'!A:A,'Usage by partner TELE2 vs Ki'!A:A,,0)</f>
        <v>BELTB</v>
      </c>
    </row>
    <row r="18" spans="1:12" x14ac:dyDescent="0.25">
      <c r="A18" s="4" t="s">
        <v>48</v>
      </c>
      <c r="B18" s="4" t="s">
        <v>49</v>
      </c>
      <c r="C18" s="4" t="s">
        <v>50</v>
      </c>
      <c r="D18" s="4" t="s">
        <v>13</v>
      </c>
      <c r="E18" s="4" t="s">
        <v>14</v>
      </c>
      <c r="F18" s="5" t="s">
        <v>15</v>
      </c>
      <c r="G18" s="5">
        <v>818114</v>
      </c>
      <c r="H18" s="6">
        <v>0</v>
      </c>
      <c r="I18" s="25">
        <v>6312.1760000000004</v>
      </c>
      <c r="J18" s="7">
        <v>128.70194000036599</v>
      </c>
      <c r="K18">
        <f t="shared" si="0"/>
        <v>2.0389472663684596E-2</v>
      </c>
      <c r="L18" t="str">
        <f>_xlfn.XLOOKUP(A18,'Usage by partner TELE2 vs Ki'!A:A,'Usage by partner TELE2 vs Ki'!A:A,,0)</f>
        <v>BGDBL</v>
      </c>
    </row>
    <row r="19" spans="1:12" x14ac:dyDescent="0.25">
      <c r="A19" s="4" t="s">
        <v>51</v>
      </c>
      <c r="B19" s="4" t="s">
        <v>52</v>
      </c>
      <c r="C19" s="4" t="s">
        <v>50</v>
      </c>
      <c r="D19" s="4" t="s">
        <v>13</v>
      </c>
      <c r="E19" s="4" t="s">
        <v>14</v>
      </c>
      <c r="F19" s="5" t="s">
        <v>15</v>
      </c>
      <c r="G19" s="5">
        <v>134938</v>
      </c>
      <c r="H19" s="6">
        <v>0</v>
      </c>
      <c r="I19" s="25">
        <v>3492.4259999999999</v>
      </c>
      <c r="J19" s="7">
        <v>314.81505999996602</v>
      </c>
      <c r="K19">
        <f t="shared" si="0"/>
        <v>9.0142227780908177E-2</v>
      </c>
      <c r="L19" t="str">
        <f>_xlfn.XLOOKUP(A19,'Usage by partner TELE2 vs Ki'!A:A,'Usage by partner TELE2 vs Ki'!A:A,,0)</f>
        <v>BGDGP</v>
      </c>
    </row>
    <row r="20" spans="1:12" x14ac:dyDescent="0.25">
      <c r="A20" s="4" t="s">
        <v>53</v>
      </c>
      <c r="B20" s="4" t="s">
        <v>54</v>
      </c>
      <c r="C20" s="4" t="s">
        <v>55</v>
      </c>
      <c r="D20" s="4" t="s">
        <v>13</v>
      </c>
      <c r="E20" s="4" t="s">
        <v>14</v>
      </c>
      <c r="F20" s="5" t="s">
        <v>15</v>
      </c>
      <c r="G20" s="5">
        <v>25</v>
      </c>
      <c r="H20" s="6">
        <v>0</v>
      </c>
      <c r="I20" s="25">
        <v>1.696</v>
      </c>
      <c r="J20" s="7">
        <v>1.7049999999999999E-2</v>
      </c>
      <c r="K20">
        <f t="shared" si="0"/>
        <v>1.0053066037735849E-2</v>
      </c>
      <c r="L20" t="str">
        <f>_xlfn.XLOOKUP(A20,'Usage by partner TELE2 vs Ki'!A:A,'Usage by partner TELE2 vs Ki'!A:A,,0)</f>
        <v>BGR01</v>
      </c>
    </row>
    <row r="21" spans="1:12" x14ac:dyDescent="0.25">
      <c r="A21" s="4" t="s">
        <v>56</v>
      </c>
      <c r="B21" s="4" t="s">
        <v>57</v>
      </c>
      <c r="C21" s="4" t="s">
        <v>55</v>
      </c>
      <c r="D21" s="4" t="s">
        <v>13</v>
      </c>
      <c r="E21" s="4" t="s">
        <v>14</v>
      </c>
      <c r="F21" s="5" t="s">
        <v>15</v>
      </c>
      <c r="G21" s="5">
        <v>15</v>
      </c>
      <c r="H21" s="6">
        <v>0</v>
      </c>
      <c r="I21" s="25">
        <v>1.742</v>
      </c>
      <c r="J21" s="7">
        <v>1.051E-2</v>
      </c>
      <c r="K21">
        <f t="shared" si="0"/>
        <v>6.0332950631458099E-3</v>
      </c>
      <c r="L21" t="str">
        <f>_xlfn.XLOOKUP(A21,'Usage by partner TELE2 vs Ki'!A:A,'Usage by partner TELE2 vs Ki'!A:A,,0)</f>
        <v>BGRCM</v>
      </c>
    </row>
    <row r="22" spans="1:12" x14ac:dyDescent="0.25">
      <c r="A22" s="4" t="s">
        <v>58</v>
      </c>
      <c r="B22" s="4" t="s">
        <v>59</v>
      </c>
      <c r="C22" s="4" t="s">
        <v>55</v>
      </c>
      <c r="D22" s="4" t="s">
        <v>13</v>
      </c>
      <c r="E22" s="4" t="s">
        <v>14</v>
      </c>
      <c r="F22" s="5" t="s">
        <v>15</v>
      </c>
      <c r="G22" s="5">
        <v>22</v>
      </c>
      <c r="H22" s="6">
        <v>0</v>
      </c>
      <c r="I22" s="25">
        <v>1.42</v>
      </c>
      <c r="J22" s="7">
        <v>1.426E-2</v>
      </c>
      <c r="K22">
        <f t="shared" si="0"/>
        <v>1.0042253521126761E-2</v>
      </c>
      <c r="L22" t="str">
        <f>_xlfn.XLOOKUP(A22,'Usage by partner TELE2 vs Ki'!A:A,'Usage by partner TELE2 vs Ki'!A:A,,0)</f>
        <v>BGRVA</v>
      </c>
    </row>
    <row r="23" spans="1:12" x14ac:dyDescent="0.25">
      <c r="A23" s="4" t="s">
        <v>1104</v>
      </c>
      <c r="B23" s="4" t="s">
        <v>1186</v>
      </c>
      <c r="C23" s="4" t="s">
        <v>1043</v>
      </c>
      <c r="D23" s="4" t="s">
        <v>13</v>
      </c>
      <c r="E23" s="4" t="s">
        <v>14</v>
      </c>
      <c r="F23" s="5" t="s">
        <v>15</v>
      </c>
      <c r="G23" s="5">
        <v>1667</v>
      </c>
      <c r="H23" s="6">
        <v>0</v>
      </c>
      <c r="I23" s="25">
        <v>56.347999999999999</v>
      </c>
      <c r="J23" s="7">
        <v>5.6416700000000102</v>
      </c>
      <c r="K23">
        <f t="shared" si="0"/>
        <v>0.10012192091999735</v>
      </c>
      <c r="L23" t="str">
        <f>_xlfn.XLOOKUP(A23,'Usage by partner TELE2 vs Ki'!A:A,'Usage by partner TELE2 vs Ki'!A:A,,0)</f>
        <v>BHRBT</v>
      </c>
    </row>
    <row r="24" spans="1:12" x14ac:dyDescent="0.25">
      <c r="A24" s="4" t="s">
        <v>1041</v>
      </c>
      <c r="B24" s="4" t="s">
        <v>1042</v>
      </c>
      <c r="C24" s="4" t="s">
        <v>1043</v>
      </c>
      <c r="D24" s="4" t="s">
        <v>13</v>
      </c>
      <c r="E24" s="4" t="s">
        <v>14</v>
      </c>
      <c r="F24" s="5" t="s">
        <v>15</v>
      </c>
      <c r="G24" s="5">
        <v>4447</v>
      </c>
      <c r="H24" s="6">
        <v>0</v>
      </c>
      <c r="I24" s="25">
        <v>20.332999999999998</v>
      </c>
      <c r="J24" s="7">
        <v>1.2356499999999899</v>
      </c>
      <c r="K24">
        <f t="shared" si="0"/>
        <v>6.0770668371612158E-2</v>
      </c>
      <c r="L24" t="str">
        <f>_xlfn.XLOOKUP(A24,'Usage by partner TELE2 vs Ki'!A:A,'Usage by partner TELE2 vs Ki'!A:A,,0)</f>
        <v>BHRMV</v>
      </c>
    </row>
    <row r="25" spans="1:12" x14ac:dyDescent="0.25">
      <c r="A25" s="4" t="s">
        <v>1044</v>
      </c>
      <c r="B25" s="4" t="s">
        <v>1045</v>
      </c>
      <c r="C25" s="4" t="s">
        <v>1043</v>
      </c>
      <c r="D25" s="4" t="s">
        <v>13</v>
      </c>
      <c r="E25" s="4" t="s">
        <v>14</v>
      </c>
      <c r="F25" s="5" t="s">
        <v>15</v>
      </c>
      <c r="G25" s="5">
        <v>274</v>
      </c>
      <c r="H25" s="6">
        <v>0</v>
      </c>
      <c r="I25" s="25">
        <v>46.302999999999997</v>
      </c>
      <c r="J25" s="7">
        <v>4.6312899999999999</v>
      </c>
      <c r="K25">
        <f t="shared" si="0"/>
        <v>0.1000213809040451</v>
      </c>
      <c r="L25" t="str">
        <f>_xlfn.XLOOKUP(A25,'Usage by partner TELE2 vs Ki'!A:A,'Usage by partner TELE2 vs Ki'!A:A,,0)</f>
        <v>BHRST</v>
      </c>
    </row>
    <row r="26" spans="1:12" x14ac:dyDescent="0.25">
      <c r="A26" s="4" t="s">
        <v>60</v>
      </c>
      <c r="B26" s="4" t="s">
        <v>61</v>
      </c>
      <c r="C26" s="4" t="s">
        <v>62</v>
      </c>
      <c r="D26" s="4" t="s">
        <v>13</v>
      </c>
      <c r="E26" s="4" t="s">
        <v>14</v>
      </c>
      <c r="F26" s="5" t="s">
        <v>15</v>
      </c>
      <c r="G26" s="5">
        <v>2092</v>
      </c>
      <c r="H26" s="6">
        <v>0</v>
      </c>
      <c r="I26" s="25">
        <v>26.39</v>
      </c>
      <c r="J26" s="7">
        <v>5.2866100000002696</v>
      </c>
      <c r="K26">
        <f t="shared" si="0"/>
        <v>0.20032625994695982</v>
      </c>
      <c r="L26" t="str">
        <f>_xlfn.XLOOKUP(A26,'Usage by partner TELE2 vs Ki'!A:A,'Usage by partner TELE2 vs Ki'!A:A,,0)</f>
        <v>BHSBH</v>
      </c>
    </row>
    <row r="27" spans="1:12" x14ac:dyDescent="0.25">
      <c r="A27" s="4" t="s">
        <v>63</v>
      </c>
      <c r="B27" s="4" t="s">
        <v>64</v>
      </c>
      <c r="C27" s="4" t="s">
        <v>62</v>
      </c>
      <c r="D27" s="4" t="s">
        <v>13</v>
      </c>
      <c r="E27" s="4" t="s">
        <v>14</v>
      </c>
      <c r="F27" s="5" t="s">
        <v>15</v>
      </c>
      <c r="G27" s="5">
        <v>864</v>
      </c>
      <c r="H27" s="6">
        <v>0</v>
      </c>
      <c r="I27" s="25">
        <v>13.135</v>
      </c>
      <c r="J27" s="7">
        <v>2.6305200000000002</v>
      </c>
      <c r="K27">
        <f t="shared" si="0"/>
        <v>0.20026798629615533</v>
      </c>
      <c r="L27" t="str">
        <f>_xlfn.XLOOKUP(A27,'Usage by partner TELE2 vs Ki'!A:A,'Usage by partner TELE2 vs Ki'!A:A,,0)</f>
        <v>BHSNC</v>
      </c>
    </row>
    <row r="28" spans="1:12" x14ac:dyDescent="0.25">
      <c r="A28" s="4" t="s">
        <v>65</v>
      </c>
      <c r="B28" s="4" t="s">
        <v>66</v>
      </c>
      <c r="C28" s="4" t="s">
        <v>67</v>
      </c>
      <c r="D28" s="4" t="s">
        <v>13</v>
      </c>
      <c r="E28" s="4" t="s">
        <v>14</v>
      </c>
      <c r="F28" s="5" t="s">
        <v>15</v>
      </c>
      <c r="G28" s="5">
        <v>7444</v>
      </c>
      <c r="H28" s="6">
        <v>0</v>
      </c>
      <c r="I28" s="25">
        <v>501.11099999999999</v>
      </c>
      <c r="J28" s="7">
        <v>50.1405500000008</v>
      </c>
      <c r="K28">
        <f t="shared" si="0"/>
        <v>0.10005876941436288</v>
      </c>
      <c r="L28" t="str">
        <f>_xlfn.XLOOKUP(A28,'Usage by partner TELE2 vs Ki'!A:A,'Usage by partner TELE2 vs Ki'!A:A,,0)</f>
        <v>BIHER</v>
      </c>
    </row>
    <row r="29" spans="1:12" x14ac:dyDescent="0.25">
      <c r="A29" s="4" t="s">
        <v>68</v>
      </c>
      <c r="B29" s="4" t="s">
        <v>69</v>
      </c>
      <c r="C29" s="4" t="s">
        <v>67</v>
      </c>
      <c r="D29" s="4" t="s">
        <v>13</v>
      </c>
      <c r="E29" s="4" t="s">
        <v>14</v>
      </c>
      <c r="F29" s="5" t="s">
        <v>15</v>
      </c>
      <c r="G29" s="5">
        <v>5008</v>
      </c>
      <c r="H29" s="6">
        <v>0</v>
      </c>
      <c r="I29" s="25">
        <v>530.42100000000005</v>
      </c>
      <c r="J29" s="7">
        <v>53.061870000000198</v>
      </c>
      <c r="K29">
        <f t="shared" si="0"/>
        <v>0.10003727227994404</v>
      </c>
      <c r="L29" t="str">
        <f>_xlfn.XLOOKUP(A29,'Usage by partner TELE2 vs Ki'!A:A,'Usage by partner TELE2 vs Ki'!A:A,,0)</f>
        <v>BIHMS</v>
      </c>
    </row>
    <row r="30" spans="1:12" x14ac:dyDescent="0.25">
      <c r="A30" s="4" t="s">
        <v>70</v>
      </c>
      <c r="B30" s="4" t="s">
        <v>71</v>
      </c>
      <c r="C30" s="4" t="s">
        <v>67</v>
      </c>
      <c r="D30" s="4" t="s">
        <v>13</v>
      </c>
      <c r="E30" s="4" t="s">
        <v>14</v>
      </c>
      <c r="F30" s="5" t="s">
        <v>15</v>
      </c>
      <c r="G30" s="5">
        <v>50037</v>
      </c>
      <c r="H30" s="6">
        <v>0</v>
      </c>
      <c r="I30" s="25">
        <v>3466.7950000000001</v>
      </c>
      <c r="J30" s="7">
        <v>52.212819999990501</v>
      </c>
      <c r="K30">
        <f t="shared" si="0"/>
        <v>1.5060832844166009E-2</v>
      </c>
      <c r="L30" t="str">
        <f>_xlfn.XLOOKUP(A30,'Usage by partner TELE2 vs Ki'!A:A,'Usage by partner TELE2 vs Ki'!A:A,,0)</f>
        <v>BIHPT</v>
      </c>
    </row>
    <row r="31" spans="1:12" x14ac:dyDescent="0.25">
      <c r="A31" s="4" t="s">
        <v>75</v>
      </c>
      <c r="B31" s="4" t="s">
        <v>76</v>
      </c>
      <c r="C31" s="4" t="s">
        <v>77</v>
      </c>
      <c r="D31" s="4" t="s">
        <v>13</v>
      </c>
      <c r="E31" s="4" t="s">
        <v>14</v>
      </c>
      <c r="F31" s="5" t="s">
        <v>15</v>
      </c>
      <c r="G31" s="5">
        <v>8</v>
      </c>
      <c r="H31" s="6">
        <v>0</v>
      </c>
      <c r="I31" s="25">
        <v>0.10299999999999999</v>
      </c>
      <c r="J31" s="7">
        <v>2.0539999999999999E-2</v>
      </c>
      <c r="K31">
        <f t="shared" si="0"/>
        <v>0.19941747572815535</v>
      </c>
      <c r="L31" t="str">
        <f>_xlfn.XLOOKUP(A31,'Usage by partner TELE2 vs Ki'!A:A,'Usage by partner TELE2 vs Ki'!A:A,,0)</f>
        <v>BOLNT</v>
      </c>
    </row>
    <row r="32" spans="1:12" x14ac:dyDescent="0.25">
      <c r="A32" s="4" t="s">
        <v>78</v>
      </c>
      <c r="B32" s="4" t="s">
        <v>79</v>
      </c>
      <c r="C32" s="4" t="s">
        <v>77</v>
      </c>
      <c r="D32" s="4" t="s">
        <v>13</v>
      </c>
      <c r="E32" s="4" t="s">
        <v>14</v>
      </c>
      <c r="F32" s="5" t="s">
        <v>15</v>
      </c>
      <c r="G32" s="5">
        <v>67</v>
      </c>
      <c r="H32" s="6">
        <v>0</v>
      </c>
      <c r="I32" s="25">
        <v>2.1789999999999998</v>
      </c>
      <c r="J32" s="7">
        <v>2.6499999999999999E-2</v>
      </c>
      <c r="K32">
        <f t="shared" si="0"/>
        <v>1.2161541991739331E-2</v>
      </c>
      <c r="L32" t="str">
        <f>_xlfn.XLOOKUP(A32,'Usage by partner TELE2 vs Ki'!A:A,'Usage by partner TELE2 vs Ki'!A:A,,0)</f>
        <v>BOLTE</v>
      </c>
    </row>
    <row r="33" spans="1:12" x14ac:dyDescent="0.25">
      <c r="A33" s="4" t="s">
        <v>83</v>
      </c>
      <c r="B33" s="4" t="s">
        <v>84</v>
      </c>
      <c r="C33" s="4" t="s">
        <v>82</v>
      </c>
      <c r="D33" s="4" t="s">
        <v>13</v>
      </c>
      <c r="E33" s="4" t="s">
        <v>14</v>
      </c>
      <c r="F33" s="5" t="s">
        <v>15</v>
      </c>
      <c r="G33" s="5">
        <v>59</v>
      </c>
      <c r="H33" s="6">
        <v>0</v>
      </c>
      <c r="I33" s="25">
        <v>1.6419999999999999</v>
      </c>
      <c r="J33" s="7">
        <v>1.6418600000000001</v>
      </c>
      <c r="K33">
        <f t="shared" si="0"/>
        <v>0.99991473812423881</v>
      </c>
      <c r="L33" t="str">
        <f>_xlfn.XLOOKUP(A33,'Usage by partner TELE2 vs Ki'!A:A,'Usage by partner TELE2 vs Ki'!A:A,,0)</f>
        <v>BRACS</v>
      </c>
    </row>
    <row r="34" spans="1:12" x14ac:dyDescent="0.25">
      <c r="A34" s="4" t="s">
        <v>85</v>
      </c>
      <c r="B34" s="4" t="s">
        <v>86</v>
      </c>
      <c r="C34" s="4" t="s">
        <v>82</v>
      </c>
      <c r="D34" s="4" t="s">
        <v>13</v>
      </c>
      <c r="E34" s="4" t="s">
        <v>14</v>
      </c>
      <c r="F34" s="5" t="s">
        <v>15</v>
      </c>
      <c r="G34" s="5">
        <v>1</v>
      </c>
      <c r="H34" s="6">
        <v>0</v>
      </c>
      <c r="I34" s="25">
        <v>4.2000000000000003E-2</v>
      </c>
      <c r="J34" s="7">
        <v>4.2000000000000003E-2</v>
      </c>
      <c r="K34">
        <f t="shared" si="0"/>
        <v>1</v>
      </c>
      <c r="L34" t="str">
        <f>_xlfn.XLOOKUP(A34,'Usage by partner TELE2 vs Ki'!A:A,'Usage by partner TELE2 vs Ki'!A:A,,0)</f>
        <v>BRARN</v>
      </c>
    </row>
    <row r="35" spans="1:12" x14ac:dyDescent="0.25">
      <c r="A35" s="4" t="s">
        <v>1249</v>
      </c>
      <c r="B35" s="4" t="s">
        <v>1250</v>
      </c>
      <c r="C35" s="4" t="s">
        <v>82</v>
      </c>
      <c r="D35" s="4" t="s">
        <v>13</v>
      </c>
      <c r="E35" s="4" t="s">
        <v>14</v>
      </c>
      <c r="F35" s="5" t="s">
        <v>15</v>
      </c>
      <c r="G35" s="5">
        <v>1</v>
      </c>
      <c r="H35" s="6">
        <v>0</v>
      </c>
      <c r="I35" s="25">
        <v>4.0000000000000001E-3</v>
      </c>
      <c r="J35" s="7">
        <v>3.9100000000000003E-3</v>
      </c>
      <c r="K35">
        <f t="shared" si="0"/>
        <v>0.97750000000000004</v>
      </c>
      <c r="L35" t="str">
        <f>_xlfn.XLOOKUP(A35,'Usage by partner TELE2 vs Ki'!A:A,'Usage by partner TELE2 vs Ki'!A:A,,0)</f>
        <v>BRASP</v>
      </c>
    </row>
    <row r="36" spans="1:12" x14ac:dyDescent="0.25">
      <c r="A36" s="4" t="s">
        <v>1251</v>
      </c>
      <c r="B36" s="4" t="s">
        <v>88</v>
      </c>
      <c r="C36" s="4" t="s">
        <v>82</v>
      </c>
      <c r="D36" s="4" t="s">
        <v>13</v>
      </c>
      <c r="E36" s="4" t="s">
        <v>14</v>
      </c>
      <c r="F36" s="5" t="s">
        <v>15</v>
      </c>
      <c r="G36" s="5">
        <v>243</v>
      </c>
      <c r="H36" s="6">
        <v>0</v>
      </c>
      <c r="I36" s="25">
        <v>1.6950000000000001</v>
      </c>
      <c r="J36" s="7">
        <v>1.69641</v>
      </c>
      <c r="K36">
        <f t="shared" si="0"/>
        <v>1.0008318584070797</v>
      </c>
      <c r="L36" t="str">
        <f>_xlfn.XLOOKUP(A36,'Usage by partner TELE2 vs Ki'!A:A,'Usage by partner TELE2 vs Ki'!A:A,,0)</f>
        <v>BRAV1</v>
      </c>
    </row>
    <row r="37" spans="1:12" x14ac:dyDescent="0.25">
      <c r="A37" s="4" t="s">
        <v>87</v>
      </c>
      <c r="B37" s="4" t="s">
        <v>88</v>
      </c>
      <c r="C37" s="4" t="s">
        <v>82</v>
      </c>
      <c r="D37" s="4" t="s">
        <v>13</v>
      </c>
      <c r="E37" s="4" t="s">
        <v>14</v>
      </c>
      <c r="F37" s="5" t="s">
        <v>15</v>
      </c>
      <c r="G37" s="5">
        <v>82</v>
      </c>
      <c r="H37" s="6">
        <v>0</v>
      </c>
      <c r="I37" s="25">
        <v>4.742</v>
      </c>
      <c r="J37" s="7">
        <v>4.7425600000000001</v>
      </c>
      <c r="K37">
        <f t="shared" si="0"/>
        <v>1.0001180936313792</v>
      </c>
      <c r="L37" t="str">
        <f>_xlfn.XLOOKUP(A37,'Usage by partner TELE2 vs Ki'!A:A,'Usage by partner TELE2 vs Ki'!A:A,,0)</f>
        <v>BRAV2</v>
      </c>
    </row>
    <row r="38" spans="1:12" x14ac:dyDescent="0.25">
      <c r="A38" s="4" t="s">
        <v>89</v>
      </c>
      <c r="B38" s="4" t="s">
        <v>90</v>
      </c>
      <c r="C38" s="4" t="s">
        <v>91</v>
      </c>
      <c r="D38" s="4" t="s">
        <v>13</v>
      </c>
      <c r="E38" s="4" t="s">
        <v>14</v>
      </c>
      <c r="F38" s="5" t="s">
        <v>15</v>
      </c>
      <c r="G38" s="5">
        <v>43971</v>
      </c>
      <c r="H38" s="6">
        <v>0</v>
      </c>
      <c r="I38" s="25">
        <v>345.40300000000002</v>
      </c>
      <c r="J38" s="7">
        <v>155.55006999997701</v>
      </c>
      <c r="K38">
        <f t="shared" si="0"/>
        <v>0.45034371444364119</v>
      </c>
      <c r="L38" t="str">
        <f>_xlfn.XLOOKUP(A38,'Usage by partner TELE2 vs Ki'!A:A,'Usage by partner TELE2 vs Ki'!A:A,,0)</f>
        <v>BWABC</v>
      </c>
    </row>
    <row r="39" spans="1:12" x14ac:dyDescent="0.25">
      <c r="A39" s="4" t="s">
        <v>92</v>
      </c>
      <c r="B39" s="4" t="s">
        <v>93</v>
      </c>
      <c r="C39" s="4" t="s">
        <v>94</v>
      </c>
      <c r="D39" s="4" t="s">
        <v>13</v>
      </c>
      <c r="E39" s="4" t="s">
        <v>14</v>
      </c>
      <c r="F39" s="5" t="s">
        <v>15</v>
      </c>
      <c r="G39" s="5">
        <v>2282</v>
      </c>
      <c r="H39" s="6">
        <v>0</v>
      </c>
      <c r="I39" s="25">
        <v>770.96299999999997</v>
      </c>
      <c r="J39" s="7">
        <v>77.103340000001197</v>
      </c>
      <c r="K39">
        <f t="shared" si="0"/>
        <v>0.10000913143691877</v>
      </c>
      <c r="L39" t="str">
        <f>_xlfn.XLOOKUP(A39,'Usage by partner TELE2 vs Ki'!A:A,'Usage by partner TELE2 vs Ki'!A:A,,0)</f>
        <v>CANBM</v>
      </c>
    </row>
    <row r="40" spans="1:12" x14ac:dyDescent="0.25">
      <c r="A40" s="4" t="s">
        <v>95</v>
      </c>
      <c r="B40" s="4" t="s">
        <v>96</v>
      </c>
      <c r="C40" s="4" t="s">
        <v>94</v>
      </c>
      <c r="D40" s="4" t="s">
        <v>13</v>
      </c>
      <c r="E40" s="4" t="s">
        <v>14</v>
      </c>
      <c r="F40" s="5" t="s">
        <v>15</v>
      </c>
      <c r="G40" s="5">
        <v>32123</v>
      </c>
      <c r="H40" s="6">
        <v>0</v>
      </c>
      <c r="I40" s="25">
        <v>1252.93</v>
      </c>
      <c r="J40" s="7">
        <v>125.390430000064</v>
      </c>
      <c r="K40">
        <f t="shared" si="0"/>
        <v>0.10007776172656413</v>
      </c>
      <c r="L40" t="str">
        <f>_xlfn.XLOOKUP(A40,'Usage by partner TELE2 vs Ki'!A:A,'Usage by partner TELE2 vs Ki'!A:A,,0)</f>
        <v>CANRW</v>
      </c>
    </row>
    <row r="41" spans="1:12" x14ac:dyDescent="0.25">
      <c r="A41" s="4" t="s">
        <v>97</v>
      </c>
      <c r="B41" s="4" t="s">
        <v>98</v>
      </c>
      <c r="C41" s="4" t="s">
        <v>94</v>
      </c>
      <c r="D41" s="4" t="s">
        <v>13</v>
      </c>
      <c r="E41" s="4" t="s">
        <v>14</v>
      </c>
      <c r="F41" s="5" t="s">
        <v>15</v>
      </c>
      <c r="G41" s="5">
        <v>3736</v>
      </c>
      <c r="H41" s="6">
        <v>0</v>
      </c>
      <c r="I41" s="25">
        <v>54.86</v>
      </c>
      <c r="J41" s="7">
        <v>5.4973299999999901</v>
      </c>
      <c r="K41">
        <f t="shared" si="0"/>
        <v>0.10020652570178619</v>
      </c>
      <c r="L41" t="str">
        <f>_xlfn.XLOOKUP(A41,'Usage by partner TELE2 vs Ki'!A:A,'Usage by partner TELE2 vs Ki'!A:A,,0)</f>
        <v>CANTS</v>
      </c>
    </row>
    <row r="42" spans="1:12" x14ac:dyDescent="0.25">
      <c r="A42" s="4" t="s">
        <v>99</v>
      </c>
      <c r="B42" s="4" t="s">
        <v>100</v>
      </c>
      <c r="C42" s="4" t="s">
        <v>101</v>
      </c>
      <c r="D42" s="4" t="s">
        <v>13</v>
      </c>
      <c r="E42" s="4" t="s">
        <v>14</v>
      </c>
      <c r="F42" s="5" t="s">
        <v>15</v>
      </c>
      <c r="G42" s="5">
        <v>3902</v>
      </c>
      <c r="H42" s="6">
        <v>0</v>
      </c>
      <c r="I42" s="25">
        <v>359.13499999999999</v>
      </c>
      <c r="J42" s="7">
        <v>7.1965800000000799</v>
      </c>
      <c r="K42">
        <f t="shared" si="0"/>
        <v>2.0038648419118382E-2</v>
      </c>
      <c r="L42" t="str">
        <f>_xlfn.XLOOKUP(A42,'Usage by partner TELE2 vs Ki'!A:A,'Usage by partner TELE2 vs Ki'!A:A,,0)</f>
        <v>CHEC1</v>
      </c>
    </row>
    <row r="43" spans="1:12" x14ac:dyDescent="0.25">
      <c r="A43" s="4" t="s">
        <v>102</v>
      </c>
      <c r="B43" s="4" t="s">
        <v>103</v>
      </c>
      <c r="C43" s="4" t="s">
        <v>101</v>
      </c>
      <c r="D43" s="4" t="s">
        <v>13</v>
      </c>
      <c r="E43" s="4" t="s">
        <v>14</v>
      </c>
      <c r="F43" s="5" t="s">
        <v>15</v>
      </c>
      <c r="G43" s="5">
        <v>1687</v>
      </c>
      <c r="H43" s="6">
        <v>0</v>
      </c>
      <c r="I43" s="25">
        <v>99.619</v>
      </c>
      <c r="J43" s="7">
        <v>1.9983299999999999</v>
      </c>
      <c r="K43">
        <f t="shared" si="0"/>
        <v>2.0059727562011263E-2</v>
      </c>
      <c r="L43" t="str">
        <f>_xlfn.XLOOKUP(A43,'Usage by partner TELE2 vs Ki'!A:A,'Usage by partner TELE2 vs Ki'!A:A,,0)</f>
        <v>CHEDX</v>
      </c>
    </row>
    <row r="44" spans="1:12" x14ac:dyDescent="0.25">
      <c r="A44" s="4" t="s">
        <v>106</v>
      </c>
      <c r="B44" s="4" t="s">
        <v>107</v>
      </c>
      <c r="C44" s="4" t="s">
        <v>108</v>
      </c>
      <c r="D44" s="4" t="s">
        <v>13</v>
      </c>
      <c r="E44" s="4" t="s">
        <v>14</v>
      </c>
      <c r="F44" s="5" t="s">
        <v>15</v>
      </c>
      <c r="G44" s="5">
        <v>304862</v>
      </c>
      <c r="H44" s="6">
        <v>0</v>
      </c>
      <c r="I44" s="25">
        <v>19622.633000000002</v>
      </c>
      <c r="J44" s="7">
        <v>295.55311000015001</v>
      </c>
      <c r="K44">
        <f t="shared" si="0"/>
        <v>1.5061847714328143E-2</v>
      </c>
      <c r="L44" t="str">
        <f>_xlfn.XLOOKUP(A44,'Usage by partner TELE2 vs Ki'!A:A,'Usage by partner TELE2 vs Ki'!A:A,,0)</f>
        <v>CHLMV</v>
      </c>
    </row>
    <row r="45" spans="1:12" x14ac:dyDescent="0.25">
      <c r="A45" s="4" t="s">
        <v>109</v>
      </c>
      <c r="B45" s="4" t="s">
        <v>110</v>
      </c>
      <c r="C45" s="4" t="s">
        <v>108</v>
      </c>
      <c r="D45" s="4" t="s">
        <v>13</v>
      </c>
      <c r="E45" s="4" t="s">
        <v>14</v>
      </c>
      <c r="F45" s="5" t="s">
        <v>15</v>
      </c>
      <c r="G45" s="5">
        <v>903701</v>
      </c>
      <c r="H45" s="6">
        <v>0</v>
      </c>
      <c r="I45" s="25">
        <v>10044.165999999999</v>
      </c>
      <c r="J45" s="7">
        <v>202.972679999875</v>
      </c>
      <c r="K45">
        <f t="shared" si="0"/>
        <v>2.0208017270908804E-2</v>
      </c>
      <c r="L45" t="str">
        <f>_xlfn.XLOOKUP(A45,'Usage by partner TELE2 vs Ki'!A:A,'Usage by partner TELE2 vs Ki'!A:A,,0)</f>
        <v>CHLSM</v>
      </c>
    </row>
    <row r="46" spans="1:12" x14ac:dyDescent="0.25">
      <c r="A46" s="4" t="s">
        <v>111</v>
      </c>
      <c r="B46" s="4" t="s">
        <v>112</v>
      </c>
      <c r="C46" s="4" t="s">
        <v>108</v>
      </c>
      <c r="D46" s="4" t="s">
        <v>13</v>
      </c>
      <c r="E46" s="4" t="s">
        <v>14</v>
      </c>
      <c r="F46" s="5" t="s">
        <v>15</v>
      </c>
      <c r="G46" s="5">
        <v>85642</v>
      </c>
      <c r="H46" s="6">
        <v>0</v>
      </c>
      <c r="I46" s="25">
        <v>17746.296999999999</v>
      </c>
      <c r="J46" s="7">
        <v>266.55224000003102</v>
      </c>
      <c r="K46">
        <f t="shared" si="0"/>
        <v>1.502016110741475E-2</v>
      </c>
      <c r="L46" t="str">
        <f>_xlfn.XLOOKUP(A46,'Usage by partner TELE2 vs Ki'!A:A,'Usage by partner TELE2 vs Ki'!A:A,,0)</f>
        <v>CHLTM</v>
      </c>
    </row>
    <row r="47" spans="1:12" x14ac:dyDescent="0.25">
      <c r="A47" s="4" t="s">
        <v>113</v>
      </c>
      <c r="B47" s="4" t="s">
        <v>114</v>
      </c>
      <c r="C47" s="4" t="s">
        <v>115</v>
      </c>
      <c r="D47" s="4" t="s">
        <v>13</v>
      </c>
      <c r="E47" s="4" t="s">
        <v>14</v>
      </c>
      <c r="F47" s="5" t="s">
        <v>15</v>
      </c>
      <c r="G47" s="5">
        <v>44752</v>
      </c>
      <c r="H47" s="6">
        <v>0</v>
      </c>
      <c r="I47" s="25">
        <v>606.66</v>
      </c>
      <c r="J47" s="7">
        <v>18.3324100000046</v>
      </c>
      <c r="K47">
        <f t="shared" si="0"/>
        <v>3.0218590314186861E-2</v>
      </c>
      <c r="L47" t="str">
        <f>_xlfn.XLOOKUP(A47,'Usage by partner TELE2 vs Ki'!A:A,'Usage by partner TELE2 vs Ki'!A:A,,0)</f>
        <v>CHNCT</v>
      </c>
    </row>
    <row r="48" spans="1:12" x14ac:dyDescent="0.25">
      <c r="A48" s="4" t="s">
        <v>116</v>
      </c>
      <c r="B48" s="4" t="s">
        <v>117</v>
      </c>
      <c r="C48" s="4" t="s">
        <v>115</v>
      </c>
      <c r="D48" s="4" t="s">
        <v>13</v>
      </c>
      <c r="E48" s="4" t="s">
        <v>14</v>
      </c>
      <c r="F48" s="5" t="s">
        <v>15</v>
      </c>
      <c r="G48" s="5">
        <v>34</v>
      </c>
      <c r="H48" s="6">
        <v>0</v>
      </c>
      <c r="I48" s="25">
        <v>2.8279999999999998</v>
      </c>
      <c r="J48" s="7">
        <v>0.14155000000000001</v>
      </c>
      <c r="K48">
        <f t="shared" si="0"/>
        <v>5.0053041018387562E-2</v>
      </c>
      <c r="L48" t="str">
        <f>_xlfn.XLOOKUP(A48,'Usage by partner TELE2 vs Ki'!A:A,'Usage by partner TELE2 vs Ki'!A:A,,0)</f>
        <v>CHNCU</v>
      </c>
    </row>
    <row r="49" spans="1:12" x14ac:dyDescent="0.25">
      <c r="A49" s="4" t="s">
        <v>118</v>
      </c>
      <c r="B49" s="4" t="s">
        <v>119</v>
      </c>
      <c r="C49" s="4" t="s">
        <v>120</v>
      </c>
      <c r="D49" s="4" t="s">
        <v>13</v>
      </c>
      <c r="E49" s="4" t="s">
        <v>14</v>
      </c>
      <c r="F49" s="5" t="s">
        <v>15</v>
      </c>
      <c r="G49" s="5">
        <v>1231</v>
      </c>
      <c r="H49" s="6">
        <v>0</v>
      </c>
      <c r="I49" s="25">
        <v>5.1289999999999996</v>
      </c>
      <c r="J49" s="7">
        <v>2.56911000000003</v>
      </c>
      <c r="K49">
        <f t="shared" si="0"/>
        <v>0.50089881068434983</v>
      </c>
      <c r="L49" t="str">
        <f>_xlfn.XLOOKUP(A49,'Usage by partner TELE2 vs Ki'!A:A,'Usage by partner TELE2 vs Ki'!A:A,,0)</f>
        <v>CIV02</v>
      </c>
    </row>
    <row r="50" spans="1:12" x14ac:dyDescent="0.25">
      <c r="A50" s="4" t="s">
        <v>121</v>
      </c>
      <c r="B50" s="4" t="s">
        <v>122</v>
      </c>
      <c r="C50" s="4" t="s">
        <v>120</v>
      </c>
      <c r="D50" s="4" t="s">
        <v>13</v>
      </c>
      <c r="E50" s="4" t="s">
        <v>14</v>
      </c>
      <c r="F50" s="5" t="s">
        <v>15</v>
      </c>
      <c r="G50" s="5">
        <v>38</v>
      </c>
      <c r="H50" s="6">
        <v>0</v>
      </c>
      <c r="I50" s="25">
        <v>1.179</v>
      </c>
      <c r="J50" s="7">
        <v>5.9049999999999998E-2</v>
      </c>
      <c r="K50">
        <f t="shared" si="0"/>
        <v>5.0084817642069547E-2</v>
      </c>
      <c r="L50" t="str">
        <f>_xlfn.XLOOKUP(A50,'Usage by partner TELE2 vs Ki'!A:A,'Usage by partner TELE2 vs Ki'!A:A,,0)</f>
        <v>CIVTL</v>
      </c>
    </row>
    <row r="51" spans="1:12" x14ac:dyDescent="0.25">
      <c r="A51" s="4" t="s">
        <v>123</v>
      </c>
      <c r="B51" s="4" t="s">
        <v>124</v>
      </c>
      <c r="C51" s="4" t="s">
        <v>125</v>
      </c>
      <c r="D51" s="4" t="s">
        <v>13</v>
      </c>
      <c r="E51" s="4" t="s">
        <v>14</v>
      </c>
      <c r="F51" s="5" t="s">
        <v>15</v>
      </c>
      <c r="G51" s="5">
        <v>2600314</v>
      </c>
      <c r="H51" s="6">
        <v>0</v>
      </c>
      <c r="I51" s="25">
        <v>8204.5580000000009</v>
      </c>
      <c r="J51" s="7">
        <v>166.68836000606399</v>
      </c>
      <c r="K51">
        <f t="shared" si="0"/>
        <v>2.0316555749385155E-2</v>
      </c>
      <c r="L51" t="str">
        <f>_xlfn.XLOOKUP(A51,'Usage by partner TELE2 vs Ki'!A:A,'Usage by partner TELE2 vs Ki'!A:A,,0)</f>
        <v>CMRMT</v>
      </c>
    </row>
    <row r="52" spans="1:12" x14ac:dyDescent="0.25">
      <c r="A52" s="4" t="s">
        <v>126</v>
      </c>
      <c r="B52" s="4" t="s">
        <v>127</v>
      </c>
      <c r="C52" s="4" t="s">
        <v>128</v>
      </c>
      <c r="D52" s="4" t="s">
        <v>13</v>
      </c>
      <c r="E52" s="4" t="s">
        <v>14</v>
      </c>
      <c r="F52" s="5" t="s">
        <v>15</v>
      </c>
      <c r="G52" s="5">
        <v>264529</v>
      </c>
      <c r="H52" s="6">
        <v>0</v>
      </c>
      <c r="I52" s="25">
        <v>2617.8539999999998</v>
      </c>
      <c r="J52" s="7">
        <v>1048.46562000213</v>
      </c>
      <c r="K52">
        <f t="shared" si="0"/>
        <v>0.40050576541019095</v>
      </c>
      <c r="L52" t="str">
        <f>_xlfn.XLOOKUP(A52,'Usage by partner TELE2 vs Ki'!A:A,'Usage by partner TELE2 vs Ki'!A:A,,0)</f>
        <v>CODCT</v>
      </c>
    </row>
    <row r="53" spans="1:12" x14ac:dyDescent="0.25">
      <c r="A53" s="4" t="s">
        <v>129</v>
      </c>
      <c r="B53" s="4" t="s">
        <v>130</v>
      </c>
      <c r="C53" s="4" t="s">
        <v>131</v>
      </c>
      <c r="D53" s="4" t="s">
        <v>13</v>
      </c>
      <c r="E53" s="4" t="s">
        <v>14</v>
      </c>
      <c r="F53" s="5" t="s">
        <v>15</v>
      </c>
      <c r="G53" s="5">
        <v>113318</v>
      </c>
      <c r="H53" s="6">
        <v>0</v>
      </c>
      <c r="I53" s="25">
        <v>867.33500000000004</v>
      </c>
      <c r="J53" s="7">
        <v>867.80136000116795</v>
      </c>
      <c r="K53">
        <f t="shared" si="0"/>
        <v>1.0005376930495919</v>
      </c>
      <c r="L53" t="str">
        <f>_xlfn.XLOOKUP(A53,'Usage by partner TELE2 vs Ki'!A:A,'Usage by partner TELE2 vs Ki'!A:A,,0)</f>
        <v>CODOR</v>
      </c>
    </row>
    <row r="54" spans="1:12" x14ac:dyDescent="0.25">
      <c r="A54" s="4" t="s">
        <v>1047</v>
      </c>
      <c r="B54" s="4" t="s">
        <v>1252</v>
      </c>
      <c r="C54" s="4" t="s">
        <v>128</v>
      </c>
      <c r="D54" s="4" t="s">
        <v>13</v>
      </c>
      <c r="E54" s="4" t="s">
        <v>14</v>
      </c>
      <c r="F54" s="5" t="s">
        <v>15</v>
      </c>
      <c r="G54" s="5">
        <v>3</v>
      </c>
      <c r="H54" s="6">
        <v>0</v>
      </c>
      <c r="I54" s="25">
        <v>0</v>
      </c>
      <c r="J54" s="7">
        <v>0</v>
      </c>
      <c r="K54" t="e">
        <f t="shared" si="0"/>
        <v>#DIV/0!</v>
      </c>
      <c r="L54" t="str">
        <f>_xlfn.XLOOKUP(A54,'Usage by partner TELE2 vs Ki'!A:A,'Usage by partner TELE2 vs Ki'!A:A,,0)</f>
        <v>CODVC</v>
      </c>
    </row>
    <row r="55" spans="1:12" x14ac:dyDescent="0.25">
      <c r="A55" s="4" t="s">
        <v>132</v>
      </c>
      <c r="B55" s="4" t="s">
        <v>133</v>
      </c>
      <c r="C55" s="4" t="s">
        <v>128</v>
      </c>
      <c r="D55" s="4" t="s">
        <v>13</v>
      </c>
      <c r="E55" s="4" t="s">
        <v>14</v>
      </c>
      <c r="F55" s="5" t="s">
        <v>15</v>
      </c>
      <c r="G55" s="5">
        <v>54684</v>
      </c>
      <c r="H55" s="6">
        <v>0</v>
      </c>
      <c r="I55" s="25">
        <v>648.64200000000005</v>
      </c>
      <c r="J55" s="7">
        <v>32.531500000027997</v>
      </c>
      <c r="K55">
        <f t="shared" si="0"/>
        <v>5.0153243237453009E-2</v>
      </c>
      <c r="L55" t="str">
        <f>_xlfn.XLOOKUP(A55,'Usage by partner TELE2 vs Ki'!A:A,'Usage by partner TELE2 vs Ki'!A:A,,0)</f>
        <v>COGLB</v>
      </c>
    </row>
    <row r="56" spans="1:12" x14ac:dyDescent="0.25">
      <c r="A56" s="4" t="s">
        <v>134</v>
      </c>
      <c r="B56" s="4" t="s">
        <v>135</v>
      </c>
      <c r="C56" s="4" t="s">
        <v>136</v>
      </c>
      <c r="D56" s="4" t="s">
        <v>13</v>
      </c>
      <c r="E56" s="4" t="s">
        <v>14</v>
      </c>
      <c r="F56" s="5" t="s">
        <v>15</v>
      </c>
      <c r="G56" s="5">
        <v>275650</v>
      </c>
      <c r="H56" s="6">
        <v>0</v>
      </c>
      <c r="I56" s="25">
        <v>1586.9929999999999</v>
      </c>
      <c r="J56" s="7">
        <v>95.910200000168899</v>
      </c>
      <c r="K56">
        <f t="shared" si="0"/>
        <v>6.0435175202517531E-2</v>
      </c>
      <c r="L56" t="str">
        <f>_xlfn.XLOOKUP(A56,'Usage by partner TELE2 vs Ki'!A:A,'Usage by partner TELE2 vs Ki'!A:A,,0)</f>
        <v>COLCM</v>
      </c>
    </row>
    <row r="57" spans="1:12" x14ac:dyDescent="0.25">
      <c r="A57" s="4" t="s">
        <v>137</v>
      </c>
      <c r="B57" s="4" t="s">
        <v>138</v>
      </c>
      <c r="C57" s="4" t="s">
        <v>136</v>
      </c>
      <c r="D57" s="4" t="s">
        <v>13</v>
      </c>
      <c r="E57" s="4" t="s">
        <v>14</v>
      </c>
      <c r="F57" s="5" t="s">
        <v>15</v>
      </c>
      <c r="G57" s="5">
        <v>32614</v>
      </c>
      <c r="H57" s="6">
        <v>0</v>
      </c>
      <c r="I57" s="25">
        <v>378.166</v>
      </c>
      <c r="J57" s="7">
        <v>4.71047999999967</v>
      </c>
      <c r="K57">
        <f t="shared" si="0"/>
        <v>1.2456117154899356E-2</v>
      </c>
      <c r="L57" t="str">
        <f>_xlfn.XLOOKUP(A57,'Usage by partner TELE2 vs Ki'!A:A,'Usage by partner TELE2 vs Ki'!A:A,,0)</f>
        <v>COLCO</v>
      </c>
    </row>
    <row r="58" spans="1:12" x14ac:dyDescent="0.25">
      <c r="A58" s="4" t="s">
        <v>139</v>
      </c>
      <c r="B58" s="4" t="s">
        <v>140</v>
      </c>
      <c r="C58" s="4" t="s">
        <v>136</v>
      </c>
      <c r="D58" s="4" t="s">
        <v>13</v>
      </c>
      <c r="E58" s="4" t="s">
        <v>14</v>
      </c>
      <c r="F58" s="5" t="s">
        <v>15</v>
      </c>
      <c r="G58" s="5">
        <v>23059</v>
      </c>
      <c r="H58" s="6">
        <v>0</v>
      </c>
      <c r="I58" s="25">
        <v>590.00699999999995</v>
      </c>
      <c r="J58" s="7">
        <v>31.971140000002201</v>
      </c>
      <c r="K58">
        <f t="shared" si="0"/>
        <v>5.4187729976088762E-2</v>
      </c>
      <c r="L58" t="str">
        <f>_xlfn.XLOOKUP(A58,'Usage by partner TELE2 vs Ki'!A:A,'Usage by partner TELE2 vs Ki'!A:A,,0)</f>
        <v>COLTM</v>
      </c>
    </row>
    <row r="59" spans="1:12" x14ac:dyDescent="0.25">
      <c r="A59" s="4" t="s">
        <v>141</v>
      </c>
      <c r="B59" s="4" t="s">
        <v>142</v>
      </c>
      <c r="C59" s="4" t="s">
        <v>143</v>
      </c>
      <c r="D59" s="4" t="s">
        <v>13</v>
      </c>
      <c r="E59" s="4" t="s">
        <v>14</v>
      </c>
      <c r="F59" s="5" t="s">
        <v>15</v>
      </c>
      <c r="G59" s="5">
        <v>152103</v>
      </c>
      <c r="H59" s="6">
        <v>0</v>
      </c>
      <c r="I59" s="25">
        <v>3219.4290000000001</v>
      </c>
      <c r="J59" s="7">
        <v>174.392169999967</v>
      </c>
      <c r="K59">
        <f t="shared" si="0"/>
        <v>5.4168664691772048E-2</v>
      </c>
      <c r="L59" t="str">
        <f>_xlfn.XLOOKUP(A59,'Usage by partner TELE2 vs Ki'!A:A,'Usage by partner TELE2 vs Ki'!A:A,,0)</f>
        <v>CRICL</v>
      </c>
    </row>
    <row r="60" spans="1:12" x14ac:dyDescent="0.25">
      <c r="A60" s="4" t="s">
        <v>144</v>
      </c>
      <c r="B60" s="4" t="s">
        <v>145</v>
      </c>
      <c r="C60" s="4" t="s">
        <v>143</v>
      </c>
      <c r="D60" s="4" t="s">
        <v>13</v>
      </c>
      <c r="E60" s="4" t="s">
        <v>14</v>
      </c>
      <c r="F60" s="5" t="s">
        <v>15</v>
      </c>
      <c r="G60" s="5">
        <v>122524</v>
      </c>
      <c r="H60" s="6">
        <v>0</v>
      </c>
      <c r="I60" s="25">
        <v>2578.6309999999999</v>
      </c>
      <c r="J60" s="7">
        <v>139.74949000004099</v>
      </c>
      <c r="K60">
        <f t="shared" si="0"/>
        <v>5.419522607152439E-2</v>
      </c>
      <c r="L60" t="str">
        <f>_xlfn.XLOOKUP(A60,'Usage by partner TELE2 vs Ki'!A:A,'Usage by partner TELE2 vs Ki'!A:A,,0)</f>
        <v>CRICR</v>
      </c>
    </row>
    <row r="61" spans="1:12" x14ac:dyDescent="0.25">
      <c r="A61" s="4" t="s">
        <v>146</v>
      </c>
      <c r="B61" s="4" t="s">
        <v>147</v>
      </c>
      <c r="C61" s="4" t="s">
        <v>143</v>
      </c>
      <c r="D61" s="4" t="s">
        <v>13</v>
      </c>
      <c r="E61" s="4" t="s">
        <v>14</v>
      </c>
      <c r="F61" s="5" t="s">
        <v>15</v>
      </c>
      <c r="G61" s="5">
        <v>321377</v>
      </c>
      <c r="H61" s="6">
        <v>0</v>
      </c>
      <c r="I61" s="25">
        <v>5502.3630000000003</v>
      </c>
      <c r="J61" s="7">
        <v>297.99798999965498</v>
      </c>
      <c r="K61">
        <f t="shared" si="0"/>
        <v>5.4158184401802457E-2</v>
      </c>
      <c r="L61" t="str">
        <f>_xlfn.XLOOKUP(A61,'Usage by partner TELE2 vs Ki'!A:A,'Usage by partner TELE2 vs Ki'!A:A,,0)</f>
        <v>CRITC</v>
      </c>
    </row>
    <row r="62" spans="1:12" x14ac:dyDescent="0.25">
      <c r="A62" s="4" t="s">
        <v>148</v>
      </c>
      <c r="B62" s="4" t="s">
        <v>149</v>
      </c>
      <c r="C62" s="4" t="s">
        <v>150</v>
      </c>
      <c r="D62" s="4" t="s">
        <v>13</v>
      </c>
      <c r="E62" s="4" t="s">
        <v>14</v>
      </c>
      <c r="F62" s="5" t="s">
        <v>15</v>
      </c>
      <c r="G62" s="5">
        <v>8</v>
      </c>
      <c r="H62" s="6">
        <v>0</v>
      </c>
      <c r="I62" s="25">
        <v>0</v>
      </c>
      <c r="J62" s="7">
        <v>0</v>
      </c>
      <c r="K62" t="e">
        <f t="shared" si="0"/>
        <v>#DIV/0!</v>
      </c>
      <c r="L62" t="str">
        <f>_xlfn.XLOOKUP(A62,'Usage by partner TELE2 vs Ki'!A:A,'Usage by partner TELE2 vs Ki'!A:A,,0)</f>
        <v>CYPCT</v>
      </c>
    </row>
    <row r="63" spans="1:12" x14ac:dyDescent="0.25">
      <c r="A63" s="4" t="s">
        <v>151</v>
      </c>
      <c r="B63" s="4" t="s">
        <v>152</v>
      </c>
      <c r="C63" s="4" t="s">
        <v>153</v>
      </c>
      <c r="D63" s="4" t="s">
        <v>13</v>
      </c>
      <c r="E63" s="4" t="s">
        <v>14</v>
      </c>
      <c r="F63" s="5" t="s">
        <v>15</v>
      </c>
      <c r="G63" s="5">
        <v>4880</v>
      </c>
      <c r="H63" s="6">
        <v>0</v>
      </c>
      <c r="I63" s="25">
        <v>964.41600000000005</v>
      </c>
      <c r="J63" s="7">
        <v>9.6481099999990896</v>
      </c>
      <c r="K63">
        <f t="shared" si="0"/>
        <v>1.0004095742914975E-2</v>
      </c>
      <c r="L63" t="str">
        <f>_xlfn.XLOOKUP(A63,'Usage by partner TELE2 vs Ki'!A:A,'Usage by partner TELE2 vs Ki'!A:A,,0)</f>
        <v>CZECM</v>
      </c>
    </row>
    <row r="64" spans="1:12" x14ac:dyDescent="0.25">
      <c r="A64" s="4" t="s">
        <v>154</v>
      </c>
      <c r="B64" s="4" t="s">
        <v>155</v>
      </c>
      <c r="C64" s="4" t="s">
        <v>153</v>
      </c>
      <c r="D64" s="4" t="s">
        <v>13</v>
      </c>
      <c r="E64" s="4" t="s">
        <v>14</v>
      </c>
      <c r="F64" s="5" t="s">
        <v>15</v>
      </c>
      <c r="G64" s="5">
        <v>6268</v>
      </c>
      <c r="H64" s="6">
        <v>0</v>
      </c>
      <c r="I64" s="25">
        <v>1401.17</v>
      </c>
      <c r="J64" s="7">
        <v>8.4324200000004303</v>
      </c>
      <c r="K64">
        <f t="shared" si="0"/>
        <v>6.0181277075589895E-3</v>
      </c>
      <c r="L64" t="str">
        <f>_xlfn.XLOOKUP(A64,'Usage by partner TELE2 vs Ki'!A:A,'Usage by partner TELE2 vs Ki'!A:A,,0)</f>
        <v>CZEET</v>
      </c>
    </row>
    <row r="65" spans="1:12" x14ac:dyDescent="0.25">
      <c r="A65" s="4" t="s">
        <v>156</v>
      </c>
      <c r="B65" s="4" t="s">
        <v>157</v>
      </c>
      <c r="C65" s="4" t="s">
        <v>158</v>
      </c>
      <c r="D65" s="4" t="s">
        <v>13</v>
      </c>
      <c r="E65" s="4" t="s">
        <v>14</v>
      </c>
      <c r="F65" s="5" t="s">
        <v>15</v>
      </c>
      <c r="G65" s="5">
        <v>100752</v>
      </c>
      <c r="H65" s="6">
        <v>0</v>
      </c>
      <c r="I65" s="25">
        <v>22064.178</v>
      </c>
      <c r="J65" s="7">
        <v>220.942110000074</v>
      </c>
      <c r="K65">
        <f t="shared" si="0"/>
        <v>1.0013611655964432E-2</v>
      </c>
      <c r="L65" t="str">
        <f>_xlfn.XLOOKUP(A65,'Usage by partner TELE2 vs Ki'!A:A,'Usage by partner TELE2 vs Ki'!A:A,,0)</f>
        <v>DEUD2</v>
      </c>
    </row>
    <row r="66" spans="1:12" x14ac:dyDescent="0.25">
      <c r="A66" s="4" t="s">
        <v>159</v>
      </c>
      <c r="B66" s="4" t="s">
        <v>160</v>
      </c>
      <c r="C66" s="4" t="s">
        <v>158</v>
      </c>
      <c r="D66" s="4" t="s">
        <v>13</v>
      </c>
      <c r="E66" s="4" t="s">
        <v>14</v>
      </c>
      <c r="F66" s="5" t="s">
        <v>15</v>
      </c>
      <c r="G66" s="5">
        <v>415192</v>
      </c>
      <c r="H66" s="6">
        <v>0</v>
      </c>
      <c r="I66" s="25">
        <v>31263.777999999998</v>
      </c>
      <c r="J66" s="7">
        <v>188.95021000015601</v>
      </c>
      <c r="K66">
        <f t="shared" si="0"/>
        <v>6.0437420583064538E-3</v>
      </c>
      <c r="L66" t="str">
        <f>_xlfn.XLOOKUP(A66,'Usage by partner TELE2 vs Ki'!A:A,'Usage by partner TELE2 vs Ki'!A:A,,0)</f>
        <v>DEUE2</v>
      </c>
    </row>
    <row r="67" spans="1:12" x14ac:dyDescent="0.25">
      <c r="A67" s="4" t="s">
        <v>161</v>
      </c>
      <c r="B67" s="4" t="s">
        <v>162</v>
      </c>
      <c r="C67" s="4" t="s">
        <v>163</v>
      </c>
      <c r="D67" s="4" t="s">
        <v>13</v>
      </c>
      <c r="E67" s="4" t="s">
        <v>14</v>
      </c>
      <c r="F67" s="5" t="s">
        <v>15</v>
      </c>
      <c r="G67" s="5">
        <v>2638</v>
      </c>
      <c r="H67" s="6">
        <v>0</v>
      </c>
      <c r="I67" s="25">
        <v>149.589</v>
      </c>
      <c r="J67" s="7">
        <v>0.90534000000001602</v>
      </c>
      <c r="K67">
        <f t="shared" ref="K67:K130" si="1">J67/I67</f>
        <v>6.0521829813690578E-3</v>
      </c>
      <c r="L67" t="str">
        <f>_xlfn.XLOOKUP(A67,'Usage by partner TELE2 vs Ki'!A:A,'Usage by partner TELE2 vs Ki'!A:A,,0)</f>
        <v>DNKDM</v>
      </c>
    </row>
    <row r="68" spans="1:12" x14ac:dyDescent="0.25">
      <c r="A68" s="4" t="s">
        <v>164</v>
      </c>
      <c r="B68" s="4" t="s">
        <v>165</v>
      </c>
      <c r="C68" s="4" t="s">
        <v>163</v>
      </c>
      <c r="D68" s="4" t="s">
        <v>13</v>
      </c>
      <c r="E68" s="4" t="s">
        <v>14</v>
      </c>
      <c r="F68" s="5" t="s">
        <v>15</v>
      </c>
      <c r="G68" s="5">
        <v>1595</v>
      </c>
      <c r="H68" s="6">
        <v>0</v>
      </c>
      <c r="I68" s="25">
        <v>1512.0989999999999</v>
      </c>
      <c r="J68" s="7">
        <v>15.12546</v>
      </c>
      <c r="K68">
        <f t="shared" si="1"/>
        <v>1.000295615564854E-2</v>
      </c>
      <c r="L68" t="str">
        <f>_xlfn.XLOOKUP(A68,'Usage by partner TELE2 vs Ki'!A:A,'Usage by partner TELE2 vs Ki'!A:A,,0)</f>
        <v>DNKHU</v>
      </c>
    </row>
    <row r="69" spans="1:12" x14ac:dyDescent="0.25">
      <c r="A69" s="4" t="s">
        <v>166</v>
      </c>
      <c r="B69" s="4" t="s">
        <v>167</v>
      </c>
      <c r="C69" s="4" t="s">
        <v>163</v>
      </c>
      <c r="D69" s="4" t="s">
        <v>13</v>
      </c>
      <c r="E69" s="4" t="s">
        <v>14</v>
      </c>
      <c r="F69" s="5" t="s">
        <v>15</v>
      </c>
      <c r="G69" s="5">
        <v>2626</v>
      </c>
      <c r="H69" s="6">
        <v>0</v>
      </c>
      <c r="I69" s="25">
        <v>1426.9639999999999</v>
      </c>
      <c r="J69" s="7">
        <v>14.272480000000099</v>
      </c>
      <c r="K69">
        <f t="shared" si="1"/>
        <v>1.0001990239417462E-2</v>
      </c>
      <c r="L69" t="str">
        <f>_xlfn.XLOOKUP(A69,'Usage by partner TELE2 vs Ki'!A:A,'Usage by partner TELE2 vs Ki'!A:A,,0)</f>
        <v>DNKIA</v>
      </c>
    </row>
    <row r="70" spans="1:12" x14ac:dyDescent="0.25">
      <c r="A70" s="4" t="s">
        <v>168</v>
      </c>
      <c r="B70" s="4" t="s">
        <v>169</v>
      </c>
      <c r="C70" s="4" t="s">
        <v>163</v>
      </c>
      <c r="D70" s="4" t="s">
        <v>13</v>
      </c>
      <c r="E70" s="4" t="s">
        <v>14</v>
      </c>
      <c r="F70" s="5" t="s">
        <v>15</v>
      </c>
      <c r="G70" s="5">
        <v>271</v>
      </c>
      <c r="H70" s="6">
        <v>0</v>
      </c>
      <c r="I70" s="25">
        <v>666.173</v>
      </c>
      <c r="J70" s="7">
        <v>6.66275</v>
      </c>
      <c r="K70">
        <f t="shared" si="1"/>
        <v>1.0001531133804583E-2</v>
      </c>
      <c r="L70" t="str">
        <f>_xlfn.XLOOKUP(A70,'Usage by partner TELE2 vs Ki'!A:A,'Usage by partner TELE2 vs Ki'!A:A,,0)</f>
        <v>DNKTD</v>
      </c>
    </row>
    <row r="71" spans="1:12" x14ac:dyDescent="0.25">
      <c r="A71" s="4" t="s">
        <v>170</v>
      </c>
      <c r="B71" s="4" t="s">
        <v>171</v>
      </c>
      <c r="C71" s="4" t="s">
        <v>172</v>
      </c>
      <c r="D71" s="4" t="s">
        <v>13</v>
      </c>
      <c r="E71" s="4" t="s">
        <v>14</v>
      </c>
      <c r="F71" s="5" t="s">
        <v>15</v>
      </c>
      <c r="G71" s="5">
        <v>96028</v>
      </c>
      <c r="H71" s="6">
        <v>0</v>
      </c>
      <c r="I71" s="25">
        <v>390.90199999999999</v>
      </c>
      <c r="J71" s="7">
        <v>23.6306600000066</v>
      </c>
      <c r="K71">
        <f t="shared" si="1"/>
        <v>6.0451622145720925E-2</v>
      </c>
      <c r="L71" t="str">
        <f>_xlfn.XLOOKUP(A71,'Usage by partner TELE2 vs Ki'!A:A,'Usage by partner TELE2 vs Ki'!A:A,,0)</f>
        <v>DOM01</v>
      </c>
    </row>
    <row r="72" spans="1:12" x14ac:dyDescent="0.25">
      <c r="A72" s="4" t="s">
        <v>173</v>
      </c>
      <c r="B72" s="4" t="s">
        <v>174</v>
      </c>
      <c r="C72" s="4" t="s">
        <v>172</v>
      </c>
      <c r="D72" s="4" t="s">
        <v>13</v>
      </c>
      <c r="E72" s="4" t="s">
        <v>14</v>
      </c>
      <c r="F72" s="5" t="s">
        <v>15</v>
      </c>
      <c r="G72" s="5">
        <v>1368</v>
      </c>
      <c r="H72" s="6">
        <v>0</v>
      </c>
      <c r="I72" s="25">
        <v>35.688000000000002</v>
      </c>
      <c r="J72" s="7">
        <v>7.1431900000000503</v>
      </c>
      <c r="K72">
        <f t="shared" si="1"/>
        <v>0.20015663528357011</v>
      </c>
      <c r="L72" t="str">
        <f>_xlfn.XLOOKUP(A72,'Usage by partner TELE2 vs Ki'!A:A,'Usage by partner TELE2 vs Ki'!A:A,,0)</f>
        <v>DOMAC</v>
      </c>
    </row>
    <row r="73" spans="1:12" x14ac:dyDescent="0.25">
      <c r="A73" s="4" t="s">
        <v>175</v>
      </c>
      <c r="B73" s="4" t="s">
        <v>110</v>
      </c>
      <c r="C73" s="4" t="s">
        <v>172</v>
      </c>
      <c r="D73" s="4" t="s">
        <v>13</v>
      </c>
      <c r="E73" s="4" t="s">
        <v>14</v>
      </c>
      <c r="F73" s="5" t="s">
        <v>15</v>
      </c>
      <c r="G73" s="5">
        <v>46475</v>
      </c>
      <c r="H73" s="6">
        <v>0</v>
      </c>
      <c r="I73" s="25">
        <v>119.876</v>
      </c>
      <c r="J73" s="7">
        <v>7.3091500000019698</v>
      </c>
      <c r="K73">
        <f t="shared" si="1"/>
        <v>6.0972588341302425E-2</v>
      </c>
      <c r="L73" t="str">
        <f>_xlfn.XLOOKUP(A73,'Usage by partner TELE2 vs Ki'!A:A,'Usage by partner TELE2 vs Ki'!A:A,,0)</f>
        <v>DOMCL</v>
      </c>
    </row>
    <row r="74" spans="1:12" x14ac:dyDescent="0.25">
      <c r="A74" s="4" t="s">
        <v>176</v>
      </c>
      <c r="B74" s="4" t="s">
        <v>177</v>
      </c>
      <c r="C74" s="4" t="s">
        <v>178</v>
      </c>
      <c r="D74" s="4" t="s">
        <v>13</v>
      </c>
      <c r="E74" s="4" t="s">
        <v>14</v>
      </c>
      <c r="F74" s="5" t="s">
        <v>15</v>
      </c>
      <c r="G74" s="5">
        <v>8</v>
      </c>
      <c r="H74" s="6">
        <v>0</v>
      </c>
      <c r="I74" s="25">
        <v>0.35199999999999998</v>
      </c>
      <c r="J74" s="7">
        <v>7.0360000000000006E-2</v>
      </c>
      <c r="K74">
        <f t="shared" si="1"/>
        <v>0.19988636363636367</v>
      </c>
      <c r="L74" t="str">
        <f>_xlfn.XLOOKUP(A74,'Usage by partner TELE2 vs Ki'!A:A,'Usage by partner TELE2 vs Ki'!A:A,,0)</f>
        <v>DZAOT</v>
      </c>
    </row>
    <row r="75" spans="1:12" x14ac:dyDescent="0.25">
      <c r="A75" s="4" t="s">
        <v>179</v>
      </c>
      <c r="B75" s="4" t="s">
        <v>147</v>
      </c>
      <c r="C75" s="4" t="s">
        <v>180</v>
      </c>
      <c r="D75" s="4" t="s">
        <v>13</v>
      </c>
      <c r="E75" s="4" t="s">
        <v>14</v>
      </c>
      <c r="F75" s="5" t="s">
        <v>15</v>
      </c>
      <c r="G75" s="5">
        <v>63</v>
      </c>
      <c r="H75" s="6">
        <v>0</v>
      </c>
      <c r="I75" s="25">
        <v>6.093</v>
      </c>
      <c r="J75" s="7">
        <v>0.60958999999999997</v>
      </c>
      <c r="K75">
        <f t="shared" si="1"/>
        <v>0.10004759560150993</v>
      </c>
      <c r="L75" t="str">
        <f>_xlfn.XLOOKUP(A75,'Usage by partner TELE2 vs Ki'!A:A,'Usage by partner TELE2 vs Ki'!A:A,,0)</f>
        <v>ECUOT</v>
      </c>
    </row>
    <row r="76" spans="1:12" x14ac:dyDescent="0.25">
      <c r="A76" s="4" t="s">
        <v>183</v>
      </c>
      <c r="B76" s="4" t="s">
        <v>184</v>
      </c>
      <c r="C76" s="4" t="s">
        <v>185</v>
      </c>
      <c r="D76" s="4" t="s">
        <v>13</v>
      </c>
      <c r="E76" s="4" t="s">
        <v>14</v>
      </c>
      <c r="F76" s="5" t="s">
        <v>15</v>
      </c>
      <c r="G76" s="5">
        <v>14885</v>
      </c>
      <c r="H76" s="6">
        <v>0</v>
      </c>
      <c r="I76" s="25">
        <v>514.63900000000001</v>
      </c>
      <c r="J76" s="7">
        <v>5.1813699999998297</v>
      </c>
      <c r="K76">
        <f t="shared" si="1"/>
        <v>1.0067969975069571E-2</v>
      </c>
      <c r="L76" t="str">
        <f>_xlfn.XLOOKUP(A76,'Usage by partner TELE2 vs Ki'!A:A,'Usage by partner TELE2 vs Ki'!A:A,,0)</f>
        <v>ESPAT</v>
      </c>
    </row>
    <row r="77" spans="1:12" x14ac:dyDescent="0.25">
      <c r="A77" s="4" t="s">
        <v>186</v>
      </c>
      <c r="B77" s="4" t="s">
        <v>187</v>
      </c>
      <c r="C77" s="4" t="s">
        <v>185</v>
      </c>
      <c r="D77" s="4" t="s">
        <v>13</v>
      </c>
      <c r="E77" s="4" t="s">
        <v>14</v>
      </c>
      <c r="F77" s="5" t="s">
        <v>15</v>
      </c>
      <c r="G77" s="5">
        <v>20723</v>
      </c>
      <c r="H77" s="6">
        <v>0</v>
      </c>
      <c r="I77" s="25">
        <v>2883.7240000000002</v>
      </c>
      <c r="J77" s="7">
        <v>17.384809999997501</v>
      </c>
      <c r="K77">
        <f t="shared" si="1"/>
        <v>6.028597050202273E-3</v>
      </c>
      <c r="L77" t="str">
        <f>_xlfn.XLOOKUP(A77,'Usage by partner TELE2 vs Ki'!A:A,'Usage by partner TELE2 vs Ki'!A:A,,0)</f>
        <v>ESPRT</v>
      </c>
    </row>
    <row r="78" spans="1:12" x14ac:dyDescent="0.25">
      <c r="A78" s="4" t="s">
        <v>188</v>
      </c>
      <c r="B78" s="4" t="s">
        <v>189</v>
      </c>
      <c r="C78" s="4" t="s">
        <v>185</v>
      </c>
      <c r="D78" s="4" t="s">
        <v>13</v>
      </c>
      <c r="E78" s="4" t="s">
        <v>14</v>
      </c>
      <c r="F78" s="5" t="s">
        <v>15</v>
      </c>
      <c r="G78" s="5">
        <v>214803</v>
      </c>
      <c r="H78" s="6">
        <v>0</v>
      </c>
      <c r="I78" s="25">
        <v>778.36599999999999</v>
      </c>
      <c r="J78" s="7">
        <v>7.8166599999709501</v>
      </c>
      <c r="K78">
        <f t="shared" si="1"/>
        <v>1.004239650751825E-2</v>
      </c>
      <c r="L78" t="str">
        <f>_xlfn.XLOOKUP(A78,'Usage by partner TELE2 vs Ki'!A:A,'Usage by partner TELE2 vs Ki'!A:A,,0)</f>
        <v>ESPTE</v>
      </c>
    </row>
    <row r="79" spans="1:12" x14ac:dyDescent="0.25">
      <c r="A79" s="4" t="s">
        <v>190</v>
      </c>
      <c r="B79" s="4" t="s">
        <v>191</v>
      </c>
      <c r="C79" s="4" t="s">
        <v>185</v>
      </c>
      <c r="D79" s="4" t="s">
        <v>13</v>
      </c>
      <c r="E79" s="4" t="s">
        <v>14</v>
      </c>
      <c r="F79" s="5" t="s">
        <v>15</v>
      </c>
      <c r="G79" s="5">
        <v>49</v>
      </c>
      <c r="H79" s="6">
        <v>0</v>
      </c>
      <c r="I79" s="25">
        <v>440.69299999999998</v>
      </c>
      <c r="J79" s="7">
        <v>4.4071300000000004</v>
      </c>
      <c r="K79">
        <f t="shared" si="1"/>
        <v>1.000045383067124E-2</v>
      </c>
      <c r="L79" t="str">
        <f>_xlfn.XLOOKUP(A79,'Usage by partner TELE2 vs Ki'!A:A,'Usage by partner TELE2 vs Ki'!A:A,,0)</f>
        <v>ESPXF</v>
      </c>
    </row>
    <row r="80" spans="1:12" x14ac:dyDescent="0.25">
      <c r="A80" s="4" t="s">
        <v>1050</v>
      </c>
      <c r="B80" s="4" t="s">
        <v>1051</v>
      </c>
      <c r="C80" s="4" t="s">
        <v>1052</v>
      </c>
      <c r="D80" s="4" t="s">
        <v>13</v>
      </c>
      <c r="E80" s="4" t="s">
        <v>14</v>
      </c>
      <c r="F80" s="5" t="s">
        <v>15</v>
      </c>
      <c r="G80" s="5">
        <v>1258</v>
      </c>
      <c r="H80" s="6">
        <v>0</v>
      </c>
      <c r="I80" s="25">
        <v>1.345</v>
      </c>
      <c r="J80" s="7">
        <v>1.3769999999999699E-2</v>
      </c>
      <c r="K80">
        <f t="shared" si="1"/>
        <v>1.023791821561316E-2</v>
      </c>
      <c r="L80" t="str">
        <f>_xlfn.XLOOKUP(A80,'Usage by partner TELE2 vs Ki'!A:A,'Usage by partner TELE2 vs Ki'!A:A,,0)</f>
        <v>ESTEM</v>
      </c>
    </row>
    <row r="81" spans="1:12" x14ac:dyDescent="0.25">
      <c r="A81" s="4" t="s">
        <v>1122</v>
      </c>
      <c r="B81" s="4" t="s">
        <v>1253</v>
      </c>
      <c r="C81" s="4" t="s">
        <v>1052</v>
      </c>
      <c r="D81" s="4" t="s">
        <v>13</v>
      </c>
      <c r="E81" s="4" t="s">
        <v>14</v>
      </c>
      <c r="F81" s="5" t="s">
        <v>15</v>
      </c>
      <c r="G81" s="5">
        <v>6</v>
      </c>
      <c r="H81" s="6">
        <v>0</v>
      </c>
      <c r="I81" s="25">
        <v>7.0000000000000001E-3</v>
      </c>
      <c r="J81" s="7">
        <v>6.9999999999999994E-5</v>
      </c>
      <c r="K81">
        <f t="shared" si="1"/>
        <v>9.9999999999999985E-3</v>
      </c>
      <c r="L81" t="str">
        <f>_xlfn.XLOOKUP(A81,'Usage by partner TELE2 vs Ki'!A:A,'Usage by partner TELE2 vs Ki'!A:A,,0)</f>
        <v>ESTRB</v>
      </c>
    </row>
    <row r="82" spans="1:12" x14ac:dyDescent="0.25">
      <c r="A82" s="4" t="s">
        <v>192</v>
      </c>
      <c r="B82" s="4" t="s">
        <v>193</v>
      </c>
      <c r="C82" s="4" t="s">
        <v>194</v>
      </c>
      <c r="D82" s="4" t="s">
        <v>13</v>
      </c>
      <c r="E82" s="4" t="s">
        <v>14</v>
      </c>
      <c r="F82" s="5" t="s">
        <v>15</v>
      </c>
      <c r="G82" s="5">
        <v>6306</v>
      </c>
      <c r="H82" s="6">
        <v>0</v>
      </c>
      <c r="I82" s="25">
        <v>15.313000000000001</v>
      </c>
      <c r="J82" s="7">
        <v>0.156640000000005</v>
      </c>
      <c r="K82">
        <f t="shared" si="1"/>
        <v>1.022921700515934E-2</v>
      </c>
      <c r="L82" t="str">
        <f>_xlfn.XLOOKUP(A82,'Usage by partner TELE2 vs Ki'!A:A,'Usage by partner TELE2 vs Ki'!A:A,,0)</f>
        <v>FIN2G</v>
      </c>
    </row>
    <row r="83" spans="1:12" x14ac:dyDescent="0.25">
      <c r="A83" s="4" t="s">
        <v>195</v>
      </c>
      <c r="B83" s="4" t="s">
        <v>196</v>
      </c>
      <c r="C83" s="4" t="s">
        <v>194</v>
      </c>
      <c r="D83" s="4" t="s">
        <v>13</v>
      </c>
      <c r="E83" s="4" t="s">
        <v>14</v>
      </c>
      <c r="F83" s="5" t="s">
        <v>15</v>
      </c>
      <c r="G83" s="5">
        <v>9832</v>
      </c>
      <c r="H83" s="6">
        <v>0</v>
      </c>
      <c r="I83" s="25">
        <v>220.28200000000001</v>
      </c>
      <c r="J83" s="7">
        <v>1.36697999999984</v>
      </c>
      <c r="K83">
        <f t="shared" si="1"/>
        <v>6.205591015152577E-3</v>
      </c>
      <c r="L83" t="str">
        <f>_xlfn.XLOOKUP(A83,'Usage by partner TELE2 vs Ki'!A:A,'Usage by partner TELE2 vs Ki'!A:A,,0)</f>
        <v>FINRL</v>
      </c>
    </row>
    <row r="84" spans="1:12" x14ac:dyDescent="0.25">
      <c r="A84" s="4" t="s">
        <v>197</v>
      </c>
      <c r="B84" s="4" t="s">
        <v>198</v>
      </c>
      <c r="C84" s="4" t="s">
        <v>194</v>
      </c>
      <c r="D84" s="4" t="s">
        <v>13</v>
      </c>
      <c r="E84" s="4" t="s">
        <v>14</v>
      </c>
      <c r="F84" s="5" t="s">
        <v>15</v>
      </c>
      <c r="G84" s="5">
        <v>471</v>
      </c>
      <c r="H84" s="6">
        <v>0</v>
      </c>
      <c r="I84" s="25">
        <v>47.44</v>
      </c>
      <c r="J84" s="7">
        <v>0.47577999999999898</v>
      </c>
      <c r="K84">
        <f t="shared" si="1"/>
        <v>1.0029089376053941E-2</v>
      </c>
      <c r="L84" t="str">
        <f>_xlfn.XLOOKUP(A84,'Usage by partner TELE2 vs Ki'!A:A,'Usage by partner TELE2 vs Ki'!A:A,,0)</f>
        <v>FINTF</v>
      </c>
    </row>
    <row r="85" spans="1:12" x14ac:dyDescent="0.25">
      <c r="A85" s="4" t="s">
        <v>199</v>
      </c>
      <c r="B85" s="4" t="s">
        <v>200</v>
      </c>
      <c r="C85" s="4" t="s">
        <v>201</v>
      </c>
      <c r="D85" s="4" t="s">
        <v>13</v>
      </c>
      <c r="E85" s="4" t="s">
        <v>14</v>
      </c>
      <c r="F85" s="5" t="s">
        <v>15</v>
      </c>
      <c r="G85" s="5">
        <v>11028</v>
      </c>
      <c r="H85" s="6">
        <v>0</v>
      </c>
      <c r="I85" s="25">
        <v>1829.537</v>
      </c>
      <c r="J85" s="7">
        <v>11.026249999999299</v>
      </c>
      <c r="K85">
        <f t="shared" si="1"/>
        <v>6.0267980368799859E-3</v>
      </c>
      <c r="L85" t="str">
        <f>_xlfn.XLOOKUP(A85,'Usage by partner TELE2 vs Ki'!A:A,'Usage by partner TELE2 vs Ki'!A:A,,0)</f>
        <v>FRAF1</v>
      </c>
    </row>
    <row r="86" spans="1:12" x14ac:dyDescent="0.25">
      <c r="A86" s="4" t="s">
        <v>202</v>
      </c>
      <c r="B86" s="4" t="s">
        <v>203</v>
      </c>
      <c r="C86" s="4" t="s">
        <v>201</v>
      </c>
      <c r="D86" s="4" t="s">
        <v>13</v>
      </c>
      <c r="E86" s="4" t="s">
        <v>14</v>
      </c>
      <c r="F86" s="5" t="s">
        <v>15</v>
      </c>
      <c r="G86" s="5">
        <v>4246</v>
      </c>
      <c r="H86" s="6">
        <v>0</v>
      </c>
      <c r="I86" s="25">
        <v>888.82299999999998</v>
      </c>
      <c r="J86" s="7">
        <v>8.8953699999998399</v>
      </c>
      <c r="K86">
        <f t="shared" si="1"/>
        <v>1.000803309545302E-2</v>
      </c>
      <c r="L86" t="str">
        <f>_xlfn.XLOOKUP(A86,'Usage by partner TELE2 vs Ki'!A:A,'Usage by partner TELE2 vs Ki'!A:A,,0)</f>
        <v>FRAF2</v>
      </c>
    </row>
    <row r="87" spans="1:12" x14ac:dyDescent="0.25">
      <c r="A87" s="4" t="s">
        <v>204</v>
      </c>
      <c r="B87" s="4" t="s">
        <v>205</v>
      </c>
      <c r="C87" s="4" t="s">
        <v>201</v>
      </c>
      <c r="D87" s="4" t="s">
        <v>13</v>
      </c>
      <c r="E87" s="4" t="s">
        <v>14</v>
      </c>
      <c r="F87" s="5" t="s">
        <v>15</v>
      </c>
      <c r="G87" s="5">
        <v>1647</v>
      </c>
      <c r="H87" s="6">
        <v>0</v>
      </c>
      <c r="I87" s="25">
        <v>72.385999999999996</v>
      </c>
      <c r="J87" s="7">
        <v>0.72705999999999005</v>
      </c>
      <c r="K87">
        <f t="shared" si="1"/>
        <v>1.004420744342815E-2</v>
      </c>
      <c r="L87" t="str">
        <f>_xlfn.XLOOKUP(A87,'Usage by partner TELE2 vs Ki'!A:A,'Usage by partner TELE2 vs Ki'!A:A,,0)</f>
        <v>FRAF3</v>
      </c>
    </row>
    <row r="88" spans="1:12" x14ac:dyDescent="0.25">
      <c r="A88" s="4" t="s">
        <v>209</v>
      </c>
      <c r="B88" s="4" t="s">
        <v>210</v>
      </c>
      <c r="C88" s="4" t="s">
        <v>201</v>
      </c>
      <c r="D88" s="4" t="s">
        <v>13</v>
      </c>
      <c r="E88" s="4" t="s">
        <v>14</v>
      </c>
      <c r="F88" s="5" t="s">
        <v>15</v>
      </c>
      <c r="G88" s="5">
        <v>65</v>
      </c>
      <c r="H88" s="6">
        <v>0</v>
      </c>
      <c r="I88" s="25">
        <v>384.49099999999999</v>
      </c>
      <c r="J88" s="7">
        <v>3.8451200000000001</v>
      </c>
      <c r="K88">
        <f t="shared" si="1"/>
        <v>1.0000546176633525E-2</v>
      </c>
      <c r="L88" t="str">
        <f>_xlfn.XLOOKUP(A88,'Usage by partner TELE2 vs Ki'!A:A,'Usage by partner TELE2 vs Ki'!A:A,,0)</f>
        <v>FRAFM</v>
      </c>
    </row>
    <row r="89" spans="1:12" x14ac:dyDescent="0.25">
      <c r="A89" s="4" t="s">
        <v>211</v>
      </c>
      <c r="B89" s="4" t="s">
        <v>212</v>
      </c>
      <c r="C89" s="4" t="s">
        <v>213</v>
      </c>
      <c r="D89" s="4" t="s">
        <v>13</v>
      </c>
      <c r="E89" s="4" t="s">
        <v>14</v>
      </c>
      <c r="F89" s="5" t="s">
        <v>15</v>
      </c>
      <c r="G89" s="5">
        <v>152102</v>
      </c>
      <c r="H89" s="6">
        <v>0</v>
      </c>
      <c r="I89" s="25">
        <v>8271.5589999999993</v>
      </c>
      <c r="J89" s="7">
        <v>2482.1380000013801</v>
      </c>
      <c r="K89">
        <f t="shared" si="1"/>
        <v>0.30008103671887976</v>
      </c>
      <c r="L89" t="str">
        <f>_xlfn.XLOOKUP(A89,'Usage by partner TELE2 vs Ki'!A:A,'Usage by partner TELE2 vs Ki'!A:A,,0)</f>
        <v>GABCT</v>
      </c>
    </row>
    <row r="90" spans="1:12" x14ac:dyDescent="0.25">
      <c r="A90" s="4" t="s">
        <v>214</v>
      </c>
      <c r="B90" s="4" t="s">
        <v>215</v>
      </c>
      <c r="C90" s="4" t="s">
        <v>216</v>
      </c>
      <c r="D90" s="4" t="s">
        <v>13</v>
      </c>
      <c r="E90" s="4" t="s">
        <v>14</v>
      </c>
      <c r="F90" s="5" t="s">
        <v>15</v>
      </c>
      <c r="G90" s="5">
        <v>971591</v>
      </c>
      <c r="H90" s="6">
        <v>0</v>
      </c>
      <c r="I90" s="25">
        <v>16739.826000000001</v>
      </c>
      <c r="J90" s="7">
        <v>168.73502000174099</v>
      </c>
      <c r="K90">
        <f t="shared" si="1"/>
        <v>1.0079855071476906E-2</v>
      </c>
      <c r="L90" t="str">
        <f>_xlfn.XLOOKUP(A90,'Usage by partner TELE2 vs Ki'!A:A,'Usage by partner TELE2 vs Ki'!A:A,,0)</f>
        <v>GBRCN</v>
      </c>
    </row>
    <row r="91" spans="1:12" x14ac:dyDescent="0.25">
      <c r="A91" s="4" t="s">
        <v>217</v>
      </c>
      <c r="B91" s="4" t="s">
        <v>218</v>
      </c>
      <c r="C91" s="4" t="s">
        <v>219</v>
      </c>
      <c r="D91" s="4" t="s">
        <v>13</v>
      </c>
      <c r="E91" s="4" t="s">
        <v>14</v>
      </c>
      <c r="F91" s="5" t="s">
        <v>15</v>
      </c>
      <c r="G91" s="5">
        <v>514</v>
      </c>
      <c r="H91" s="6">
        <v>0</v>
      </c>
      <c r="I91" s="25">
        <v>2.5350000000000001</v>
      </c>
      <c r="J91" s="7">
        <v>0.15415999999999999</v>
      </c>
      <c r="K91">
        <f t="shared" si="1"/>
        <v>6.0812623274161731E-2</v>
      </c>
      <c r="L91" t="str">
        <f>_xlfn.XLOOKUP(A91,'Usage by partner TELE2 vs Ki'!A:A,'Usage by partner TELE2 vs Ki'!A:A,,0)</f>
        <v>GBRGT</v>
      </c>
    </row>
    <row r="92" spans="1:12" x14ac:dyDescent="0.25">
      <c r="A92" s="4" t="s">
        <v>220</v>
      </c>
      <c r="B92" s="4" t="s">
        <v>221</v>
      </c>
      <c r="C92" s="4" t="s">
        <v>216</v>
      </c>
      <c r="D92" s="4" t="s">
        <v>13</v>
      </c>
      <c r="E92" s="4" t="s">
        <v>14</v>
      </c>
      <c r="F92" s="5" t="s">
        <v>15</v>
      </c>
      <c r="G92" s="5">
        <v>18732</v>
      </c>
      <c r="H92" s="6">
        <v>0</v>
      </c>
      <c r="I92" s="25">
        <v>5283.4920000000002</v>
      </c>
      <c r="J92" s="7">
        <v>31.780509999999001</v>
      </c>
      <c r="K92">
        <f t="shared" si="1"/>
        <v>6.0150578443194389E-3</v>
      </c>
      <c r="L92" t="str">
        <f>_xlfn.XLOOKUP(A92,'Usage by partner TELE2 vs Ki'!A:A,'Usage by partner TELE2 vs Ki'!A:A,,0)</f>
        <v>GBRHU</v>
      </c>
    </row>
    <row r="93" spans="1:12" x14ac:dyDescent="0.25">
      <c r="A93" s="4" t="s">
        <v>222</v>
      </c>
      <c r="B93" s="4" t="s">
        <v>223</v>
      </c>
      <c r="C93" s="4" t="s">
        <v>216</v>
      </c>
      <c r="D93" s="4" t="s">
        <v>13</v>
      </c>
      <c r="E93" s="4" t="s">
        <v>14</v>
      </c>
      <c r="F93" s="5" t="s">
        <v>15</v>
      </c>
      <c r="G93" s="5">
        <v>4496</v>
      </c>
      <c r="H93" s="6">
        <v>0</v>
      </c>
      <c r="I93" s="25">
        <v>25.318000000000001</v>
      </c>
      <c r="J93" s="7">
        <v>0.51472000000001095</v>
      </c>
      <c r="K93">
        <f t="shared" si="1"/>
        <v>2.0330199857809105E-2</v>
      </c>
      <c r="L93" t="str">
        <f>_xlfn.XLOOKUP(A93,'Usage by partner TELE2 vs Ki'!A:A,'Usage by partner TELE2 vs Ki'!A:A,,0)</f>
        <v>GBRJT</v>
      </c>
    </row>
    <row r="94" spans="1:12" x14ac:dyDescent="0.25">
      <c r="A94" s="4" t="s">
        <v>226</v>
      </c>
      <c r="B94" s="4" t="s">
        <v>227</v>
      </c>
      <c r="C94" s="4" t="s">
        <v>216</v>
      </c>
      <c r="D94" s="4" t="s">
        <v>13</v>
      </c>
      <c r="E94" s="4" t="s">
        <v>14</v>
      </c>
      <c r="F94" s="5" t="s">
        <v>15</v>
      </c>
      <c r="G94" s="5">
        <v>44</v>
      </c>
      <c r="H94" s="6">
        <v>0</v>
      </c>
      <c r="I94" s="25">
        <v>33.215000000000003</v>
      </c>
      <c r="J94" s="7">
        <v>0.66446000000000005</v>
      </c>
      <c r="K94">
        <f t="shared" si="1"/>
        <v>2.0004817100707509E-2</v>
      </c>
      <c r="L94" t="str">
        <f>_xlfn.XLOOKUP(A94,'Usage by partner TELE2 vs Ki'!A:A,'Usage by partner TELE2 vs Ki'!A:A,,0)</f>
        <v>GBRMT</v>
      </c>
    </row>
    <row r="95" spans="1:12" x14ac:dyDescent="0.25">
      <c r="A95" s="4" t="s">
        <v>228</v>
      </c>
      <c r="B95" s="4" t="s">
        <v>229</v>
      </c>
      <c r="C95" s="4" t="s">
        <v>216</v>
      </c>
      <c r="D95" s="4" t="s">
        <v>13</v>
      </c>
      <c r="E95" s="4" t="s">
        <v>14</v>
      </c>
      <c r="F95" s="5" t="s">
        <v>15</v>
      </c>
      <c r="G95" s="5">
        <v>1934418</v>
      </c>
      <c r="H95" s="6">
        <v>0</v>
      </c>
      <c r="I95" s="25">
        <v>27709.131000000001</v>
      </c>
      <c r="J95" s="7">
        <v>279.78553000378503</v>
      </c>
      <c r="K95">
        <f t="shared" si="1"/>
        <v>1.0097232208537504E-2</v>
      </c>
      <c r="L95" t="str">
        <f>_xlfn.XLOOKUP(A95,'Usage by partner TELE2 vs Ki'!A:A,'Usage by partner TELE2 vs Ki'!A:A,,0)</f>
        <v>GBRVF</v>
      </c>
    </row>
    <row r="96" spans="1:12" x14ac:dyDescent="0.25">
      <c r="A96" s="4" t="s">
        <v>1234</v>
      </c>
      <c r="B96" s="4" t="s">
        <v>1254</v>
      </c>
      <c r="C96" s="4" t="s">
        <v>1255</v>
      </c>
      <c r="D96" s="4" t="s">
        <v>13</v>
      </c>
      <c r="E96" s="4" t="s">
        <v>14</v>
      </c>
      <c r="F96" s="5" t="s">
        <v>15</v>
      </c>
      <c r="G96" s="5">
        <v>13</v>
      </c>
      <c r="H96" s="6">
        <v>0</v>
      </c>
      <c r="I96" s="25">
        <v>0.59299999999999997</v>
      </c>
      <c r="J96" s="7">
        <v>0.14824000000000001</v>
      </c>
      <c r="K96">
        <f t="shared" si="1"/>
        <v>0.24998313659359195</v>
      </c>
      <c r="L96" t="str">
        <f>_xlfn.XLOOKUP(A96,'Usage by partner TELE2 vs Ki'!A:A,'Usage by partner TELE2 vs Ki'!A:A,,0)</f>
        <v>GEOMA</v>
      </c>
    </row>
    <row r="97" spans="1:12" x14ac:dyDescent="0.25">
      <c r="A97" s="4" t="s">
        <v>1056</v>
      </c>
      <c r="B97" s="4" t="s">
        <v>1057</v>
      </c>
      <c r="C97" s="4" t="s">
        <v>1058</v>
      </c>
      <c r="D97" s="4" t="s">
        <v>13</v>
      </c>
      <c r="E97" s="4" t="s">
        <v>14</v>
      </c>
      <c r="F97" s="5" t="s">
        <v>15</v>
      </c>
      <c r="G97" s="5">
        <v>2</v>
      </c>
      <c r="H97" s="6">
        <v>0</v>
      </c>
      <c r="I97" s="25">
        <v>2E-3</v>
      </c>
      <c r="J97" s="7">
        <v>2.0000000000000002E-5</v>
      </c>
      <c r="K97">
        <f t="shared" si="1"/>
        <v>0.01</v>
      </c>
      <c r="L97" t="str">
        <f>_xlfn.XLOOKUP(A97,'Usage by partner TELE2 vs Ki'!A:A,'Usage by partner TELE2 vs Ki'!A:A,,0)</f>
        <v>GIBGT</v>
      </c>
    </row>
    <row r="98" spans="1:12" x14ac:dyDescent="0.25">
      <c r="A98" s="4" t="s">
        <v>230</v>
      </c>
      <c r="B98" s="4" t="s">
        <v>231</v>
      </c>
      <c r="C98" s="4" t="s">
        <v>232</v>
      </c>
      <c r="D98" s="4" t="s">
        <v>13</v>
      </c>
      <c r="E98" s="4" t="s">
        <v>14</v>
      </c>
      <c r="F98" s="5" t="s">
        <v>15</v>
      </c>
      <c r="G98" s="5">
        <v>1688140</v>
      </c>
      <c r="H98" s="6">
        <v>0</v>
      </c>
      <c r="I98" s="25">
        <v>3370.692</v>
      </c>
      <c r="J98" s="7">
        <v>68.615739999453993</v>
      </c>
      <c r="K98">
        <f t="shared" si="1"/>
        <v>2.0356573664830246E-2</v>
      </c>
      <c r="L98" t="str">
        <f>_xlfn.XLOOKUP(A98,'Usage by partner TELE2 vs Ki'!A:A,'Usage by partner TELE2 vs Ki'!A:A,,0)</f>
        <v>GINAG</v>
      </c>
    </row>
    <row r="99" spans="1:12" x14ac:dyDescent="0.25">
      <c r="A99" s="4" t="s">
        <v>233</v>
      </c>
      <c r="B99" s="4" t="s">
        <v>234</v>
      </c>
      <c r="C99" s="4" t="s">
        <v>235</v>
      </c>
      <c r="D99" s="4" t="s">
        <v>13</v>
      </c>
      <c r="E99" s="4" t="s">
        <v>14</v>
      </c>
      <c r="F99" s="5" t="s">
        <v>15</v>
      </c>
      <c r="G99" s="5">
        <v>3779</v>
      </c>
      <c r="H99" s="6">
        <v>0</v>
      </c>
      <c r="I99" s="25">
        <v>33.046999999999997</v>
      </c>
      <c r="J99" s="7">
        <v>3.3176700000001298</v>
      </c>
      <c r="K99">
        <f t="shared" si="1"/>
        <v>0.10039247132871759</v>
      </c>
      <c r="L99" t="str">
        <f>_xlfn.XLOOKUP(A99,'Usage by partner TELE2 vs Ki'!A:A,'Usage by partner TELE2 vs Ki'!A:A,,0)</f>
        <v>GMBAC</v>
      </c>
    </row>
    <row r="100" spans="1:12" x14ac:dyDescent="0.25">
      <c r="A100" s="4" t="s">
        <v>236</v>
      </c>
      <c r="B100" s="4" t="s">
        <v>237</v>
      </c>
      <c r="C100" s="4" t="s">
        <v>235</v>
      </c>
      <c r="D100" s="4" t="s">
        <v>13</v>
      </c>
      <c r="E100" s="4" t="s">
        <v>14</v>
      </c>
      <c r="F100" s="5" t="s">
        <v>15</v>
      </c>
      <c r="G100" s="5">
        <v>132</v>
      </c>
      <c r="H100" s="6">
        <v>0</v>
      </c>
      <c r="I100" s="25">
        <v>1.2889999999999999</v>
      </c>
      <c r="J100" s="7">
        <v>1.2896399999999999</v>
      </c>
      <c r="K100">
        <f t="shared" si="1"/>
        <v>1.0004965089216447</v>
      </c>
      <c r="L100" t="str">
        <f>_xlfn.XLOOKUP(A100,'Usage by partner TELE2 vs Ki'!A:A,'Usage by partner TELE2 vs Ki'!A:A,,0)</f>
        <v>GMBQC</v>
      </c>
    </row>
    <row r="101" spans="1:12" x14ac:dyDescent="0.25">
      <c r="A101" s="4" t="s">
        <v>238</v>
      </c>
      <c r="B101" s="4" t="s">
        <v>239</v>
      </c>
      <c r="C101" s="4" t="s">
        <v>240</v>
      </c>
      <c r="D101" s="4" t="s">
        <v>13</v>
      </c>
      <c r="E101" s="4" t="s">
        <v>14</v>
      </c>
      <c r="F101" s="5" t="s">
        <v>15</v>
      </c>
      <c r="G101" s="5">
        <v>446</v>
      </c>
      <c r="H101" s="6">
        <v>0</v>
      </c>
      <c r="I101" s="25">
        <v>5.4429999999999996</v>
      </c>
      <c r="J101" s="7">
        <v>0.27387</v>
      </c>
      <c r="K101">
        <f t="shared" si="1"/>
        <v>5.0316002204666546E-2</v>
      </c>
      <c r="L101" t="str">
        <f>_xlfn.XLOOKUP(A101,'Usage by partner TELE2 vs Ki'!A:A,'Usage by partner TELE2 vs Ki'!A:A,,0)</f>
        <v>GNBSB</v>
      </c>
    </row>
    <row r="102" spans="1:12" x14ac:dyDescent="0.25">
      <c r="A102" s="4" t="s">
        <v>241</v>
      </c>
      <c r="B102" s="4" t="s">
        <v>242</v>
      </c>
      <c r="C102" s="4" t="s">
        <v>243</v>
      </c>
      <c r="D102" s="4" t="s">
        <v>13</v>
      </c>
      <c r="E102" s="4" t="s">
        <v>14</v>
      </c>
      <c r="F102" s="5" t="s">
        <v>15</v>
      </c>
      <c r="G102" s="5">
        <v>397</v>
      </c>
      <c r="H102" s="6">
        <v>0</v>
      </c>
      <c r="I102" s="25">
        <v>2.8149999999999999</v>
      </c>
      <c r="J102" s="7">
        <v>0.56461999999999601</v>
      </c>
      <c r="K102">
        <f t="shared" si="1"/>
        <v>0.20057548845470552</v>
      </c>
      <c r="L102" t="str">
        <f>_xlfn.XLOOKUP(A102,'Usage by partner TELE2 vs Ki'!A:A,'Usage by partner TELE2 vs Ki'!A:A,,0)</f>
        <v>GNQHT</v>
      </c>
    </row>
    <row r="103" spans="1:12" x14ac:dyDescent="0.25">
      <c r="A103" s="4" t="s">
        <v>1059</v>
      </c>
      <c r="B103" s="4" t="s">
        <v>1060</v>
      </c>
      <c r="C103" s="4" t="s">
        <v>246</v>
      </c>
      <c r="D103" s="4" t="s">
        <v>13</v>
      </c>
      <c r="E103" s="4" t="s">
        <v>14</v>
      </c>
      <c r="F103" s="5" t="s">
        <v>15</v>
      </c>
      <c r="G103" s="5">
        <v>42</v>
      </c>
      <c r="H103" s="6">
        <v>0</v>
      </c>
      <c r="I103" s="25">
        <v>6.0549999999999997</v>
      </c>
      <c r="J103" s="7">
        <v>181.64076</v>
      </c>
      <c r="K103">
        <f t="shared" si="1"/>
        <v>29.998473988439308</v>
      </c>
      <c r="L103" t="str">
        <f>_xlfn.XLOOKUP(A103,'Usage by partner TELE2 vs Ki'!A:A,'Usage by partner TELE2 vs Ki'!A:A,,0)</f>
        <v>GRCCO</v>
      </c>
    </row>
    <row r="104" spans="1:12" x14ac:dyDescent="0.25">
      <c r="A104" s="4" t="s">
        <v>244</v>
      </c>
      <c r="B104" s="4" t="s">
        <v>245</v>
      </c>
      <c r="C104" s="4" t="s">
        <v>246</v>
      </c>
      <c r="D104" s="4" t="s">
        <v>13</v>
      </c>
      <c r="E104" s="4" t="s">
        <v>14</v>
      </c>
      <c r="F104" s="5" t="s">
        <v>15</v>
      </c>
      <c r="G104" s="5">
        <v>613072</v>
      </c>
      <c r="H104" s="6">
        <v>0</v>
      </c>
      <c r="I104" s="25">
        <v>15552.681</v>
      </c>
      <c r="J104" s="7">
        <v>79.090910000026796</v>
      </c>
      <c r="K104">
        <f t="shared" si="1"/>
        <v>5.0853553802091608E-3</v>
      </c>
      <c r="L104" t="str">
        <f>_xlfn.XLOOKUP(A104,'Usage by partner TELE2 vs Ki'!A:A,'Usage by partner TELE2 vs Ki'!A:A,,0)</f>
        <v>GRCPF</v>
      </c>
    </row>
    <row r="105" spans="1:12" x14ac:dyDescent="0.25">
      <c r="A105" s="4" t="s">
        <v>247</v>
      </c>
      <c r="B105" s="4" t="s">
        <v>248</v>
      </c>
      <c r="C105" s="4" t="s">
        <v>246</v>
      </c>
      <c r="D105" s="4" t="s">
        <v>13</v>
      </c>
      <c r="E105" s="4" t="s">
        <v>14</v>
      </c>
      <c r="F105" s="5" t="s">
        <v>15</v>
      </c>
      <c r="G105" s="5">
        <v>276271</v>
      </c>
      <c r="H105" s="6">
        <v>0</v>
      </c>
      <c r="I105" s="25">
        <v>14368.257</v>
      </c>
      <c r="J105" s="7">
        <v>72.803520000005904</v>
      </c>
      <c r="K105">
        <f t="shared" si="1"/>
        <v>5.0669695008939428E-3</v>
      </c>
      <c r="L105" t="str">
        <f>_xlfn.XLOOKUP(A105,'Usage by partner TELE2 vs Ki'!A:A,'Usage by partner TELE2 vs Ki'!A:A,,0)</f>
        <v>GRCSH</v>
      </c>
    </row>
    <row r="106" spans="1:12" x14ac:dyDescent="0.25">
      <c r="A106" s="4" t="s">
        <v>249</v>
      </c>
      <c r="B106" s="4" t="s">
        <v>250</v>
      </c>
      <c r="C106" s="4" t="s">
        <v>251</v>
      </c>
      <c r="D106" s="4" t="s">
        <v>13</v>
      </c>
      <c r="E106" s="4" t="s">
        <v>14</v>
      </c>
      <c r="F106" s="5" t="s">
        <v>15</v>
      </c>
      <c r="G106" s="5">
        <v>3</v>
      </c>
      <c r="H106" s="6">
        <v>0</v>
      </c>
      <c r="I106" s="25">
        <v>5.5E-2</v>
      </c>
      <c r="J106" s="7">
        <v>6.6E-4</v>
      </c>
      <c r="K106">
        <f t="shared" si="1"/>
        <v>1.2E-2</v>
      </c>
      <c r="L106" t="str">
        <f>_xlfn.XLOOKUP(A106,'Usage by partner TELE2 vs Ki'!A:A,'Usage by partner TELE2 vs Ki'!A:A,,0)</f>
        <v>GTMCM</v>
      </c>
    </row>
    <row r="107" spans="1:12" x14ac:dyDescent="0.25">
      <c r="A107" s="4" t="s">
        <v>252</v>
      </c>
      <c r="B107" s="4" t="s">
        <v>253</v>
      </c>
      <c r="C107" s="4" t="s">
        <v>251</v>
      </c>
      <c r="D107" s="4" t="s">
        <v>13</v>
      </c>
      <c r="E107" s="4" t="s">
        <v>14</v>
      </c>
      <c r="F107" s="5" t="s">
        <v>15</v>
      </c>
      <c r="G107" s="5">
        <v>30</v>
      </c>
      <c r="H107" s="6">
        <v>0</v>
      </c>
      <c r="I107" s="25">
        <v>1.704</v>
      </c>
      <c r="J107" s="7">
        <v>3.424E-2</v>
      </c>
      <c r="K107">
        <f t="shared" si="1"/>
        <v>2.0093896713615025E-2</v>
      </c>
      <c r="L107" t="str">
        <f>_xlfn.XLOOKUP(A107,'Usage by partner TELE2 vs Ki'!A:A,'Usage by partner TELE2 vs Ki'!A:A,,0)</f>
        <v>GTMSC</v>
      </c>
    </row>
    <row r="108" spans="1:12" x14ac:dyDescent="0.25">
      <c r="A108" s="4" t="s">
        <v>254</v>
      </c>
      <c r="B108" s="4" t="s">
        <v>255</v>
      </c>
      <c r="C108" s="4" t="s">
        <v>256</v>
      </c>
      <c r="D108" s="4" t="s">
        <v>13</v>
      </c>
      <c r="E108" s="4" t="s">
        <v>14</v>
      </c>
      <c r="F108" s="5" t="s">
        <v>15</v>
      </c>
      <c r="G108" s="5">
        <v>37142</v>
      </c>
      <c r="H108" s="6">
        <v>0</v>
      </c>
      <c r="I108" s="25">
        <v>3194.904</v>
      </c>
      <c r="J108" s="7">
        <v>319.60915999999702</v>
      </c>
      <c r="K108">
        <f t="shared" si="1"/>
        <v>0.10003717169592483</v>
      </c>
      <c r="L108" t="str">
        <f>_xlfn.XLOOKUP(A108,'Usage by partner TELE2 vs Ki'!A:A,'Usage by partner TELE2 vs Ki'!A:A,,0)</f>
        <v>GUYUM</v>
      </c>
    </row>
    <row r="109" spans="1:12" x14ac:dyDescent="0.25">
      <c r="A109" s="4" t="s">
        <v>1187</v>
      </c>
      <c r="B109" s="4" t="s">
        <v>1188</v>
      </c>
      <c r="C109" s="4" t="s">
        <v>259</v>
      </c>
      <c r="D109" s="4" t="s">
        <v>13</v>
      </c>
      <c r="E109" s="4" t="s">
        <v>14</v>
      </c>
      <c r="F109" s="5" t="s">
        <v>15</v>
      </c>
      <c r="G109" s="5">
        <v>55</v>
      </c>
      <c r="H109" s="6">
        <v>0</v>
      </c>
      <c r="I109" s="25">
        <v>23.962</v>
      </c>
      <c r="J109" s="7">
        <v>1.43794</v>
      </c>
      <c r="K109">
        <f t="shared" si="1"/>
        <v>6.000918120357232E-2</v>
      </c>
      <c r="L109" t="str">
        <f>_xlfn.XLOOKUP(A109,'Usage by partner TELE2 vs Ki'!A:A,'Usage by partner TELE2 vs Ki'!A:A,,0)</f>
        <v>HKGPP</v>
      </c>
    </row>
    <row r="110" spans="1:12" x14ac:dyDescent="0.25">
      <c r="A110" s="4" t="s">
        <v>257</v>
      </c>
      <c r="B110" s="4" t="s">
        <v>258</v>
      </c>
      <c r="C110" s="4" t="s">
        <v>259</v>
      </c>
      <c r="D110" s="4" t="s">
        <v>13</v>
      </c>
      <c r="E110" s="4" t="s">
        <v>14</v>
      </c>
      <c r="F110" s="5" t="s">
        <v>15</v>
      </c>
      <c r="G110" s="5">
        <v>103</v>
      </c>
      <c r="H110" s="6">
        <v>0</v>
      </c>
      <c r="I110" s="25">
        <v>147.286</v>
      </c>
      <c r="J110" s="7">
        <v>8.8375900000000005</v>
      </c>
      <c r="K110">
        <f t="shared" si="1"/>
        <v>6.0002919489971891E-2</v>
      </c>
      <c r="L110" t="str">
        <f>_xlfn.XLOOKUP(A110,'Usage by partner TELE2 vs Ki'!A:A,'Usage by partner TELE2 vs Ki'!A:A,,0)</f>
        <v>HKGTC</v>
      </c>
    </row>
    <row r="111" spans="1:12" x14ac:dyDescent="0.25">
      <c r="A111" s="4" t="s">
        <v>260</v>
      </c>
      <c r="B111" s="4" t="s">
        <v>261</v>
      </c>
      <c r="C111" s="4" t="s">
        <v>262</v>
      </c>
      <c r="D111" s="4" t="s">
        <v>13</v>
      </c>
      <c r="E111" s="4" t="s">
        <v>14</v>
      </c>
      <c r="F111" s="5" t="s">
        <v>15</v>
      </c>
      <c r="G111" s="5">
        <v>891</v>
      </c>
      <c r="H111" s="6">
        <v>0</v>
      </c>
      <c r="I111" s="25">
        <v>33.341000000000001</v>
      </c>
      <c r="J111" s="7">
        <v>0.20415</v>
      </c>
      <c r="K111">
        <f t="shared" si="1"/>
        <v>6.12309168891155E-3</v>
      </c>
      <c r="L111" t="str">
        <f>_xlfn.XLOOKUP(A111,'Usage by partner TELE2 vs Ki'!A:A,'Usage by partner TELE2 vs Ki'!A:A,,0)</f>
        <v>HRVT2</v>
      </c>
    </row>
    <row r="112" spans="1:12" x14ac:dyDescent="0.25">
      <c r="A112" s="4" t="s">
        <v>263</v>
      </c>
      <c r="B112" s="4" t="s">
        <v>264</v>
      </c>
      <c r="C112" s="4" t="s">
        <v>262</v>
      </c>
      <c r="D112" s="4" t="s">
        <v>13</v>
      </c>
      <c r="E112" s="4" t="s">
        <v>14</v>
      </c>
      <c r="F112" s="5" t="s">
        <v>15</v>
      </c>
      <c r="G112" s="5">
        <v>526</v>
      </c>
      <c r="H112" s="6">
        <v>0</v>
      </c>
      <c r="I112" s="25">
        <v>58.304000000000002</v>
      </c>
      <c r="J112" s="7">
        <v>0.58502000000000098</v>
      </c>
      <c r="K112">
        <f t="shared" si="1"/>
        <v>1.0033959934138326E-2</v>
      </c>
      <c r="L112" t="str">
        <f>_xlfn.XLOOKUP(A112,'Usage by partner TELE2 vs Ki'!A:A,'Usage by partner TELE2 vs Ki'!A:A,,0)</f>
        <v>HRVVI</v>
      </c>
    </row>
    <row r="113" spans="1:12" x14ac:dyDescent="0.25">
      <c r="A113" s="4" t="s">
        <v>265</v>
      </c>
      <c r="B113" s="4" t="s">
        <v>266</v>
      </c>
      <c r="C113" s="4" t="s">
        <v>267</v>
      </c>
      <c r="D113" s="4" t="s">
        <v>13</v>
      </c>
      <c r="E113" s="4" t="s">
        <v>14</v>
      </c>
      <c r="F113" s="5" t="s">
        <v>15</v>
      </c>
      <c r="G113" s="5">
        <v>16491</v>
      </c>
      <c r="H113" s="6">
        <v>0</v>
      </c>
      <c r="I113" s="25">
        <v>344.59699999999998</v>
      </c>
      <c r="J113" s="7">
        <v>2.1331499999999499</v>
      </c>
      <c r="K113">
        <f t="shared" si="1"/>
        <v>6.1902744365155528E-3</v>
      </c>
      <c r="L113" t="str">
        <f>_xlfn.XLOOKUP(A113,'Usage by partner TELE2 vs Ki'!A:A,'Usage by partner TELE2 vs Ki'!A:A,,0)</f>
        <v>HUNH1</v>
      </c>
    </row>
    <row r="114" spans="1:12" x14ac:dyDescent="0.25">
      <c r="A114" s="4" t="s">
        <v>268</v>
      </c>
      <c r="B114" s="4" t="s">
        <v>269</v>
      </c>
      <c r="C114" s="4" t="s">
        <v>267</v>
      </c>
      <c r="D114" s="4" t="s">
        <v>13</v>
      </c>
      <c r="E114" s="4" t="s">
        <v>14</v>
      </c>
      <c r="F114" s="5" t="s">
        <v>15</v>
      </c>
      <c r="G114" s="5">
        <v>16037</v>
      </c>
      <c r="H114" s="6">
        <v>0</v>
      </c>
      <c r="I114" s="25">
        <v>470.10700000000003</v>
      </c>
      <c r="J114" s="7">
        <v>4.7483800000000098</v>
      </c>
      <c r="K114">
        <f t="shared" si="1"/>
        <v>1.0100636663568101E-2</v>
      </c>
      <c r="L114" t="str">
        <f>_xlfn.XLOOKUP(A114,'Usage by partner TELE2 vs Ki'!A:A,'Usage by partner TELE2 vs Ki'!A:A,,0)</f>
        <v>HUNVR</v>
      </c>
    </row>
    <row r="115" spans="1:12" x14ac:dyDescent="0.25">
      <c r="A115" s="4" t="s">
        <v>270</v>
      </c>
      <c r="B115" s="4" t="s">
        <v>271</v>
      </c>
      <c r="C115" s="4" t="s">
        <v>272</v>
      </c>
      <c r="D115" s="4" t="s">
        <v>13</v>
      </c>
      <c r="E115" s="4" t="s">
        <v>14</v>
      </c>
      <c r="F115" s="5" t="s">
        <v>15</v>
      </c>
      <c r="G115" s="5">
        <v>7000</v>
      </c>
      <c r="H115" s="6">
        <v>0</v>
      </c>
      <c r="I115" s="25">
        <v>288.67500000000001</v>
      </c>
      <c r="J115" s="7">
        <v>8.6953999999999798</v>
      </c>
      <c r="K115">
        <f t="shared" si="1"/>
        <v>3.0121763228544138E-2</v>
      </c>
      <c r="L115" t="str">
        <f>_xlfn.XLOOKUP(A115,'Usage by partner TELE2 vs Ki'!A:A,'Usage by partner TELE2 vs Ki'!A:A,,0)</f>
        <v>INDA3</v>
      </c>
    </row>
    <row r="116" spans="1:12" x14ac:dyDescent="0.25">
      <c r="A116" s="4" t="s">
        <v>275</v>
      </c>
      <c r="B116" s="4" t="s">
        <v>276</v>
      </c>
      <c r="C116" s="4" t="s">
        <v>272</v>
      </c>
      <c r="D116" s="4" t="s">
        <v>13</v>
      </c>
      <c r="E116" s="4" t="s">
        <v>14</v>
      </c>
      <c r="F116" s="5" t="s">
        <v>15</v>
      </c>
      <c r="G116" s="5">
        <v>38932</v>
      </c>
      <c r="H116" s="6">
        <v>0</v>
      </c>
      <c r="I116" s="25">
        <v>1044.539</v>
      </c>
      <c r="J116" s="7">
        <v>209.11587999995299</v>
      </c>
      <c r="K116">
        <f t="shared" si="1"/>
        <v>0.20019920749723372</v>
      </c>
      <c r="L116" t="str">
        <f>_xlfn.XLOOKUP(A116,'Usage by partner TELE2 vs Ki'!A:A,'Usage by partner TELE2 vs Ki'!A:A,,0)</f>
        <v>INDF1</v>
      </c>
    </row>
    <row r="117" spans="1:12" x14ac:dyDescent="0.25">
      <c r="A117" s="4" t="s">
        <v>277</v>
      </c>
      <c r="B117" s="4" t="s">
        <v>278</v>
      </c>
      <c r="C117" s="4" t="s">
        <v>279</v>
      </c>
      <c r="D117" s="4" t="s">
        <v>13</v>
      </c>
      <c r="E117" s="4" t="s">
        <v>14</v>
      </c>
      <c r="F117" s="5" t="s">
        <v>15</v>
      </c>
      <c r="G117" s="5">
        <v>299</v>
      </c>
      <c r="H117" s="6">
        <v>0</v>
      </c>
      <c r="I117" s="25">
        <v>219.381</v>
      </c>
      <c r="J117" s="7">
        <v>2.1948400000000001</v>
      </c>
      <c r="K117">
        <f t="shared" si="1"/>
        <v>1.0004695028284128E-2</v>
      </c>
      <c r="L117" t="str">
        <f>_xlfn.XLOOKUP(A117,'Usage by partner TELE2 vs Ki'!A:A,'Usage by partner TELE2 vs Ki'!A:A,,0)</f>
        <v>IRLEC</v>
      </c>
    </row>
    <row r="118" spans="1:12" x14ac:dyDescent="0.25">
      <c r="A118" s="4" t="s">
        <v>280</v>
      </c>
      <c r="B118" s="4" t="s">
        <v>281</v>
      </c>
      <c r="C118" s="4" t="s">
        <v>279</v>
      </c>
      <c r="D118" s="4" t="s">
        <v>13</v>
      </c>
      <c r="E118" s="4" t="s">
        <v>14</v>
      </c>
      <c r="F118" s="5" t="s">
        <v>15</v>
      </c>
      <c r="G118" s="5">
        <v>417</v>
      </c>
      <c r="H118" s="6">
        <v>0</v>
      </c>
      <c r="I118" s="25">
        <v>2061.7159999999999</v>
      </c>
      <c r="J118" s="7">
        <v>20.618639999999999</v>
      </c>
      <c r="K118">
        <f t="shared" si="1"/>
        <v>1.0000717848627065E-2</v>
      </c>
      <c r="L118" t="str">
        <f>_xlfn.XLOOKUP(A118,'Usage by partner TELE2 vs Ki'!A:A,'Usage by partner TELE2 vs Ki'!A:A,,0)</f>
        <v>IRLH3</v>
      </c>
    </row>
    <row r="119" spans="1:12" x14ac:dyDescent="0.25">
      <c r="A119" s="4" t="s">
        <v>282</v>
      </c>
      <c r="B119" s="4" t="s">
        <v>283</v>
      </c>
      <c r="C119" s="4" t="s">
        <v>279</v>
      </c>
      <c r="D119" s="4" t="s">
        <v>13</v>
      </c>
      <c r="E119" s="4" t="s">
        <v>14</v>
      </c>
      <c r="F119" s="5" t="s">
        <v>15</v>
      </c>
      <c r="G119" s="5">
        <v>118</v>
      </c>
      <c r="H119" s="6">
        <v>0</v>
      </c>
      <c r="I119" s="25">
        <v>373.303</v>
      </c>
      <c r="J119" s="7">
        <v>3.7334000000000001</v>
      </c>
      <c r="K119">
        <f t="shared" si="1"/>
        <v>1.0000991151959668E-2</v>
      </c>
      <c r="L119" t="str">
        <f>_xlfn.XLOOKUP(A119,'Usage by partner TELE2 vs Ki'!A:A,'Usage by partner TELE2 vs Ki'!A:A,,0)</f>
        <v>IRLME</v>
      </c>
    </row>
    <row r="120" spans="1:12" x14ac:dyDescent="0.25">
      <c r="A120" s="4" t="s">
        <v>287</v>
      </c>
      <c r="B120" s="4" t="s">
        <v>288</v>
      </c>
      <c r="C120" s="4" t="s">
        <v>286</v>
      </c>
      <c r="D120" s="4" t="s">
        <v>13</v>
      </c>
      <c r="E120" s="4" t="s">
        <v>14</v>
      </c>
      <c r="F120" s="5" t="s">
        <v>15</v>
      </c>
      <c r="G120" s="5">
        <v>241</v>
      </c>
      <c r="H120" s="6">
        <v>0</v>
      </c>
      <c r="I120" s="25">
        <v>0.26</v>
      </c>
      <c r="J120" s="7">
        <v>2.66000000000001E-3</v>
      </c>
      <c r="K120">
        <f t="shared" si="1"/>
        <v>1.0230769230769269E-2</v>
      </c>
      <c r="L120" t="str">
        <f>_xlfn.XLOOKUP(A120,'Usage by partner TELE2 vs Ki'!A:A,'Usage by partner TELE2 vs Ki'!A:A,,0)</f>
        <v>ISLTL</v>
      </c>
    </row>
    <row r="121" spans="1:12" x14ac:dyDescent="0.25">
      <c r="A121" s="4" t="s">
        <v>289</v>
      </c>
      <c r="B121" s="4" t="s">
        <v>290</v>
      </c>
      <c r="C121" s="4" t="s">
        <v>291</v>
      </c>
      <c r="D121" s="4" t="s">
        <v>13</v>
      </c>
      <c r="E121" s="4" t="s">
        <v>14</v>
      </c>
      <c r="F121" s="5" t="s">
        <v>15</v>
      </c>
      <c r="G121" s="5">
        <v>621239</v>
      </c>
      <c r="H121" s="6">
        <v>0</v>
      </c>
      <c r="I121" s="25">
        <v>265477.26199999999</v>
      </c>
      <c r="J121" s="7">
        <v>3586.5543100022601</v>
      </c>
      <c r="K121">
        <f t="shared" si="1"/>
        <v>1.3509836145599016E-2</v>
      </c>
      <c r="L121" t="str">
        <f>_xlfn.XLOOKUP(A121,'Usage by partner TELE2 vs Ki'!A:A,'Usage by partner TELE2 vs Ki'!A:A,,0)</f>
        <v>ISR01</v>
      </c>
    </row>
    <row r="122" spans="1:12" x14ac:dyDescent="0.25">
      <c r="A122" s="4" t="s">
        <v>292</v>
      </c>
      <c r="B122" s="4" t="s">
        <v>293</v>
      </c>
      <c r="C122" s="4" t="s">
        <v>291</v>
      </c>
      <c r="D122" s="4" t="s">
        <v>13</v>
      </c>
      <c r="E122" s="4" t="s">
        <v>14</v>
      </c>
      <c r="F122" s="5" t="s">
        <v>15</v>
      </c>
      <c r="G122" s="5">
        <v>5221790</v>
      </c>
      <c r="H122" s="6">
        <v>0</v>
      </c>
      <c r="I122" s="25">
        <v>239700.68100000001</v>
      </c>
      <c r="J122" s="7">
        <v>3254.6383899761199</v>
      </c>
      <c r="K122">
        <f t="shared" si="1"/>
        <v>1.3577927173165269E-2</v>
      </c>
      <c r="L122" t="str">
        <f>_xlfn.XLOOKUP(A122,'Usage by partner TELE2 vs Ki'!A:A,'Usage by partner TELE2 vs Ki'!A:A,,0)</f>
        <v>ISRMS</v>
      </c>
    </row>
    <row r="123" spans="1:12" x14ac:dyDescent="0.25">
      <c r="A123" s="8" t="s">
        <v>294</v>
      </c>
      <c r="B123" s="8" t="s">
        <v>295</v>
      </c>
      <c r="C123" s="8" t="s">
        <v>291</v>
      </c>
      <c r="D123" s="8" t="s">
        <v>13</v>
      </c>
      <c r="E123" s="8" t="s">
        <v>14</v>
      </c>
      <c r="F123" s="8" t="s">
        <v>15</v>
      </c>
      <c r="G123" s="8">
        <v>6911929</v>
      </c>
      <c r="H123" s="8">
        <v>0</v>
      </c>
      <c r="I123" s="26">
        <v>79532.08</v>
      </c>
      <c r="J123" s="7">
        <v>1445.19866006251</v>
      </c>
      <c r="K123">
        <f t="shared" si="1"/>
        <v>1.8171266991414158E-2</v>
      </c>
      <c r="L123" t="str">
        <f>_xlfn.XLOOKUP(A123,'Usage by partner TELE2 vs Ki'!A:A,'Usage by partner TELE2 vs Ki'!A:A,,0)</f>
        <v>ISRPL</v>
      </c>
    </row>
    <row r="124" spans="1:12" x14ac:dyDescent="0.25">
      <c r="A124" s="8" t="s">
        <v>296</v>
      </c>
      <c r="B124" s="8" t="s">
        <v>297</v>
      </c>
      <c r="C124" s="8" t="s">
        <v>298</v>
      </c>
      <c r="D124" s="8" t="s">
        <v>13</v>
      </c>
      <c r="E124" s="8" t="s">
        <v>14</v>
      </c>
      <c r="F124" s="8" t="s">
        <v>15</v>
      </c>
      <c r="G124" s="8">
        <v>44072</v>
      </c>
      <c r="H124" s="8">
        <v>0</v>
      </c>
      <c r="I124" s="26">
        <v>1608.4739999999999</v>
      </c>
      <c r="J124" s="7">
        <v>96.630550000025195</v>
      </c>
      <c r="K124">
        <f t="shared" si="1"/>
        <v>6.00759166763188E-2</v>
      </c>
      <c r="L124" t="str">
        <f>_xlfn.XLOOKUP(A124,'Usage by partner TELE2 vs Ki'!A:A,'Usage by partner TELE2 vs Ki'!A:A,,0)</f>
        <v>ITAFM</v>
      </c>
    </row>
    <row r="125" spans="1:12" x14ac:dyDescent="0.25">
      <c r="A125" s="8" t="s">
        <v>299</v>
      </c>
      <c r="B125" s="8" t="s">
        <v>300</v>
      </c>
      <c r="C125" s="8" t="s">
        <v>298</v>
      </c>
      <c r="D125" s="8" t="s">
        <v>13</v>
      </c>
      <c r="E125" s="8" t="s">
        <v>14</v>
      </c>
      <c r="F125" s="8" t="s">
        <v>15</v>
      </c>
      <c r="G125" s="8">
        <v>47360</v>
      </c>
      <c r="H125" s="8">
        <v>0</v>
      </c>
      <c r="I125" s="26">
        <v>5875.5079999999998</v>
      </c>
      <c r="J125" s="7">
        <v>58.882890000021902</v>
      </c>
      <c r="K125">
        <f t="shared" si="1"/>
        <v>1.0021753012679399E-2</v>
      </c>
      <c r="L125" t="str">
        <f>_xlfn.XLOOKUP(A125,'Usage by partner TELE2 vs Ki'!A:A,'Usage by partner TELE2 vs Ki'!A:A,,0)</f>
        <v>ITAOM</v>
      </c>
    </row>
    <row r="126" spans="1:12" x14ac:dyDescent="0.25">
      <c r="A126" s="8" t="s">
        <v>301</v>
      </c>
      <c r="B126" s="8" t="s">
        <v>302</v>
      </c>
      <c r="C126" s="8" t="s">
        <v>298</v>
      </c>
      <c r="D126" s="8" t="s">
        <v>13</v>
      </c>
      <c r="E126" s="8" t="s">
        <v>14</v>
      </c>
      <c r="F126" s="8" t="s">
        <v>15</v>
      </c>
      <c r="G126" s="8">
        <v>31834</v>
      </c>
      <c r="H126" s="8">
        <v>0</v>
      </c>
      <c r="I126" s="26">
        <v>6790.8919999999998</v>
      </c>
      <c r="J126" s="7">
        <v>67.980000000008701</v>
      </c>
      <c r="K126">
        <f t="shared" si="1"/>
        <v>1.0010466960748117E-2</v>
      </c>
      <c r="L126" t="str">
        <f>_xlfn.XLOOKUP(A126,'Usage by partner TELE2 vs Ki'!A:A,'Usage by partner TELE2 vs Ki'!A:A,,0)</f>
        <v>ITASI</v>
      </c>
    </row>
    <row r="127" spans="1:12" x14ac:dyDescent="0.25">
      <c r="A127" s="8" t="s">
        <v>303</v>
      </c>
      <c r="B127" s="8" t="s">
        <v>304</v>
      </c>
      <c r="C127" s="8" t="s">
        <v>298</v>
      </c>
      <c r="D127" s="8" t="s">
        <v>13</v>
      </c>
      <c r="E127" s="8" t="s">
        <v>14</v>
      </c>
      <c r="F127" s="8" t="s">
        <v>15</v>
      </c>
      <c r="G127" s="8">
        <v>178943</v>
      </c>
      <c r="H127" s="8">
        <v>0</v>
      </c>
      <c r="I127" s="26">
        <v>5026.4870000000001</v>
      </c>
      <c r="J127" s="7">
        <v>30.865579999964002</v>
      </c>
      <c r="K127">
        <f t="shared" si="1"/>
        <v>6.1405868551861371E-3</v>
      </c>
      <c r="L127" t="str">
        <f>_xlfn.XLOOKUP(A127,'Usage by partner TELE2 vs Ki'!A:A,'Usage by partner TELE2 vs Ki'!A:A,,0)</f>
        <v>ITAWI</v>
      </c>
    </row>
    <row r="128" spans="1:12" x14ac:dyDescent="0.25">
      <c r="A128" s="8" t="s">
        <v>305</v>
      </c>
      <c r="B128" s="8" t="s">
        <v>306</v>
      </c>
      <c r="C128" s="8" t="s">
        <v>307</v>
      </c>
      <c r="D128" s="8" t="s">
        <v>13</v>
      </c>
      <c r="E128" s="8" t="s">
        <v>14</v>
      </c>
      <c r="F128" s="8" t="s">
        <v>15</v>
      </c>
      <c r="G128" s="8">
        <v>12</v>
      </c>
      <c r="H128" s="8">
        <v>0</v>
      </c>
      <c r="I128" s="26">
        <v>7.9000000000000001E-2</v>
      </c>
      <c r="J128" s="7">
        <v>7.9299999999999995E-3</v>
      </c>
      <c r="K128">
        <f t="shared" si="1"/>
        <v>0.10037974683544303</v>
      </c>
      <c r="L128" t="str">
        <f>_xlfn.XLOOKUP(A128,'Usage by partner TELE2 vs Ki'!A:A,'Usage by partner TELE2 vs Ki'!A:A,,0)</f>
        <v>JAMDC</v>
      </c>
    </row>
    <row r="129" spans="1:12" x14ac:dyDescent="0.25">
      <c r="A129" s="8" t="s">
        <v>308</v>
      </c>
      <c r="B129" s="8" t="s">
        <v>309</v>
      </c>
      <c r="C129" s="8" t="s">
        <v>310</v>
      </c>
      <c r="D129" s="8" t="s">
        <v>13</v>
      </c>
      <c r="E129" s="8" t="s">
        <v>14</v>
      </c>
      <c r="F129" s="8" t="s">
        <v>15</v>
      </c>
      <c r="G129" s="8">
        <v>254</v>
      </c>
      <c r="H129" s="8">
        <v>0</v>
      </c>
      <c r="I129" s="26">
        <v>16.978000000000002</v>
      </c>
      <c r="J129" s="7">
        <v>0.68027000000000004</v>
      </c>
      <c r="K129">
        <f t="shared" si="1"/>
        <v>4.006773471551419E-2</v>
      </c>
      <c r="L129" t="str">
        <f>_xlfn.XLOOKUP(A129,'Usage by partner TELE2 vs Ki'!A:A,'Usage by partner TELE2 vs Ki'!A:A,,0)</f>
        <v>JORFL</v>
      </c>
    </row>
    <row r="130" spans="1:12" x14ac:dyDescent="0.25">
      <c r="A130" s="8" t="s">
        <v>311</v>
      </c>
      <c r="B130" s="8" t="s">
        <v>312</v>
      </c>
      <c r="C130" s="8" t="s">
        <v>310</v>
      </c>
      <c r="D130" s="8" t="s">
        <v>13</v>
      </c>
      <c r="E130" s="8" t="s">
        <v>14</v>
      </c>
      <c r="F130" s="8" t="s">
        <v>15</v>
      </c>
      <c r="G130" s="8">
        <v>110</v>
      </c>
      <c r="H130" s="8">
        <v>0</v>
      </c>
      <c r="I130" s="26">
        <v>5.3280000000000003</v>
      </c>
      <c r="J130" s="7">
        <v>0.10714</v>
      </c>
      <c r="K130">
        <f t="shared" si="1"/>
        <v>2.0108858858858859E-2</v>
      </c>
      <c r="L130" t="str">
        <f>_xlfn.XLOOKUP(A130,'Usage by partner TELE2 vs Ki'!A:A,'Usage by partner TELE2 vs Ki'!A:A,,0)</f>
        <v>JORUM</v>
      </c>
    </row>
    <row r="131" spans="1:12" x14ac:dyDescent="0.25">
      <c r="A131" s="8" t="s">
        <v>313</v>
      </c>
      <c r="B131" s="8" t="s">
        <v>314</v>
      </c>
      <c r="C131" s="8" t="s">
        <v>315</v>
      </c>
      <c r="D131" s="8" t="s">
        <v>13</v>
      </c>
      <c r="E131" s="8" t="s">
        <v>14</v>
      </c>
      <c r="F131" s="8" t="s">
        <v>15</v>
      </c>
      <c r="G131" s="8">
        <v>167564</v>
      </c>
      <c r="H131" s="8">
        <v>0</v>
      </c>
      <c r="I131" s="26">
        <v>250.584</v>
      </c>
      <c r="J131" s="7">
        <v>15.3294000000003</v>
      </c>
      <c r="K131">
        <f t="shared" ref="K131:K194" si="2">J131/I131</f>
        <v>6.1174695910354612E-2</v>
      </c>
      <c r="L131" t="str">
        <f>_xlfn.XLOOKUP(A131,'Usage by partner TELE2 vs Ki'!A:A,'Usage by partner TELE2 vs Ki'!A:A,,0)</f>
        <v>JPNJP</v>
      </c>
    </row>
    <row r="132" spans="1:12" x14ac:dyDescent="0.25">
      <c r="A132" s="8" t="s">
        <v>316</v>
      </c>
      <c r="B132" s="8" t="s">
        <v>317</v>
      </c>
      <c r="C132" s="8" t="s">
        <v>318</v>
      </c>
      <c r="D132" s="8" t="s">
        <v>13</v>
      </c>
      <c r="E132" s="8" t="s">
        <v>14</v>
      </c>
      <c r="F132" s="8" t="s">
        <v>15</v>
      </c>
      <c r="G132" s="8">
        <v>999</v>
      </c>
      <c r="H132" s="8">
        <v>0</v>
      </c>
      <c r="I132" s="26">
        <v>3.5350000000000001</v>
      </c>
      <c r="J132" s="7">
        <v>1.7706300000000099</v>
      </c>
      <c r="K132">
        <f t="shared" si="2"/>
        <v>0.50088543140028563</v>
      </c>
      <c r="L132" t="str">
        <f>_xlfn.XLOOKUP(A132,'Usage by partner TELE2 vs Ki'!A:A,'Usage by partner TELE2 vs Ki'!A:A,,0)</f>
        <v>KENKC</v>
      </c>
    </row>
    <row r="133" spans="1:12" x14ac:dyDescent="0.25">
      <c r="A133" s="8" t="s">
        <v>319</v>
      </c>
      <c r="B133" s="8" t="s">
        <v>320</v>
      </c>
      <c r="C133" s="8" t="s">
        <v>318</v>
      </c>
      <c r="D133" s="8" t="s">
        <v>13</v>
      </c>
      <c r="E133" s="8" t="s">
        <v>14</v>
      </c>
      <c r="F133" s="8" t="s">
        <v>15</v>
      </c>
      <c r="G133" s="8">
        <v>5351</v>
      </c>
      <c r="H133" s="8">
        <v>0</v>
      </c>
      <c r="I133" s="26">
        <v>23.937999999999999</v>
      </c>
      <c r="J133" s="7">
        <v>2.4114100000000001</v>
      </c>
      <c r="K133">
        <f t="shared" si="2"/>
        <v>0.10073565043027823</v>
      </c>
      <c r="L133" t="str">
        <f>_xlfn.XLOOKUP(A133,'Usage by partner TELE2 vs Ki'!A:A,'Usage by partner TELE2 vs Ki'!A:A,,0)</f>
        <v>KENSA</v>
      </c>
    </row>
    <row r="134" spans="1:12" x14ac:dyDescent="0.25">
      <c r="A134" s="8" t="s">
        <v>321</v>
      </c>
      <c r="B134" s="8" t="s">
        <v>322</v>
      </c>
      <c r="C134" s="8" t="s">
        <v>318</v>
      </c>
      <c r="D134" s="8" t="s">
        <v>13</v>
      </c>
      <c r="E134" s="8" t="s">
        <v>14</v>
      </c>
      <c r="F134" s="8" t="s">
        <v>15</v>
      </c>
      <c r="G134" s="8">
        <v>52</v>
      </c>
      <c r="H134" s="8">
        <v>0</v>
      </c>
      <c r="I134" s="26">
        <v>0.126</v>
      </c>
      <c r="J134" s="7">
        <v>2.5329999999999998E-2</v>
      </c>
      <c r="K134">
        <f t="shared" si="2"/>
        <v>0.20103174603174601</v>
      </c>
      <c r="L134" t="str">
        <f>_xlfn.XLOOKUP(A134,'Usage by partner TELE2 vs Ki'!A:A,'Usage by partner TELE2 vs Ki'!A:A,,0)</f>
        <v>KENTK</v>
      </c>
    </row>
    <row r="135" spans="1:12" x14ac:dyDescent="0.25">
      <c r="A135" s="8" t="s">
        <v>323</v>
      </c>
      <c r="B135" s="8" t="s">
        <v>324</v>
      </c>
      <c r="C135" s="8" t="s">
        <v>325</v>
      </c>
      <c r="D135" s="8" t="s">
        <v>13</v>
      </c>
      <c r="E135" s="8" t="s">
        <v>14</v>
      </c>
      <c r="F135" s="8" t="s">
        <v>15</v>
      </c>
      <c r="G135" s="8">
        <v>276</v>
      </c>
      <c r="H135" s="8">
        <v>0</v>
      </c>
      <c r="I135" s="26">
        <v>165.416</v>
      </c>
      <c r="J135" s="7">
        <v>9.9261100000000102</v>
      </c>
      <c r="K135">
        <f t="shared" si="2"/>
        <v>6.0006952169076817E-2</v>
      </c>
      <c r="L135" t="str">
        <f>_xlfn.XLOOKUP(A135,'Usage by partner TELE2 vs Ki'!A:A,'Usage by partner TELE2 vs Ki'!A:A,,0)</f>
        <v>KORKF</v>
      </c>
    </row>
    <row r="136" spans="1:12" x14ac:dyDescent="0.25">
      <c r="A136" s="8" t="s">
        <v>326</v>
      </c>
      <c r="B136" s="8" t="s">
        <v>327</v>
      </c>
      <c r="C136" s="8" t="s">
        <v>325</v>
      </c>
      <c r="D136" s="8" t="s">
        <v>13</v>
      </c>
      <c r="E136" s="8" t="s">
        <v>14</v>
      </c>
      <c r="F136" s="8" t="s">
        <v>15</v>
      </c>
      <c r="G136" s="8">
        <v>41098</v>
      </c>
      <c r="H136" s="8">
        <v>0</v>
      </c>
      <c r="I136" s="26">
        <v>240.14599999999999</v>
      </c>
      <c r="J136" s="7">
        <v>14.5214800000181</v>
      </c>
      <c r="K136">
        <f t="shared" si="2"/>
        <v>6.0469381126556761E-2</v>
      </c>
      <c r="L136" t="str">
        <f>_xlfn.XLOOKUP(A136,'Usage by partner TELE2 vs Ki'!A:A,'Usage by partner TELE2 vs Ki'!A:A,,0)</f>
        <v>KORSK</v>
      </c>
    </row>
    <row r="137" spans="1:12" x14ac:dyDescent="0.25">
      <c r="A137" s="8" t="s">
        <v>328</v>
      </c>
      <c r="B137" s="8" t="s">
        <v>329</v>
      </c>
      <c r="C137" s="8" t="s">
        <v>330</v>
      </c>
      <c r="D137" s="8" t="s">
        <v>13</v>
      </c>
      <c r="E137" s="8" t="s">
        <v>14</v>
      </c>
      <c r="F137" s="8" t="s">
        <v>15</v>
      </c>
      <c r="G137" s="8">
        <v>346</v>
      </c>
      <c r="H137" s="8">
        <v>0</v>
      </c>
      <c r="I137" s="26">
        <v>65.478999999999999</v>
      </c>
      <c r="J137" s="7">
        <v>65.480309999999903</v>
      </c>
      <c r="K137">
        <f t="shared" si="2"/>
        <v>1.0000200064142688</v>
      </c>
      <c r="L137" t="str">
        <f>_xlfn.XLOOKUP(A137,'Usage by partner TELE2 vs Ki'!A:A,'Usage by partner TELE2 vs Ki'!A:A,,0)</f>
        <v>LBNLC</v>
      </c>
    </row>
    <row r="138" spans="1:12" x14ac:dyDescent="0.25">
      <c r="A138" s="8" t="s">
        <v>334</v>
      </c>
      <c r="B138" s="8" t="s">
        <v>335</v>
      </c>
      <c r="C138" s="8" t="s">
        <v>336</v>
      </c>
      <c r="D138" s="8" t="s">
        <v>13</v>
      </c>
      <c r="E138" s="8" t="s">
        <v>14</v>
      </c>
      <c r="F138" s="8" t="s">
        <v>15</v>
      </c>
      <c r="G138" s="8">
        <v>485</v>
      </c>
      <c r="H138" s="8">
        <v>0</v>
      </c>
      <c r="I138" s="26">
        <v>4.6520000000000001</v>
      </c>
      <c r="J138" s="7">
        <v>0.28062000000000198</v>
      </c>
      <c r="K138">
        <f t="shared" si="2"/>
        <v>6.0322441960447545E-2</v>
      </c>
      <c r="L138" t="str">
        <f>_xlfn.XLOOKUP(A138,'Usage by partner TELE2 vs Ki'!A:A,'Usage by partner TELE2 vs Ki'!A:A,,0)</f>
        <v>LKA71</v>
      </c>
    </row>
    <row r="139" spans="1:12" x14ac:dyDescent="0.25">
      <c r="A139" s="8" t="s">
        <v>337</v>
      </c>
      <c r="B139" s="8" t="s">
        <v>338</v>
      </c>
      <c r="C139" s="8" t="s">
        <v>336</v>
      </c>
      <c r="D139" s="8" t="s">
        <v>13</v>
      </c>
      <c r="E139" s="8" t="s">
        <v>14</v>
      </c>
      <c r="F139" s="8" t="s">
        <v>15</v>
      </c>
      <c r="G139" s="8">
        <v>195</v>
      </c>
      <c r="H139" s="8">
        <v>0</v>
      </c>
      <c r="I139" s="26">
        <v>4.125</v>
      </c>
      <c r="J139" s="7">
        <v>8.2989999999999897E-2</v>
      </c>
      <c r="K139">
        <f t="shared" si="2"/>
        <v>2.0118787878787854E-2</v>
      </c>
      <c r="L139" t="str">
        <f>_xlfn.XLOOKUP(A139,'Usage by partner TELE2 vs Ki'!A:A,'Usage by partner TELE2 vs Ki'!A:A,,0)</f>
        <v>LKADG</v>
      </c>
    </row>
    <row r="140" spans="1:12" x14ac:dyDescent="0.25">
      <c r="A140" s="8" t="s">
        <v>339</v>
      </c>
      <c r="B140" s="8" t="s">
        <v>340</v>
      </c>
      <c r="C140" s="8" t="s">
        <v>336</v>
      </c>
      <c r="D140" s="8" t="s">
        <v>13</v>
      </c>
      <c r="E140" s="8" t="s">
        <v>14</v>
      </c>
      <c r="F140" s="8" t="s">
        <v>15</v>
      </c>
      <c r="G140" s="8">
        <v>13</v>
      </c>
      <c r="H140" s="8">
        <v>0</v>
      </c>
      <c r="I140" s="26">
        <v>9.1999999999999998E-2</v>
      </c>
      <c r="J140" s="7">
        <v>1.8419999999999999E-2</v>
      </c>
      <c r="K140">
        <f t="shared" si="2"/>
        <v>0.20021739130434782</v>
      </c>
      <c r="L140" t="str">
        <f>_xlfn.XLOOKUP(A140,'Usage by partner TELE2 vs Ki'!A:A,'Usage by partner TELE2 vs Ki'!A:A,,0)</f>
        <v>LKAHT</v>
      </c>
    </row>
    <row r="141" spans="1:12" x14ac:dyDescent="0.25">
      <c r="A141" s="8" t="s">
        <v>341</v>
      </c>
      <c r="B141" s="8" t="s">
        <v>342</v>
      </c>
      <c r="C141" s="8" t="s">
        <v>343</v>
      </c>
      <c r="D141" s="8" t="s">
        <v>13</v>
      </c>
      <c r="E141" s="8" t="s">
        <v>14</v>
      </c>
      <c r="F141" s="8" t="s">
        <v>15</v>
      </c>
      <c r="G141" s="8">
        <v>7</v>
      </c>
      <c r="H141" s="8">
        <v>0</v>
      </c>
      <c r="I141" s="26">
        <v>28.286000000000001</v>
      </c>
      <c r="J141" s="7">
        <v>0.16975000000000001</v>
      </c>
      <c r="K141">
        <f t="shared" si="2"/>
        <v>6.0012020080605251E-3</v>
      </c>
      <c r="L141" t="str">
        <f>_xlfn.XLOOKUP(A141,'Usage by partner TELE2 vs Ki'!A:A,'Usage by partner TELE2 vs Ki'!A:A,,0)</f>
        <v>LTU03</v>
      </c>
    </row>
    <row r="142" spans="1:12" x14ac:dyDescent="0.25">
      <c r="A142" s="8" t="s">
        <v>344</v>
      </c>
      <c r="B142" s="8" t="s">
        <v>345</v>
      </c>
      <c r="C142" s="8" t="s">
        <v>343</v>
      </c>
      <c r="D142" s="8" t="s">
        <v>13</v>
      </c>
      <c r="E142" s="8" t="s">
        <v>14</v>
      </c>
      <c r="F142" s="8" t="s">
        <v>15</v>
      </c>
      <c r="G142" s="8">
        <v>126</v>
      </c>
      <c r="H142" s="8">
        <v>0</v>
      </c>
      <c r="I142" s="26">
        <v>52.716999999999999</v>
      </c>
      <c r="J142" s="7">
        <v>0.52727000000000002</v>
      </c>
      <c r="K142">
        <f t="shared" si="2"/>
        <v>1.0001896921296737E-2</v>
      </c>
      <c r="L142" t="str">
        <f>_xlfn.XLOOKUP(A142,'Usage by partner TELE2 vs Ki'!A:A,'Usage by partner TELE2 vs Ki'!A:A,,0)</f>
        <v>LTUMT</v>
      </c>
    </row>
    <row r="143" spans="1:12" x14ac:dyDescent="0.25">
      <c r="A143" s="8" t="s">
        <v>346</v>
      </c>
      <c r="B143" s="8" t="s">
        <v>347</v>
      </c>
      <c r="C143" s="8" t="s">
        <v>343</v>
      </c>
      <c r="D143" s="8" t="s">
        <v>13</v>
      </c>
      <c r="E143" s="8" t="s">
        <v>14</v>
      </c>
      <c r="F143" s="8" t="s">
        <v>15</v>
      </c>
      <c r="G143" s="8">
        <v>10</v>
      </c>
      <c r="H143" s="8">
        <v>0</v>
      </c>
      <c r="I143" s="26">
        <v>0.161</v>
      </c>
      <c r="J143" s="7">
        <v>1.6199999999999999E-3</v>
      </c>
      <c r="K143">
        <f t="shared" si="2"/>
        <v>1.0062111801242236E-2</v>
      </c>
      <c r="L143" t="str">
        <f>_xlfn.XLOOKUP(A143,'Usage by partner TELE2 vs Ki'!A:A,'Usage by partner TELE2 vs Ki'!A:A,,0)</f>
        <v>LTUOM</v>
      </c>
    </row>
    <row r="144" spans="1:12" x14ac:dyDescent="0.25">
      <c r="A144" s="8" t="s">
        <v>348</v>
      </c>
      <c r="B144" s="8" t="s">
        <v>349</v>
      </c>
      <c r="C144" s="8" t="s">
        <v>350</v>
      </c>
      <c r="D144" s="8" t="s">
        <v>13</v>
      </c>
      <c r="E144" s="8" t="s">
        <v>14</v>
      </c>
      <c r="F144" s="8" t="s">
        <v>15</v>
      </c>
      <c r="G144" s="8">
        <v>115</v>
      </c>
      <c r="H144" s="8">
        <v>0</v>
      </c>
      <c r="I144" s="26">
        <v>0.16900000000000001</v>
      </c>
      <c r="J144" s="7">
        <v>1.73E-3</v>
      </c>
      <c r="K144">
        <f t="shared" si="2"/>
        <v>1.0236686390532544E-2</v>
      </c>
      <c r="L144" t="str">
        <f>_xlfn.XLOOKUP(A144,'Usage by partner TELE2 vs Ki'!A:A,'Usage by partner TELE2 vs Ki'!A:A,,0)</f>
        <v>LUXPT</v>
      </c>
    </row>
    <row r="145" spans="1:12" x14ac:dyDescent="0.25">
      <c r="A145" s="8" t="s">
        <v>351</v>
      </c>
      <c r="B145" s="8" t="s">
        <v>352</v>
      </c>
      <c r="C145" s="8" t="s">
        <v>350</v>
      </c>
      <c r="D145" s="8" t="s">
        <v>13</v>
      </c>
      <c r="E145" s="8" t="s">
        <v>14</v>
      </c>
      <c r="F145" s="8" t="s">
        <v>15</v>
      </c>
      <c r="G145" s="8">
        <v>22784</v>
      </c>
      <c r="H145" s="8">
        <v>0</v>
      </c>
      <c r="I145" s="26">
        <v>860.65099999999995</v>
      </c>
      <c r="J145" s="7">
        <v>8.7134999999996801</v>
      </c>
      <c r="K145">
        <f t="shared" si="2"/>
        <v>1.0124312874788597E-2</v>
      </c>
      <c r="L145" t="str">
        <f>_xlfn.XLOOKUP(A145,'Usage by partner TELE2 vs Ki'!A:A,'Usage by partner TELE2 vs Ki'!A:A,,0)</f>
        <v>LUXTG</v>
      </c>
    </row>
    <row r="146" spans="1:12" x14ac:dyDescent="0.25">
      <c r="A146" s="8" t="s">
        <v>353</v>
      </c>
      <c r="B146" s="8" t="s">
        <v>354</v>
      </c>
      <c r="C146" s="8" t="s">
        <v>350</v>
      </c>
      <c r="D146" s="8" t="s">
        <v>13</v>
      </c>
      <c r="E146" s="8" t="s">
        <v>14</v>
      </c>
      <c r="F146" s="8" t="s">
        <v>15</v>
      </c>
      <c r="G146" s="8">
        <v>50684</v>
      </c>
      <c r="H146" s="8">
        <v>0</v>
      </c>
      <c r="I146" s="26">
        <v>530.98400000000004</v>
      </c>
      <c r="J146" s="7">
        <v>3.4574400000002701</v>
      </c>
      <c r="K146">
        <f t="shared" si="2"/>
        <v>6.5113826405320497E-3</v>
      </c>
      <c r="L146" t="str">
        <f>_xlfn.XLOOKUP(A146,'Usage by partner TELE2 vs Ki'!A:A,'Usage by partner TELE2 vs Ki'!A:A,,0)</f>
        <v>LUXVM</v>
      </c>
    </row>
    <row r="147" spans="1:12" x14ac:dyDescent="0.25">
      <c r="A147" s="8" t="s">
        <v>1066</v>
      </c>
      <c r="B147" s="8" t="s">
        <v>1067</v>
      </c>
      <c r="C147" s="8" t="s">
        <v>1068</v>
      </c>
      <c r="D147" s="8" t="s">
        <v>13</v>
      </c>
      <c r="E147" s="8" t="s">
        <v>14</v>
      </c>
      <c r="F147" s="8" t="s">
        <v>15</v>
      </c>
      <c r="G147" s="8">
        <v>54</v>
      </c>
      <c r="H147" s="8">
        <v>0</v>
      </c>
      <c r="I147" s="26">
        <v>0</v>
      </c>
      <c r="J147" s="7">
        <v>0</v>
      </c>
      <c r="K147" t="e">
        <f t="shared" si="2"/>
        <v>#DIV/0!</v>
      </c>
      <c r="L147" t="str">
        <f>_xlfn.XLOOKUP(A147,'Usage by partner TELE2 vs Ki'!A:A,'Usage by partner TELE2 vs Ki'!A:A,,0)</f>
        <v>LVABT</v>
      </c>
    </row>
    <row r="148" spans="1:12" x14ac:dyDescent="0.25">
      <c r="A148" s="8" t="s">
        <v>1256</v>
      </c>
      <c r="B148" s="8" t="s">
        <v>1257</v>
      </c>
      <c r="C148" s="8" t="s">
        <v>1068</v>
      </c>
      <c r="D148" s="8" t="s">
        <v>13</v>
      </c>
      <c r="E148" s="8" t="s">
        <v>14</v>
      </c>
      <c r="F148" s="8" t="s">
        <v>15</v>
      </c>
      <c r="G148" s="8">
        <v>1</v>
      </c>
      <c r="H148" s="8">
        <v>0</v>
      </c>
      <c r="I148" s="26">
        <v>9.8000000000000004E-2</v>
      </c>
      <c r="J148" s="7">
        <v>2.9296899999999999</v>
      </c>
      <c r="K148">
        <f t="shared" si="2"/>
        <v>29.894795918367343</v>
      </c>
      <c r="L148" t="str">
        <f>_xlfn.XLOOKUP(A148,'Usage by partner TELE2 vs Ki'!A:A,'Usage by partner TELE2 vs Ki'!A:A,,0)</f>
        <v>LVALM</v>
      </c>
    </row>
    <row r="149" spans="1:12" x14ac:dyDescent="0.25">
      <c r="A149" s="8" t="s">
        <v>355</v>
      </c>
      <c r="B149" s="8" t="s">
        <v>356</v>
      </c>
      <c r="C149" s="8" t="s">
        <v>357</v>
      </c>
      <c r="D149" s="8" t="s">
        <v>13</v>
      </c>
      <c r="E149" s="8" t="s">
        <v>14</v>
      </c>
      <c r="F149" s="8" t="s">
        <v>15</v>
      </c>
      <c r="G149" s="8">
        <v>17763</v>
      </c>
      <c r="H149" s="8">
        <v>0</v>
      </c>
      <c r="I149" s="26">
        <v>838.23800000000006</v>
      </c>
      <c r="J149" s="7">
        <v>41.9714100000039</v>
      </c>
      <c r="K149">
        <f t="shared" si="2"/>
        <v>5.0070994156795438E-2</v>
      </c>
      <c r="L149" t="str">
        <f>_xlfn.XLOOKUP(A149,'Usage by partner TELE2 vs Ki'!A:A,'Usage by partner TELE2 vs Ki'!A:A,,0)</f>
        <v>MARM1</v>
      </c>
    </row>
    <row r="150" spans="1:12" x14ac:dyDescent="0.25">
      <c r="A150" s="8" t="s">
        <v>358</v>
      </c>
      <c r="B150" s="8" t="s">
        <v>359</v>
      </c>
      <c r="C150" s="8" t="s">
        <v>357</v>
      </c>
      <c r="D150" s="8" t="s">
        <v>13</v>
      </c>
      <c r="E150" s="8" t="s">
        <v>14</v>
      </c>
      <c r="F150" s="8" t="s">
        <v>15</v>
      </c>
      <c r="G150" s="8">
        <v>50417</v>
      </c>
      <c r="H150" s="8">
        <v>0</v>
      </c>
      <c r="I150" s="26">
        <v>2617.1849999999999</v>
      </c>
      <c r="J150" s="7">
        <v>131.057160000008</v>
      </c>
      <c r="K150">
        <f t="shared" si="2"/>
        <v>5.0075619415520113E-2</v>
      </c>
      <c r="L150" t="str">
        <f>_xlfn.XLOOKUP(A150,'Usage by partner TELE2 vs Ki'!A:A,'Usage by partner TELE2 vs Ki'!A:A,,0)</f>
        <v>MARMT</v>
      </c>
    </row>
    <row r="151" spans="1:12" x14ac:dyDescent="0.25">
      <c r="A151" s="8" t="s">
        <v>1258</v>
      </c>
      <c r="B151" s="8" t="s">
        <v>1259</v>
      </c>
      <c r="C151" s="8" t="s">
        <v>1260</v>
      </c>
      <c r="D151" s="8" t="s">
        <v>13</v>
      </c>
      <c r="E151" s="8" t="s">
        <v>14</v>
      </c>
      <c r="F151" s="8" t="s">
        <v>15</v>
      </c>
      <c r="G151" s="8">
        <v>52</v>
      </c>
      <c r="H151" s="8">
        <v>0</v>
      </c>
      <c r="I151" s="26">
        <v>329.13900000000001</v>
      </c>
      <c r="J151" s="7">
        <v>82.284880000000001</v>
      </c>
      <c r="K151">
        <f t="shared" si="2"/>
        <v>0.25000039496990634</v>
      </c>
      <c r="L151" t="str">
        <f>_xlfn.XLOOKUP(A151,'Usage by partner TELE2 vs Ki'!A:A,'Usage by partner TELE2 vs Ki'!A:A,,0)</f>
        <v>MCOM2</v>
      </c>
    </row>
    <row r="152" spans="1:12" x14ac:dyDescent="0.25">
      <c r="A152" s="8" t="s">
        <v>360</v>
      </c>
      <c r="B152" s="8" t="s">
        <v>361</v>
      </c>
      <c r="C152" s="8" t="s">
        <v>362</v>
      </c>
      <c r="D152" s="8" t="s">
        <v>13</v>
      </c>
      <c r="E152" s="8" t="s">
        <v>14</v>
      </c>
      <c r="F152" s="8" t="s">
        <v>15</v>
      </c>
      <c r="G152" s="8">
        <v>4775</v>
      </c>
      <c r="H152" s="8">
        <v>0</v>
      </c>
      <c r="I152" s="26">
        <v>100.761</v>
      </c>
      <c r="J152" s="7">
        <v>100.78038999999799</v>
      </c>
      <c r="K152">
        <f t="shared" si="2"/>
        <v>1.0001924355653278</v>
      </c>
      <c r="L152" t="str">
        <f>_xlfn.XLOOKUP(A152,'Usage by partner TELE2 vs Ki'!A:A,'Usage by partner TELE2 vs Ki'!A:A,,0)</f>
        <v>MEXIU</v>
      </c>
    </row>
    <row r="153" spans="1:12" x14ac:dyDescent="0.25">
      <c r="A153" s="8" t="s">
        <v>363</v>
      </c>
      <c r="B153" s="8" t="s">
        <v>364</v>
      </c>
      <c r="C153" s="8" t="s">
        <v>362</v>
      </c>
      <c r="D153" s="8" t="s">
        <v>13</v>
      </c>
      <c r="E153" s="8" t="s">
        <v>14</v>
      </c>
      <c r="F153" s="8" t="s">
        <v>15</v>
      </c>
      <c r="G153" s="8">
        <v>16036</v>
      </c>
      <c r="H153" s="8">
        <v>0</v>
      </c>
      <c r="I153" s="26">
        <v>251.529</v>
      </c>
      <c r="J153" s="7">
        <v>12.619259999999199</v>
      </c>
      <c r="K153">
        <f t="shared" si="2"/>
        <v>5.0170199062530361E-2</v>
      </c>
      <c r="L153" t="str">
        <f>_xlfn.XLOOKUP(A153,'Usage by partner TELE2 vs Ki'!A:A,'Usage by partner TELE2 vs Ki'!A:A,,0)</f>
        <v>MEXMS</v>
      </c>
    </row>
    <row r="154" spans="1:12" x14ac:dyDescent="0.25">
      <c r="A154" s="8" t="s">
        <v>365</v>
      </c>
      <c r="B154" s="8" t="s">
        <v>366</v>
      </c>
      <c r="C154" s="8" t="s">
        <v>362</v>
      </c>
      <c r="D154" s="8" t="s">
        <v>13</v>
      </c>
      <c r="E154" s="8" t="s">
        <v>14</v>
      </c>
      <c r="F154" s="8" t="s">
        <v>15</v>
      </c>
      <c r="G154" s="8">
        <v>434342</v>
      </c>
      <c r="H154" s="8">
        <v>0</v>
      </c>
      <c r="I154" s="26">
        <v>9899.4189999999999</v>
      </c>
      <c r="J154" s="7">
        <v>199.70719000046699</v>
      </c>
      <c r="K154">
        <f t="shared" si="2"/>
        <v>2.0173627361410502E-2</v>
      </c>
      <c r="L154" t="str">
        <f>_xlfn.XLOOKUP(A154,'Usage by partner TELE2 vs Ki'!A:A,'Usage by partner TELE2 vs Ki'!A:A,,0)</f>
        <v>MEXTL</v>
      </c>
    </row>
    <row r="155" spans="1:12" x14ac:dyDescent="0.25">
      <c r="A155" s="8" t="s">
        <v>367</v>
      </c>
      <c r="B155" s="8" t="s">
        <v>368</v>
      </c>
      <c r="C155" s="8" t="s">
        <v>369</v>
      </c>
      <c r="D155" s="8" t="s">
        <v>13</v>
      </c>
      <c r="E155" s="8" t="s">
        <v>14</v>
      </c>
      <c r="F155" s="8" t="s">
        <v>15</v>
      </c>
      <c r="G155" s="8">
        <v>54</v>
      </c>
      <c r="H155" s="8">
        <v>0</v>
      </c>
      <c r="I155" s="26">
        <v>143.93799999999999</v>
      </c>
      <c r="J155" s="7">
        <v>8.6364699999999992</v>
      </c>
      <c r="K155">
        <f t="shared" si="2"/>
        <v>6.0001320012783278E-2</v>
      </c>
      <c r="L155" t="str">
        <f>_xlfn.XLOOKUP(A155,'Usage by partner TELE2 vs Ki'!A:A,'Usage by partner TELE2 vs Ki'!A:A,,0)</f>
        <v>MKDMM</v>
      </c>
    </row>
    <row r="156" spans="1:12" x14ac:dyDescent="0.25">
      <c r="A156" s="8" t="s">
        <v>1261</v>
      </c>
      <c r="B156" s="8" t="s">
        <v>1262</v>
      </c>
      <c r="C156" s="8" t="s">
        <v>369</v>
      </c>
      <c r="D156" s="8" t="s">
        <v>13</v>
      </c>
      <c r="E156" s="8" t="s">
        <v>14</v>
      </c>
      <c r="F156" s="8" t="s">
        <v>15</v>
      </c>
      <c r="G156" s="8">
        <v>24</v>
      </c>
      <c r="H156" s="8">
        <v>0</v>
      </c>
      <c r="I156" s="26">
        <v>0.79600000000000004</v>
      </c>
      <c r="J156" s="7">
        <v>4.7820000000000001E-2</v>
      </c>
      <c r="K156">
        <f t="shared" si="2"/>
        <v>6.0075376884422112E-2</v>
      </c>
      <c r="L156" t="str">
        <f>_xlfn.XLOOKUP(A156,'Usage by partner TELE2 vs Ki'!A:A,'Usage by partner TELE2 vs Ki'!A:A,,0)</f>
        <v>MKDNO</v>
      </c>
    </row>
    <row r="157" spans="1:12" x14ac:dyDescent="0.25">
      <c r="A157" s="8" t="s">
        <v>370</v>
      </c>
      <c r="B157" s="8" t="s">
        <v>371</v>
      </c>
      <c r="C157" s="8" t="s">
        <v>372</v>
      </c>
      <c r="D157" s="8" t="s">
        <v>13</v>
      </c>
      <c r="E157" s="8" t="s">
        <v>14</v>
      </c>
      <c r="F157" s="8" t="s">
        <v>15</v>
      </c>
      <c r="G157" s="8">
        <v>561</v>
      </c>
      <c r="H157" s="8">
        <v>0</v>
      </c>
      <c r="I157" s="26">
        <v>23.353000000000002</v>
      </c>
      <c r="J157" s="7">
        <v>23.354810000000001</v>
      </c>
      <c r="K157">
        <f t="shared" si="2"/>
        <v>1.0000775061019997</v>
      </c>
      <c r="L157" t="str">
        <f>_xlfn.XLOOKUP(A157,'Usage by partner TELE2 vs Ki'!A:A,'Usage by partner TELE2 vs Ki'!A:A,,0)</f>
        <v>MLI02</v>
      </c>
    </row>
    <row r="158" spans="1:12" x14ac:dyDescent="0.25">
      <c r="A158" s="8" t="s">
        <v>373</v>
      </c>
      <c r="B158" s="8" t="s">
        <v>374</v>
      </c>
      <c r="C158" s="8" t="s">
        <v>375</v>
      </c>
      <c r="D158" s="8" t="s">
        <v>13</v>
      </c>
      <c r="E158" s="8" t="s">
        <v>14</v>
      </c>
      <c r="F158" s="8" t="s">
        <v>15</v>
      </c>
      <c r="G158" s="8">
        <v>28</v>
      </c>
      <c r="H158" s="8">
        <v>0</v>
      </c>
      <c r="I158" s="26">
        <v>1.585</v>
      </c>
      <c r="J158" s="7">
        <v>3.175E-2</v>
      </c>
      <c r="K158">
        <f t="shared" si="2"/>
        <v>2.0031545741324923E-2</v>
      </c>
      <c r="L158" t="str">
        <f>_xlfn.XLOOKUP(A158,'Usage by partner TELE2 vs Ki'!A:A,'Usage by partner TELE2 vs Ki'!A:A,,0)</f>
        <v>MNEMT</v>
      </c>
    </row>
    <row r="159" spans="1:12" x14ac:dyDescent="0.25">
      <c r="A159" s="8" t="s">
        <v>376</v>
      </c>
      <c r="B159" s="8" t="s">
        <v>377</v>
      </c>
      <c r="C159" s="8" t="s">
        <v>375</v>
      </c>
      <c r="D159" s="8" t="s">
        <v>13</v>
      </c>
      <c r="E159" s="8" t="s">
        <v>14</v>
      </c>
      <c r="F159" s="8" t="s">
        <v>15</v>
      </c>
      <c r="G159" s="8">
        <v>45</v>
      </c>
      <c r="H159" s="8">
        <v>0</v>
      </c>
      <c r="I159" s="26">
        <v>3.0880000000000001</v>
      </c>
      <c r="J159" s="7">
        <v>1.873E-2</v>
      </c>
      <c r="K159">
        <f t="shared" si="2"/>
        <v>6.0654145077720205E-3</v>
      </c>
      <c r="L159" t="str">
        <f>_xlfn.XLOOKUP(A159,'Usage by partner TELE2 vs Ki'!A:A,'Usage by partner TELE2 vs Ki'!A:A,,0)</f>
        <v>MNEPM</v>
      </c>
    </row>
    <row r="160" spans="1:12" x14ac:dyDescent="0.25">
      <c r="A160" s="8" t="s">
        <v>378</v>
      </c>
      <c r="B160" s="8" t="s">
        <v>379</v>
      </c>
      <c r="C160" s="8" t="s">
        <v>380</v>
      </c>
      <c r="D160" s="8" t="s">
        <v>13</v>
      </c>
      <c r="E160" s="8" t="s">
        <v>14</v>
      </c>
      <c r="F160" s="8" t="s">
        <v>15</v>
      </c>
      <c r="G160" s="8">
        <v>23900</v>
      </c>
      <c r="H160" s="8">
        <v>0</v>
      </c>
      <c r="I160" s="26">
        <v>372.24400000000003</v>
      </c>
      <c r="J160" s="7">
        <v>74.528290000002897</v>
      </c>
      <c r="K160">
        <f t="shared" si="2"/>
        <v>0.20021354273004505</v>
      </c>
      <c r="L160" t="str">
        <f>_xlfn.XLOOKUP(A160,'Usage by partner TELE2 vs Ki'!A:A,'Usage by partner TELE2 vs Ki'!A:A,,0)</f>
        <v>MOZ01</v>
      </c>
    </row>
    <row r="161" spans="1:12" x14ac:dyDescent="0.25">
      <c r="A161" s="8" t="s">
        <v>381</v>
      </c>
      <c r="B161" s="8" t="s">
        <v>382</v>
      </c>
      <c r="C161" s="8" t="s">
        <v>383</v>
      </c>
      <c r="D161" s="8" t="s">
        <v>13</v>
      </c>
      <c r="E161" s="8" t="s">
        <v>14</v>
      </c>
      <c r="F161" s="8" t="s">
        <v>15</v>
      </c>
      <c r="G161" s="8">
        <v>122</v>
      </c>
      <c r="H161" s="8">
        <v>0</v>
      </c>
      <c r="I161" s="26">
        <v>1.4219999999999999</v>
      </c>
      <c r="J161" s="7">
        <v>0.71140000000000003</v>
      </c>
      <c r="K161">
        <f t="shared" si="2"/>
        <v>0.50028129395218013</v>
      </c>
      <c r="L161" t="str">
        <f>_xlfn.XLOOKUP(A161,'Usage by partner TELE2 vs Ki'!A:A,'Usage by partner TELE2 vs Ki'!A:A,,0)</f>
        <v>MRTCH</v>
      </c>
    </row>
    <row r="162" spans="1:12" x14ac:dyDescent="0.25">
      <c r="A162" s="8" t="s">
        <v>384</v>
      </c>
      <c r="B162" s="8" t="s">
        <v>385</v>
      </c>
      <c r="C162" s="8" t="s">
        <v>383</v>
      </c>
      <c r="D162" s="8" t="s">
        <v>13</v>
      </c>
      <c r="E162" s="8" t="s">
        <v>14</v>
      </c>
      <c r="F162" s="8" t="s">
        <v>15</v>
      </c>
      <c r="G162" s="8">
        <v>94</v>
      </c>
      <c r="H162" s="8">
        <v>0</v>
      </c>
      <c r="I162" s="26">
        <v>0.93899999999999995</v>
      </c>
      <c r="J162" s="7">
        <v>0.47005999999999998</v>
      </c>
      <c r="K162">
        <f t="shared" si="2"/>
        <v>0.50059637912673061</v>
      </c>
      <c r="L162" t="str">
        <f>_xlfn.XLOOKUP(A162,'Usage by partner TELE2 vs Ki'!A:A,'Usage by partner TELE2 vs Ki'!A:A,,0)</f>
        <v>MRTMM</v>
      </c>
    </row>
    <row r="163" spans="1:12" x14ac:dyDescent="0.25">
      <c r="A163" s="8" t="s">
        <v>386</v>
      </c>
      <c r="B163" s="8" t="s">
        <v>387</v>
      </c>
      <c r="C163" s="8" t="s">
        <v>383</v>
      </c>
      <c r="D163" s="8" t="s">
        <v>13</v>
      </c>
      <c r="E163" s="8" t="s">
        <v>14</v>
      </c>
      <c r="F163" s="8" t="s">
        <v>15</v>
      </c>
      <c r="G163" s="8">
        <v>845</v>
      </c>
      <c r="H163" s="8">
        <v>0</v>
      </c>
      <c r="I163" s="26">
        <v>10.994</v>
      </c>
      <c r="J163" s="7">
        <v>5.5002300000000304</v>
      </c>
      <c r="K163">
        <f t="shared" si="2"/>
        <v>0.50029379661633899</v>
      </c>
      <c r="L163" t="str">
        <f>_xlfn.XLOOKUP(A163,'Usage by partner TELE2 vs Ki'!A:A,'Usage by partner TELE2 vs Ki'!A:A,,0)</f>
        <v>MRTMT</v>
      </c>
    </row>
    <row r="164" spans="1:12" x14ac:dyDescent="0.25">
      <c r="A164" s="8" t="s">
        <v>388</v>
      </c>
      <c r="B164" s="8" t="s">
        <v>389</v>
      </c>
      <c r="C164" s="8" t="s">
        <v>390</v>
      </c>
      <c r="D164" s="8" t="s">
        <v>13</v>
      </c>
      <c r="E164" s="8" t="s">
        <v>14</v>
      </c>
      <c r="F164" s="8" t="s">
        <v>15</v>
      </c>
      <c r="G164" s="8">
        <v>4468</v>
      </c>
      <c r="H164" s="8">
        <v>0</v>
      </c>
      <c r="I164" s="26">
        <v>125.46</v>
      </c>
      <c r="J164" s="7">
        <v>62.748349999998702</v>
      </c>
      <c r="K164">
        <f t="shared" si="2"/>
        <v>0.50014626175672494</v>
      </c>
      <c r="L164" t="str">
        <f>_xlfn.XLOOKUP(A164,'Usage by partner TELE2 vs Ki'!A:A,'Usage by partner TELE2 vs Ki'!A:A,,0)</f>
        <v>MWICT</v>
      </c>
    </row>
    <row r="165" spans="1:12" x14ac:dyDescent="0.25">
      <c r="A165" s="8" t="s">
        <v>391</v>
      </c>
      <c r="B165" s="8" t="s">
        <v>392</v>
      </c>
      <c r="C165" s="8" t="s">
        <v>393</v>
      </c>
      <c r="D165" s="8" t="s">
        <v>13</v>
      </c>
      <c r="E165" s="8" t="s">
        <v>14</v>
      </c>
      <c r="F165" s="8" t="s">
        <v>15</v>
      </c>
      <c r="G165" s="8">
        <v>16732</v>
      </c>
      <c r="H165" s="8">
        <v>0</v>
      </c>
      <c r="I165" s="26">
        <v>186.11</v>
      </c>
      <c r="J165" s="7">
        <v>1116.7139299999701</v>
      </c>
      <c r="K165">
        <f t="shared" si="2"/>
        <v>6.0002897748641661</v>
      </c>
      <c r="L165" t="str">
        <f>_xlfn.XLOOKUP(A165,'Usage by partner TELE2 vs Ki'!A:A,'Usage by partner TELE2 vs Ki'!A:A,,0)</f>
        <v>NAM03</v>
      </c>
    </row>
    <row r="166" spans="1:12" x14ac:dyDescent="0.25">
      <c r="A166" s="8" t="s">
        <v>394</v>
      </c>
      <c r="B166" s="8" t="s">
        <v>395</v>
      </c>
      <c r="C166" s="8" t="s">
        <v>396</v>
      </c>
      <c r="D166" s="8" t="s">
        <v>13</v>
      </c>
      <c r="E166" s="8" t="s">
        <v>14</v>
      </c>
      <c r="F166" s="8" t="s">
        <v>15</v>
      </c>
      <c r="G166" s="8">
        <v>3672</v>
      </c>
      <c r="H166" s="8">
        <v>0</v>
      </c>
      <c r="I166" s="26">
        <v>45.603999999999999</v>
      </c>
      <c r="J166" s="7">
        <v>4.5723500000000703</v>
      </c>
      <c r="K166">
        <f t="shared" si="2"/>
        <v>0.1002620384176842</v>
      </c>
      <c r="L166" t="str">
        <f>_xlfn.XLOOKUP(A166,'Usage by partner TELE2 vs Ki'!A:A,'Usage by partner TELE2 vs Ki'!A:A,,0)</f>
        <v>NGAEM</v>
      </c>
    </row>
    <row r="167" spans="1:12" x14ac:dyDescent="0.25">
      <c r="A167" s="8" t="s">
        <v>397</v>
      </c>
      <c r="B167" s="8" t="s">
        <v>398</v>
      </c>
      <c r="C167" s="8" t="s">
        <v>396</v>
      </c>
      <c r="D167" s="8" t="s">
        <v>13</v>
      </c>
      <c r="E167" s="8" t="s">
        <v>14</v>
      </c>
      <c r="F167" s="8" t="s">
        <v>15</v>
      </c>
      <c r="G167" s="8">
        <v>38012</v>
      </c>
      <c r="H167" s="8">
        <v>0</v>
      </c>
      <c r="I167" s="26">
        <v>366.14699999999999</v>
      </c>
      <c r="J167" s="7">
        <v>146.565990000027</v>
      </c>
      <c r="K167">
        <f t="shared" si="2"/>
        <v>0.40029275127210384</v>
      </c>
      <c r="L167" t="str">
        <f>_xlfn.XLOOKUP(A167,'Usage by partner TELE2 vs Ki'!A:A,'Usage by partner TELE2 vs Ki'!A:A,,0)</f>
        <v>NGAET</v>
      </c>
    </row>
    <row r="168" spans="1:12" x14ac:dyDescent="0.25">
      <c r="A168" s="8" t="s">
        <v>399</v>
      </c>
      <c r="B168" s="8" t="s">
        <v>400</v>
      </c>
      <c r="C168" s="8" t="s">
        <v>396</v>
      </c>
      <c r="D168" s="8" t="s">
        <v>13</v>
      </c>
      <c r="E168" s="8" t="s">
        <v>14</v>
      </c>
      <c r="F168" s="8" t="s">
        <v>15</v>
      </c>
      <c r="G168" s="8">
        <v>52921</v>
      </c>
      <c r="H168" s="8">
        <v>0</v>
      </c>
      <c r="I168" s="26">
        <v>1060.605</v>
      </c>
      <c r="J168" s="7">
        <v>53.143260000013797</v>
      </c>
      <c r="K168">
        <f t="shared" si="2"/>
        <v>5.0106552392279687E-2</v>
      </c>
      <c r="L168" t="str">
        <f>_xlfn.XLOOKUP(A168,'Usage by partner TELE2 vs Ki'!A:A,'Usage by partner TELE2 vs Ki'!A:A,,0)</f>
        <v>NGAMN</v>
      </c>
    </row>
    <row r="169" spans="1:12" x14ac:dyDescent="0.25">
      <c r="A169" s="8" t="s">
        <v>404</v>
      </c>
      <c r="B169" s="8" t="s">
        <v>405</v>
      </c>
      <c r="C169" s="8" t="s">
        <v>406</v>
      </c>
      <c r="D169" s="8" t="s">
        <v>13</v>
      </c>
      <c r="E169" s="8" t="s">
        <v>14</v>
      </c>
      <c r="F169" s="8" t="s">
        <v>15</v>
      </c>
      <c r="G169" s="8">
        <v>150422</v>
      </c>
      <c r="H169" s="8">
        <v>0</v>
      </c>
      <c r="I169" s="26">
        <v>45064.760999999999</v>
      </c>
      <c r="J169" s="7">
        <v>450.96345999933101</v>
      </c>
      <c r="K169">
        <f t="shared" si="2"/>
        <v>1.0007008802273044E-2</v>
      </c>
      <c r="L169" t="str">
        <f>_xlfn.XLOOKUP(A169,'Usage by partner TELE2 vs Ki'!A:A,'Usage by partner TELE2 vs Ki'!A:A,,0)</f>
        <v>NLDLT</v>
      </c>
    </row>
    <row r="170" spans="1:12" x14ac:dyDescent="0.25">
      <c r="A170" s="8" t="s">
        <v>407</v>
      </c>
      <c r="B170" s="8" t="s">
        <v>408</v>
      </c>
      <c r="C170" s="8" t="s">
        <v>406</v>
      </c>
      <c r="D170" s="8" t="s">
        <v>13</v>
      </c>
      <c r="E170" s="8" t="s">
        <v>14</v>
      </c>
      <c r="F170" s="8" t="s">
        <v>15</v>
      </c>
      <c r="G170" s="8">
        <v>397817</v>
      </c>
      <c r="H170" s="8">
        <v>0</v>
      </c>
      <c r="I170" s="26">
        <v>77662.793000000005</v>
      </c>
      <c r="J170" s="7">
        <v>351.41288999886302</v>
      </c>
      <c r="K170">
        <f t="shared" si="2"/>
        <v>4.5248551645427305E-3</v>
      </c>
      <c r="L170" t="str">
        <f>_xlfn.XLOOKUP(A170,'Usage by partner TELE2 vs Ki'!A:A,'Usage by partner TELE2 vs Ki'!A:A,,0)</f>
        <v>NLDPT</v>
      </c>
    </row>
    <row r="171" spans="1:12" x14ac:dyDescent="0.25">
      <c r="A171" s="8" t="s">
        <v>409</v>
      </c>
      <c r="B171" s="8" t="s">
        <v>410</v>
      </c>
      <c r="C171" s="8" t="s">
        <v>411</v>
      </c>
      <c r="D171" s="8" t="s">
        <v>13</v>
      </c>
      <c r="E171" s="8" t="s">
        <v>14</v>
      </c>
      <c r="F171" s="8" t="s">
        <v>15</v>
      </c>
      <c r="G171" s="8">
        <v>32827</v>
      </c>
      <c r="H171" s="8">
        <v>0</v>
      </c>
      <c r="I171" s="26">
        <v>268.13299999999998</v>
      </c>
      <c r="J171" s="7">
        <v>2.70210000000138</v>
      </c>
      <c r="K171">
        <f t="shared" si="2"/>
        <v>1.0077461558261685E-2</v>
      </c>
      <c r="L171" t="str">
        <f>_xlfn.XLOOKUP(A171,'Usage by partner TELE2 vs Ki'!A:A,'Usage by partner TELE2 vs Ki'!A:A,,0)</f>
        <v>NORNC</v>
      </c>
    </row>
    <row r="172" spans="1:12" x14ac:dyDescent="0.25">
      <c r="A172" s="8" t="s">
        <v>412</v>
      </c>
      <c r="B172" s="8" t="s">
        <v>413</v>
      </c>
      <c r="C172" s="8" t="s">
        <v>411</v>
      </c>
      <c r="D172" s="8" t="s">
        <v>13</v>
      </c>
      <c r="E172" s="8" t="s">
        <v>14</v>
      </c>
      <c r="F172" s="8" t="s">
        <v>15</v>
      </c>
      <c r="G172" s="8">
        <v>29126</v>
      </c>
      <c r="H172" s="8">
        <v>0</v>
      </c>
      <c r="I172" s="26">
        <v>1003.638</v>
      </c>
      <c r="J172" s="7">
        <v>6.1269000000015303</v>
      </c>
      <c r="K172">
        <f t="shared" si="2"/>
        <v>6.1046911336572847E-3</v>
      </c>
      <c r="L172" t="str">
        <f>_xlfn.XLOOKUP(A172,'Usage by partner TELE2 vs Ki'!A:A,'Usage by partner TELE2 vs Ki'!A:A,,0)</f>
        <v>NORTM</v>
      </c>
    </row>
    <row r="173" spans="1:12" x14ac:dyDescent="0.25">
      <c r="A173" s="8" t="s">
        <v>414</v>
      </c>
      <c r="B173" s="8" t="s">
        <v>415</v>
      </c>
      <c r="C173" s="8" t="s">
        <v>416</v>
      </c>
      <c r="D173" s="8" t="s">
        <v>13</v>
      </c>
      <c r="E173" s="8" t="s">
        <v>14</v>
      </c>
      <c r="F173" s="8" t="s">
        <v>15</v>
      </c>
      <c r="G173" s="8">
        <v>4893</v>
      </c>
      <c r="H173" s="8">
        <v>0</v>
      </c>
      <c r="I173" s="26">
        <v>33.173000000000002</v>
      </c>
      <c r="J173" s="7">
        <v>2.00123999999983</v>
      </c>
      <c r="K173">
        <f t="shared" si="2"/>
        <v>6.0327374672168026E-2</v>
      </c>
      <c r="L173" t="str">
        <f>_xlfn.XLOOKUP(A173,'Usage by partner TELE2 vs Ki'!A:A,'Usage by partner TELE2 vs Ki'!A:A,,0)</f>
        <v>NZLBS</v>
      </c>
    </row>
    <row r="174" spans="1:12" x14ac:dyDescent="0.25">
      <c r="A174" s="8" t="s">
        <v>417</v>
      </c>
      <c r="B174" s="8" t="s">
        <v>418</v>
      </c>
      <c r="C174" s="8" t="s">
        <v>416</v>
      </c>
      <c r="D174" s="8" t="s">
        <v>13</v>
      </c>
      <c r="E174" s="8" t="s">
        <v>14</v>
      </c>
      <c r="F174" s="8" t="s">
        <v>15</v>
      </c>
      <c r="G174" s="8">
        <v>125</v>
      </c>
      <c r="H174" s="8">
        <v>0</v>
      </c>
      <c r="I174" s="26">
        <v>0.70899999999999996</v>
      </c>
      <c r="J174" s="7">
        <v>4.2869999999999998E-2</v>
      </c>
      <c r="K174">
        <f t="shared" si="2"/>
        <v>6.0465444287729195E-2</v>
      </c>
      <c r="L174" t="str">
        <f>_xlfn.XLOOKUP(A174,'Usage by partner TELE2 vs Ki'!A:A,'Usage by partner TELE2 vs Ki'!A:A,,0)</f>
        <v>NZLNH</v>
      </c>
    </row>
    <row r="175" spans="1:12" x14ac:dyDescent="0.25">
      <c r="A175" s="8" t="s">
        <v>419</v>
      </c>
      <c r="B175" s="8" t="s">
        <v>420</v>
      </c>
      <c r="C175" s="8" t="s">
        <v>416</v>
      </c>
      <c r="D175" s="8" t="s">
        <v>13</v>
      </c>
      <c r="E175" s="8" t="s">
        <v>14</v>
      </c>
      <c r="F175" s="8" t="s">
        <v>15</v>
      </c>
      <c r="G175" s="8">
        <v>663</v>
      </c>
      <c r="H175" s="8">
        <v>0</v>
      </c>
      <c r="I175" s="26">
        <v>16.367000000000001</v>
      </c>
      <c r="J175" s="7">
        <v>0.32801000000000002</v>
      </c>
      <c r="K175">
        <f t="shared" si="2"/>
        <v>2.0040936029816093E-2</v>
      </c>
      <c r="L175" t="str">
        <f>_xlfn.XLOOKUP(A175,'Usage by partner TELE2 vs Ki'!A:A,'Usage by partner TELE2 vs Ki'!A:A,,0)</f>
        <v>NZLTM</v>
      </c>
    </row>
    <row r="176" spans="1:12" x14ac:dyDescent="0.25">
      <c r="A176" s="8" t="s">
        <v>421</v>
      </c>
      <c r="B176" s="8" t="s">
        <v>422</v>
      </c>
      <c r="C176" s="8" t="s">
        <v>423</v>
      </c>
      <c r="D176" s="8" t="s">
        <v>13</v>
      </c>
      <c r="E176" s="8" t="s">
        <v>14</v>
      </c>
      <c r="F176" s="8" t="s">
        <v>15</v>
      </c>
      <c r="G176" s="8">
        <v>2191</v>
      </c>
      <c r="H176" s="8">
        <v>0</v>
      </c>
      <c r="I176" s="26">
        <v>11.079000000000001</v>
      </c>
      <c r="J176" s="7">
        <v>0.33984000000001102</v>
      </c>
      <c r="K176">
        <f t="shared" si="2"/>
        <v>3.0674248578392543E-2</v>
      </c>
      <c r="L176" t="str">
        <f>_xlfn.XLOOKUP(A176,'Usage by partner TELE2 vs Ki'!A:A,'Usage by partner TELE2 vs Ki'!A:A,,0)</f>
        <v>OMNGT</v>
      </c>
    </row>
    <row r="177" spans="1:12" x14ac:dyDescent="0.25">
      <c r="A177" s="8" t="s">
        <v>424</v>
      </c>
      <c r="B177" s="8" t="s">
        <v>425</v>
      </c>
      <c r="C177" s="8" t="s">
        <v>423</v>
      </c>
      <c r="D177" s="8" t="s">
        <v>13</v>
      </c>
      <c r="E177" s="8" t="s">
        <v>14</v>
      </c>
      <c r="F177" s="8" t="s">
        <v>15</v>
      </c>
      <c r="G177" s="8">
        <v>2176</v>
      </c>
      <c r="H177" s="8">
        <v>0</v>
      </c>
      <c r="I177" s="26">
        <v>15.978</v>
      </c>
      <c r="J177" s="7">
        <v>0.81027999999998201</v>
      </c>
      <c r="K177">
        <f t="shared" si="2"/>
        <v>5.0712229315307424E-2</v>
      </c>
      <c r="L177" t="str">
        <f>_xlfn.XLOOKUP(A177,'Usage by partner TELE2 vs Ki'!A:A,'Usage by partner TELE2 vs Ki'!A:A,,0)</f>
        <v>OMNNT</v>
      </c>
    </row>
    <row r="178" spans="1:12" x14ac:dyDescent="0.25">
      <c r="A178" s="8" t="s">
        <v>426</v>
      </c>
      <c r="B178" s="8" t="s">
        <v>427</v>
      </c>
      <c r="C178" s="8" t="s">
        <v>428</v>
      </c>
      <c r="D178" s="8" t="s">
        <v>13</v>
      </c>
      <c r="E178" s="8" t="s">
        <v>14</v>
      </c>
      <c r="F178" s="8" t="s">
        <v>15</v>
      </c>
      <c r="G178" s="8">
        <v>171</v>
      </c>
      <c r="H178" s="8">
        <v>0</v>
      </c>
      <c r="I178" s="26">
        <v>1.609</v>
      </c>
      <c r="J178" s="7">
        <v>9.715E-2</v>
      </c>
      <c r="K178">
        <f t="shared" si="2"/>
        <v>6.0379117464263519E-2</v>
      </c>
      <c r="L178" t="str">
        <f>_xlfn.XLOOKUP(A178,'Usage by partner TELE2 vs Ki'!A:A,'Usage by partner TELE2 vs Ki'!A:A,,0)</f>
        <v>PANCL</v>
      </c>
    </row>
    <row r="179" spans="1:12" x14ac:dyDescent="0.25">
      <c r="A179" s="8" t="s">
        <v>429</v>
      </c>
      <c r="B179" s="8" t="s">
        <v>430</v>
      </c>
      <c r="C179" s="8" t="s">
        <v>428</v>
      </c>
      <c r="D179" s="8" t="s">
        <v>13</v>
      </c>
      <c r="E179" s="8" t="s">
        <v>14</v>
      </c>
      <c r="F179" s="8" t="s">
        <v>15</v>
      </c>
      <c r="G179" s="8">
        <v>109</v>
      </c>
      <c r="H179" s="8">
        <v>0</v>
      </c>
      <c r="I179" s="26">
        <v>0.30599999999999999</v>
      </c>
      <c r="J179" s="7">
        <v>0.15329000000000001</v>
      </c>
      <c r="K179">
        <f t="shared" si="2"/>
        <v>0.50094771241830072</v>
      </c>
      <c r="L179" t="str">
        <f>_xlfn.XLOOKUP(A179,'Usage by partner TELE2 vs Ki'!A:A,'Usage by partner TELE2 vs Ki'!A:A,,0)</f>
        <v>PANCW</v>
      </c>
    </row>
    <row r="180" spans="1:12" x14ac:dyDescent="0.25">
      <c r="A180" s="8" t="s">
        <v>431</v>
      </c>
      <c r="B180" s="8" t="s">
        <v>432</v>
      </c>
      <c r="C180" s="8" t="s">
        <v>428</v>
      </c>
      <c r="D180" s="8" t="s">
        <v>13</v>
      </c>
      <c r="E180" s="8" t="s">
        <v>14</v>
      </c>
      <c r="F180" s="8" t="s">
        <v>15</v>
      </c>
      <c r="G180" s="8">
        <v>5827</v>
      </c>
      <c r="H180" s="8">
        <v>0</v>
      </c>
      <c r="I180" s="26">
        <v>6.9359999999999999</v>
      </c>
      <c r="J180" s="7">
        <v>0.70624999999996896</v>
      </c>
      <c r="K180">
        <f t="shared" si="2"/>
        <v>0.1018238177623946</v>
      </c>
      <c r="L180" t="str">
        <f>_xlfn.XLOOKUP(A180,'Usage by partner TELE2 vs Ki'!A:A,'Usage by partner TELE2 vs Ki'!A:A,,0)</f>
        <v>PANDC</v>
      </c>
    </row>
    <row r="181" spans="1:12" x14ac:dyDescent="0.25">
      <c r="A181" s="8" t="s">
        <v>433</v>
      </c>
      <c r="B181" s="8" t="s">
        <v>434</v>
      </c>
      <c r="C181" s="8" t="s">
        <v>428</v>
      </c>
      <c r="D181" s="8" t="s">
        <v>13</v>
      </c>
      <c r="E181" s="8" t="s">
        <v>14</v>
      </c>
      <c r="F181" s="8" t="s">
        <v>15</v>
      </c>
      <c r="G181" s="8">
        <v>175</v>
      </c>
      <c r="H181" s="8">
        <v>0</v>
      </c>
      <c r="I181" s="26">
        <v>1.147</v>
      </c>
      <c r="J181" s="7">
        <v>6.9419999999999996E-2</v>
      </c>
      <c r="K181">
        <f t="shared" si="2"/>
        <v>6.0523103748910193E-2</v>
      </c>
      <c r="L181" t="str">
        <f>_xlfn.XLOOKUP(A181,'Usage by partner TELE2 vs Ki'!A:A,'Usage by partner TELE2 vs Ki'!A:A,,0)</f>
        <v>PANMS</v>
      </c>
    </row>
    <row r="182" spans="1:12" x14ac:dyDescent="0.25">
      <c r="A182" s="8" t="s">
        <v>435</v>
      </c>
      <c r="B182" s="8" t="s">
        <v>436</v>
      </c>
      <c r="C182" s="8" t="s">
        <v>437</v>
      </c>
      <c r="D182" s="8" t="s">
        <v>13</v>
      </c>
      <c r="E182" s="8" t="s">
        <v>14</v>
      </c>
      <c r="F182" s="8" t="s">
        <v>15</v>
      </c>
      <c r="G182" s="8">
        <v>8758</v>
      </c>
      <c r="H182" s="8">
        <v>0</v>
      </c>
      <c r="I182" s="26">
        <v>51.878</v>
      </c>
      <c r="J182" s="7">
        <v>3.1385199999996898</v>
      </c>
      <c r="K182">
        <f t="shared" si="2"/>
        <v>6.0498091676619951E-2</v>
      </c>
      <c r="L182" t="str">
        <f>_xlfn.XLOOKUP(A182,'Usage by partner TELE2 vs Ki'!A:A,'Usage by partner TELE2 vs Ki'!A:A,,0)</f>
        <v>PERMO</v>
      </c>
    </row>
    <row r="183" spans="1:12" x14ac:dyDescent="0.25">
      <c r="A183" s="8" t="s">
        <v>438</v>
      </c>
      <c r="B183" s="8" t="s">
        <v>439</v>
      </c>
      <c r="C183" s="8" t="s">
        <v>437</v>
      </c>
      <c r="D183" s="8" t="s">
        <v>13</v>
      </c>
      <c r="E183" s="8" t="s">
        <v>14</v>
      </c>
      <c r="F183" s="8" t="s">
        <v>15</v>
      </c>
      <c r="G183" s="8">
        <v>1830</v>
      </c>
      <c r="H183" s="8">
        <v>0</v>
      </c>
      <c r="I183" s="26">
        <v>75.256</v>
      </c>
      <c r="J183" s="7">
        <v>4.5220999999999796</v>
      </c>
      <c r="K183">
        <f t="shared" si="2"/>
        <v>6.0089560965238382E-2</v>
      </c>
      <c r="L183" t="str">
        <f>_xlfn.XLOOKUP(A183,'Usage by partner TELE2 vs Ki'!A:A,'Usage by partner TELE2 vs Ki'!A:A,,0)</f>
        <v>PERTM</v>
      </c>
    </row>
    <row r="184" spans="1:12" x14ac:dyDescent="0.25">
      <c r="A184" s="8" t="s">
        <v>440</v>
      </c>
      <c r="B184" s="8" t="s">
        <v>441</v>
      </c>
      <c r="C184" s="8" t="s">
        <v>442</v>
      </c>
      <c r="D184" s="8" t="s">
        <v>13</v>
      </c>
      <c r="E184" s="8" t="s">
        <v>14</v>
      </c>
      <c r="F184" s="8" t="s">
        <v>15</v>
      </c>
      <c r="G184" s="8">
        <v>718</v>
      </c>
      <c r="H184" s="8">
        <v>0</v>
      </c>
      <c r="I184" s="26">
        <v>238.166</v>
      </c>
      <c r="J184" s="7">
        <v>23.81934</v>
      </c>
      <c r="K184">
        <f t="shared" si="2"/>
        <v>0.10001150458083857</v>
      </c>
      <c r="L184" t="str">
        <f>_xlfn.XLOOKUP(A184,'Usage by partner TELE2 vs Ki'!A:A,'Usage by partner TELE2 vs Ki'!A:A,,0)</f>
        <v>PHLGT</v>
      </c>
    </row>
    <row r="185" spans="1:12" x14ac:dyDescent="0.25">
      <c r="A185" s="8" t="s">
        <v>443</v>
      </c>
      <c r="B185" s="8" t="s">
        <v>444</v>
      </c>
      <c r="C185" s="8" t="s">
        <v>442</v>
      </c>
      <c r="D185" s="8" t="s">
        <v>13</v>
      </c>
      <c r="E185" s="8" t="s">
        <v>14</v>
      </c>
      <c r="F185" s="8" t="s">
        <v>15</v>
      </c>
      <c r="G185" s="8">
        <v>1182</v>
      </c>
      <c r="H185" s="8">
        <v>0</v>
      </c>
      <c r="I185" s="26">
        <v>33.216999999999999</v>
      </c>
      <c r="J185" s="7">
        <v>1.9974299999999801</v>
      </c>
      <c r="K185">
        <f t="shared" si="2"/>
        <v>6.0132763344070209E-2</v>
      </c>
      <c r="L185" t="str">
        <f>_xlfn.XLOOKUP(A185,'Usage by partner TELE2 vs Ki'!A:A,'Usage by partner TELE2 vs Ki'!A:A,,0)</f>
        <v>PHLSR</v>
      </c>
    </row>
    <row r="186" spans="1:12" x14ac:dyDescent="0.25">
      <c r="A186" s="8" t="s">
        <v>445</v>
      </c>
      <c r="B186" s="8" t="s">
        <v>446</v>
      </c>
      <c r="C186" s="8" t="s">
        <v>447</v>
      </c>
      <c r="D186" s="8" t="s">
        <v>13</v>
      </c>
      <c r="E186" s="8" t="s">
        <v>14</v>
      </c>
      <c r="F186" s="8" t="s">
        <v>15</v>
      </c>
      <c r="G186" s="8">
        <v>1498</v>
      </c>
      <c r="H186" s="8">
        <v>0</v>
      </c>
      <c r="I186" s="26">
        <v>282.48899999999998</v>
      </c>
      <c r="J186" s="7">
        <v>2.8275499999999698</v>
      </c>
      <c r="K186">
        <f t="shared" si="2"/>
        <v>1.0009416295855661E-2</v>
      </c>
      <c r="L186" t="str">
        <f>_xlfn.XLOOKUP(A186,'Usage by partner TELE2 vs Ki'!A:A,'Usage by partner TELE2 vs Ki'!A:A,,0)</f>
        <v>POL03</v>
      </c>
    </row>
    <row r="187" spans="1:12" x14ac:dyDescent="0.25">
      <c r="A187" s="8" t="s">
        <v>448</v>
      </c>
      <c r="B187" s="8" t="s">
        <v>449</v>
      </c>
      <c r="C187" s="8" t="s">
        <v>447</v>
      </c>
      <c r="D187" s="8" t="s">
        <v>13</v>
      </c>
      <c r="E187" s="8" t="s">
        <v>14</v>
      </c>
      <c r="F187" s="8" t="s">
        <v>15</v>
      </c>
      <c r="G187" s="8">
        <v>6604</v>
      </c>
      <c r="H187" s="8">
        <v>0</v>
      </c>
      <c r="I187" s="26">
        <v>79.507999999999996</v>
      </c>
      <c r="J187" s="7">
        <v>0.505240000000034</v>
      </c>
      <c r="K187">
        <f t="shared" si="2"/>
        <v>6.3545806711278619E-3</v>
      </c>
      <c r="L187" t="str">
        <f>_xlfn.XLOOKUP(A187,'Usage by partner TELE2 vs Ki'!A:A,'Usage by partner TELE2 vs Ki'!A:A,,0)</f>
        <v>POLKM</v>
      </c>
    </row>
    <row r="188" spans="1:12" x14ac:dyDescent="0.25">
      <c r="A188" s="8" t="s">
        <v>450</v>
      </c>
      <c r="B188" s="8" t="s">
        <v>451</v>
      </c>
      <c r="C188" s="8" t="s">
        <v>447</v>
      </c>
      <c r="D188" s="8" t="s">
        <v>13</v>
      </c>
      <c r="E188" s="8" t="s">
        <v>14</v>
      </c>
      <c r="F188" s="8" t="s">
        <v>15</v>
      </c>
      <c r="G188" s="8">
        <v>1285</v>
      </c>
      <c r="H188" s="8">
        <v>0</v>
      </c>
      <c r="I188" s="26">
        <v>51.103000000000002</v>
      </c>
      <c r="J188" s="7">
        <v>0.51376000000000099</v>
      </c>
      <c r="K188">
        <f t="shared" si="2"/>
        <v>1.0053421521241434E-2</v>
      </c>
      <c r="L188" t="str">
        <f>_xlfn.XLOOKUP(A188,'Usage by partner TELE2 vs Ki'!A:A,'Usage by partner TELE2 vs Ki'!A:A,,0)</f>
        <v>POLP4</v>
      </c>
    </row>
    <row r="189" spans="1:12" x14ac:dyDescent="0.25">
      <c r="A189" s="8" t="s">
        <v>452</v>
      </c>
      <c r="B189" s="8" t="s">
        <v>453</v>
      </c>
      <c r="C189" s="8" t="s">
        <v>454</v>
      </c>
      <c r="D189" s="8" t="s">
        <v>13</v>
      </c>
      <c r="E189" s="8" t="s">
        <v>14</v>
      </c>
      <c r="F189" s="8" t="s">
        <v>15</v>
      </c>
      <c r="G189" s="8">
        <v>4323</v>
      </c>
      <c r="H189" s="8">
        <v>0</v>
      </c>
      <c r="I189" s="26">
        <v>14.071</v>
      </c>
      <c r="J189" s="7">
        <v>1.42664999999995</v>
      </c>
      <c r="K189">
        <f t="shared" si="2"/>
        <v>0.10138938241773505</v>
      </c>
      <c r="L189" t="str">
        <f>_xlfn.XLOOKUP(A189,'Usage by partner TELE2 vs Ki'!A:A,'Usage by partner TELE2 vs Ki'!A:A,,0)</f>
        <v>PRICL</v>
      </c>
    </row>
    <row r="190" spans="1:12" x14ac:dyDescent="0.25">
      <c r="A190" s="8" t="s">
        <v>455</v>
      </c>
      <c r="B190" s="8" t="s">
        <v>456</v>
      </c>
      <c r="C190" s="8" t="s">
        <v>457</v>
      </c>
      <c r="D190" s="8" t="s">
        <v>13</v>
      </c>
      <c r="E190" s="8" t="s">
        <v>14</v>
      </c>
      <c r="F190" s="8" t="s">
        <v>15</v>
      </c>
      <c r="G190" s="8">
        <v>571</v>
      </c>
      <c r="H190" s="8">
        <v>0</v>
      </c>
      <c r="I190" s="26">
        <v>10.429</v>
      </c>
      <c r="J190" s="7">
        <v>0.10507</v>
      </c>
      <c r="K190">
        <f t="shared" si="2"/>
        <v>1.0074791446926839E-2</v>
      </c>
      <c r="L190" t="str">
        <f>_xlfn.XLOOKUP(A190,'Usage by partner TELE2 vs Ki'!A:A,'Usage by partner TELE2 vs Ki'!A:A,,0)</f>
        <v>PRTOP</v>
      </c>
    </row>
    <row r="191" spans="1:12" x14ac:dyDescent="0.25">
      <c r="A191" s="8" t="s">
        <v>458</v>
      </c>
      <c r="B191" s="8" t="s">
        <v>459</v>
      </c>
      <c r="C191" s="8" t="s">
        <v>457</v>
      </c>
      <c r="D191" s="8" t="s">
        <v>13</v>
      </c>
      <c r="E191" s="8" t="s">
        <v>14</v>
      </c>
      <c r="F191" s="8" t="s">
        <v>15</v>
      </c>
      <c r="G191" s="8">
        <v>2183</v>
      </c>
      <c r="H191" s="8">
        <v>0</v>
      </c>
      <c r="I191" s="26">
        <v>30.106999999999999</v>
      </c>
      <c r="J191" s="7">
        <v>0.18866000000000099</v>
      </c>
      <c r="K191">
        <f t="shared" si="2"/>
        <v>6.2663168034012354E-3</v>
      </c>
      <c r="L191" t="str">
        <f>_xlfn.XLOOKUP(A191,'Usage by partner TELE2 vs Ki'!A:A,'Usage by partner TELE2 vs Ki'!A:A,,0)</f>
        <v>PRTTL</v>
      </c>
    </row>
    <row r="192" spans="1:12" x14ac:dyDescent="0.25">
      <c r="A192" s="8" t="s">
        <v>460</v>
      </c>
      <c r="B192" s="8" t="s">
        <v>461</v>
      </c>
      <c r="C192" s="8" t="s">
        <v>457</v>
      </c>
      <c r="D192" s="8" t="s">
        <v>13</v>
      </c>
      <c r="E192" s="8" t="s">
        <v>14</v>
      </c>
      <c r="F192" s="8" t="s">
        <v>15</v>
      </c>
      <c r="G192" s="8">
        <v>1018</v>
      </c>
      <c r="H192" s="8">
        <v>0</v>
      </c>
      <c r="I192" s="26">
        <v>23.187999999999999</v>
      </c>
      <c r="J192" s="7">
        <v>0.23306000000000199</v>
      </c>
      <c r="K192">
        <f t="shared" si="2"/>
        <v>1.005088839054692E-2</v>
      </c>
      <c r="L192" t="str">
        <f>_xlfn.XLOOKUP(A192,'Usage by partner TELE2 vs Ki'!A:A,'Usage by partner TELE2 vs Ki'!A:A,,0)</f>
        <v>PRTTM</v>
      </c>
    </row>
    <row r="193" spans="1:12" x14ac:dyDescent="0.25">
      <c r="A193" s="8" t="s">
        <v>462</v>
      </c>
      <c r="B193" s="8" t="s">
        <v>463</v>
      </c>
      <c r="C193" s="8" t="s">
        <v>464</v>
      </c>
      <c r="D193" s="8" t="s">
        <v>13</v>
      </c>
      <c r="E193" s="8" t="s">
        <v>14</v>
      </c>
      <c r="F193" s="8" t="s">
        <v>15</v>
      </c>
      <c r="G193" s="8">
        <v>142405</v>
      </c>
      <c r="H193" s="8">
        <v>0</v>
      </c>
      <c r="I193" s="26">
        <v>3082.8130000000001</v>
      </c>
      <c r="J193" s="7">
        <v>167.00055000005</v>
      </c>
      <c r="K193">
        <f t="shared" si="2"/>
        <v>5.417148234422587E-2</v>
      </c>
      <c r="L193" t="str">
        <f>_xlfn.XLOOKUP(A193,'Usage by partner TELE2 vs Ki'!A:A,'Usage by partner TELE2 vs Ki'!A:A,,0)</f>
        <v>PSEJE</v>
      </c>
    </row>
    <row r="194" spans="1:12" x14ac:dyDescent="0.25">
      <c r="A194" s="8" t="s">
        <v>465</v>
      </c>
      <c r="B194" s="8" t="s">
        <v>466</v>
      </c>
      <c r="C194" s="8" t="s">
        <v>464</v>
      </c>
      <c r="D194" s="8" t="s">
        <v>13</v>
      </c>
      <c r="E194" s="8" t="s">
        <v>14</v>
      </c>
      <c r="F194" s="8" t="s">
        <v>15</v>
      </c>
      <c r="G194" s="8">
        <v>47226</v>
      </c>
      <c r="H194" s="8">
        <v>0</v>
      </c>
      <c r="I194" s="26">
        <v>3518.7060000000001</v>
      </c>
      <c r="J194" s="7">
        <v>316.82704000004901</v>
      </c>
      <c r="K194">
        <f t="shared" si="2"/>
        <v>9.0040782037501571E-2</v>
      </c>
      <c r="L194" t="str">
        <f>_xlfn.XLOOKUP(A194,'Usage by partner TELE2 vs Ki'!A:A,'Usage by partner TELE2 vs Ki'!A:A,,0)</f>
        <v>PSEWM</v>
      </c>
    </row>
    <row r="195" spans="1:12" x14ac:dyDescent="0.25">
      <c r="A195" s="8" t="s">
        <v>467</v>
      </c>
      <c r="B195" s="8" t="s">
        <v>468</v>
      </c>
      <c r="C195" s="8" t="s">
        <v>469</v>
      </c>
      <c r="D195" s="8" t="s">
        <v>13</v>
      </c>
      <c r="E195" s="8" t="s">
        <v>14</v>
      </c>
      <c r="F195" s="8" t="s">
        <v>15</v>
      </c>
      <c r="G195" s="8">
        <v>425</v>
      </c>
      <c r="H195" s="8">
        <v>0</v>
      </c>
      <c r="I195" s="26">
        <v>0.438</v>
      </c>
      <c r="J195" s="9">
        <v>2.6880000000000102E-2</v>
      </c>
      <c r="K195">
        <f t="shared" ref="K195:K244" si="3">J195/I195</f>
        <v>6.1369863013698865E-2</v>
      </c>
      <c r="L195" t="str">
        <f>_xlfn.XLOOKUP(A195,'Usage by partner TELE2 vs Ki'!A:A,'Usage by partner TELE2 vs Ki'!A:A,,0)</f>
        <v>QATB1</v>
      </c>
    </row>
    <row r="196" spans="1:12" x14ac:dyDescent="0.25">
      <c r="A196" s="8" t="s">
        <v>470</v>
      </c>
      <c r="B196" s="8" t="s">
        <v>471</v>
      </c>
      <c r="C196" s="8" t="s">
        <v>469</v>
      </c>
      <c r="D196" s="8" t="s">
        <v>13</v>
      </c>
      <c r="E196" s="8" t="s">
        <v>14</v>
      </c>
      <c r="F196" s="8" t="s">
        <v>15</v>
      </c>
      <c r="G196" s="8">
        <v>1419</v>
      </c>
      <c r="H196" s="8">
        <v>0</v>
      </c>
      <c r="I196" s="26">
        <v>1.9590000000000001</v>
      </c>
      <c r="J196" s="9">
        <v>0.119670000000001</v>
      </c>
      <c r="K196">
        <f t="shared" si="3"/>
        <v>6.1087289433384886E-2</v>
      </c>
      <c r="L196" t="str">
        <f>_xlfn.XLOOKUP(A196,'Usage by partner TELE2 vs Ki'!A:A,'Usage by partner TELE2 vs Ki'!A:A,,0)</f>
        <v>QATQT</v>
      </c>
    </row>
    <row r="197" spans="1:12" x14ac:dyDescent="0.25">
      <c r="A197" s="8" t="s">
        <v>472</v>
      </c>
      <c r="B197" s="8" t="s">
        <v>473</v>
      </c>
      <c r="C197" s="8" t="s">
        <v>474</v>
      </c>
      <c r="D197" s="8" t="s">
        <v>13</v>
      </c>
      <c r="E197" s="8" t="s">
        <v>14</v>
      </c>
      <c r="F197" s="8" t="s">
        <v>15</v>
      </c>
      <c r="G197" s="8">
        <v>1313</v>
      </c>
      <c r="H197" s="8">
        <v>0</v>
      </c>
      <c r="I197" s="26">
        <v>118.378</v>
      </c>
      <c r="J197" s="9">
        <v>1.18645000000001</v>
      </c>
      <c r="K197">
        <f t="shared" si="3"/>
        <v>1.0022554866613813E-2</v>
      </c>
      <c r="L197" t="str">
        <f>_xlfn.XLOOKUP(A197,'Usage by partner TELE2 vs Ki'!A:A,'Usage by partner TELE2 vs Ki'!A:A,,0)</f>
        <v>ROMMF</v>
      </c>
    </row>
    <row r="198" spans="1:12" x14ac:dyDescent="0.25">
      <c r="A198" s="8" t="s">
        <v>475</v>
      </c>
      <c r="B198" s="8" t="s">
        <v>476</v>
      </c>
      <c r="C198" s="8" t="s">
        <v>474</v>
      </c>
      <c r="D198" s="8" t="s">
        <v>13</v>
      </c>
      <c r="E198" s="8" t="s">
        <v>14</v>
      </c>
      <c r="F198" s="8" t="s">
        <v>15</v>
      </c>
      <c r="G198" s="8">
        <v>1385</v>
      </c>
      <c r="H198" s="8">
        <v>0</v>
      </c>
      <c r="I198" s="26">
        <v>204.13399999999999</v>
      </c>
      <c r="J198" s="9">
        <v>1.2270799999999999</v>
      </c>
      <c r="K198">
        <f t="shared" si="3"/>
        <v>6.0111495390282859E-3</v>
      </c>
      <c r="L198" t="str">
        <f>_xlfn.XLOOKUP(A198,'Usage by partner TELE2 vs Ki'!A:A,'Usage by partner TELE2 vs Ki'!A:A,,0)</f>
        <v>ROMMR</v>
      </c>
    </row>
    <row r="199" spans="1:12" x14ac:dyDescent="0.25">
      <c r="A199" s="8" t="s">
        <v>477</v>
      </c>
      <c r="B199" s="8" t="s">
        <v>478</v>
      </c>
      <c r="C199" s="8" t="s">
        <v>479</v>
      </c>
      <c r="D199" s="8" t="s">
        <v>13</v>
      </c>
      <c r="E199" s="8" t="s">
        <v>14</v>
      </c>
      <c r="F199" s="8" t="s">
        <v>15</v>
      </c>
      <c r="G199" s="8">
        <v>7997</v>
      </c>
      <c r="H199" s="8">
        <v>0</v>
      </c>
      <c r="I199" s="26">
        <v>226.54900000000001</v>
      </c>
      <c r="J199" s="9">
        <v>22.677309999998801</v>
      </c>
      <c r="K199">
        <f t="shared" si="3"/>
        <v>0.10009891899765085</v>
      </c>
      <c r="L199" t="str">
        <f>_xlfn.XLOOKUP(A199,'Usage by partner TELE2 vs Ki'!A:A,'Usage by partner TELE2 vs Ki'!A:A,,0)</f>
        <v>RWAMN</v>
      </c>
    </row>
    <row r="200" spans="1:12" x14ac:dyDescent="0.25">
      <c r="A200" s="8" t="s">
        <v>480</v>
      </c>
      <c r="B200" s="8" t="s">
        <v>481</v>
      </c>
      <c r="C200" s="8" t="s">
        <v>482</v>
      </c>
      <c r="D200" s="8" t="s">
        <v>13</v>
      </c>
      <c r="E200" s="8" t="s">
        <v>14</v>
      </c>
      <c r="F200" s="8" t="s">
        <v>15</v>
      </c>
      <c r="G200" s="8">
        <v>4033</v>
      </c>
      <c r="H200" s="8">
        <v>0</v>
      </c>
      <c r="I200" s="26">
        <v>85.587999999999994</v>
      </c>
      <c r="J200" s="9">
        <v>34.2599200000002</v>
      </c>
      <c r="K200">
        <f t="shared" si="3"/>
        <v>0.40028882553629253</v>
      </c>
      <c r="L200" t="str">
        <f>_xlfn.XLOOKUP(A200,'Usage by partner TELE2 vs Ki'!A:A,'Usage by partner TELE2 vs Ki'!A:A,,0)</f>
        <v>RWATG</v>
      </c>
    </row>
    <row r="201" spans="1:12" x14ac:dyDescent="0.25">
      <c r="A201" s="8" t="s">
        <v>483</v>
      </c>
      <c r="B201" s="8" t="s">
        <v>484</v>
      </c>
      <c r="C201" s="8" t="s">
        <v>485</v>
      </c>
      <c r="D201" s="8" t="s">
        <v>13</v>
      </c>
      <c r="E201" s="8" t="s">
        <v>14</v>
      </c>
      <c r="F201" s="8" t="s">
        <v>15</v>
      </c>
      <c r="G201" s="8">
        <v>171</v>
      </c>
      <c r="H201" s="8">
        <v>0</v>
      </c>
      <c r="I201" s="26">
        <v>0.184</v>
      </c>
      <c r="J201" s="9">
        <v>1.487E-2</v>
      </c>
      <c r="K201">
        <f t="shared" si="3"/>
        <v>8.0815217391304345E-2</v>
      </c>
      <c r="L201" t="str">
        <f>_xlfn.XLOOKUP(A201,'Usage by partner TELE2 vs Ki'!A:A,'Usage by partner TELE2 vs Ki'!A:A,,0)</f>
        <v>SAUET</v>
      </c>
    </row>
    <row r="202" spans="1:12" x14ac:dyDescent="0.25">
      <c r="A202" s="8" t="s">
        <v>483</v>
      </c>
      <c r="B202" s="8" t="s">
        <v>484</v>
      </c>
      <c r="C202" s="8" t="s">
        <v>485</v>
      </c>
      <c r="D202" s="8" t="s">
        <v>13</v>
      </c>
      <c r="E202" s="8" t="s">
        <v>14</v>
      </c>
      <c r="F202" s="8" t="s">
        <v>15</v>
      </c>
      <c r="G202" s="8">
        <v>678</v>
      </c>
      <c r="H202" s="8">
        <v>0</v>
      </c>
      <c r="I202" s="26">
        <v>0.70899999999999996</v>
      </c>
      <c r="J202" s="9">
        <v>0.144760000000002</v>
      </c>
      <c r="K202">
        <f t="shared" si="3"/>
        <v>0.20417489421721016</v>
      </c>
      <c r="L202" t="str">
        <f>_xlfn.XLOOKUP(A202,'Usage by partner TELE2 vs Ki'!A:A,'Usage by partner TELE2 vs Ki'!A:A,,0)</f>
        <v>SAUET</v>
      </c>
    </row>
    <row r="203" spans="1:12" x14ac:dyDescent="0.25">
      <c r="A203" s="8" t="s">
        <v>486</v>
      </c>
      <c r="B203" s="8" t="s">
        <v>487</v>
      </c>
      <c r="C203" s="8" t="s">
        <v>485</v>
      </c>
      <c r="D203" s="8" t="s">
        <v>13</v>
      </c>
      <c r="E203" s="8" t="s">
        <v>14</v>
      </c>
      <c r="F203" s="8" t="s">
        <v>15</v>
      </c>
      <c r="G203" s="8">
        <v>140</v>
      </c>
      <c r="H203" s="8">
        <v>0</v>
      </c>
      <c r="I203" s="26">
        <v>0.16400000000000001</v>
      </c>
      <c r="J203" s="9">
        <v>1.316E-2</v>
      </c>
      <c r="K203">
        <f t="shared" si="3"/>
        <v>8.0243902439024392E-2</v>
      </c>
      <c r="L203" t="str">
        <f>_xlfn.XLOOKUP(A203,'Usage by partner TELE2 vs Ki'!A:A,'Usage by partner TELE2 vs Ki'!A:A,,0)</f>
        <v>SAUZN</v>
      </c>
    </row>
    <row r="204" spans="1:12" x14ac:dyDescent="0.25">
      <c r="A204" s="8" t="s">
        <v>486</v>
      </c>
      <c r="B204" s="8" t="s">
        <v>487</v>
      </c>
      <c r="C204" s="8" t="s">
        <v>485</v>
      </c>
      <c r="D204" s="8" t="s">
        <v>13</v>
      </c>
      <c r="E204" s="8" t="s">
        <v>14</v>
      </c>
      <c r="F204" s="8" t="s">
        <v>15</v>
      </c>
      <c r="G204" s="8">
        <v>709</v>
      </c>
      <c r="H204" s="8">
        <v>0</v>
      </c>
      <c r="I204" s="26">
        <v>0.875</v>
      </c>
      <c r="J204" s="9">
        <v>0.177590000000002</v>
      </c>
      <c r="K204">
        <f t="shared" si="3"/>
        <v>0.20296000000000228</v>
      </c>
      <c r="L204" t="str">
        <f>_xlfn.XLOOKUP(A204,'Usage by partner TELE2 vs Ki'!A:A,'Usage by partner TELE2 vs Ki'!A:A,,0)</f>
        <v>SAUZN</v>
      </c>
    </row>
    <row r="205" spans="1:12" x14ac:dyDescent="0.25">
      <c r="A205" s="8" t="s">
        <v>488</v>
      </c>
      <c r="B205" s="8" t="s">
        <v>489</v>
      </c>
      <c r="C205" s="8" t="s">
        <v>490</v>
      </c>
      <c r="D205" s="8" t="s">
        <v>13</v>
      </c>
      <c r="E205" s="8" t="s">
        <v>14</v>
      </c>
      <c r="F205" s="8" t="s">
        <v>15</v>
      </c>
      <c r="G205" s="8">
        <v>976744</v>
      </c>
      <c r="H205" s="8">
        <v>0</v>
      </c>
      <c r="I205" s="26">
        <v>3451.7530000000002</v>
      </c>
      <c r="J205" s="9">
        <v>347.81880999662297</v>
      </c>
      <c r="K205">
        <f t="shared" si="3"/>
        <v>0.10076584564324938</v>
      </c>
      <c r="L205" t="str">
        <f>_xlfn.XLOOKUP(A205,'Usage by partner TELE2 vs Ki'!A:A,'Usage by partner TELE2 vs Ki'!A:A,,0)</f>
        <v>SENSG</v>
      </c>
    </row>
    <row r="206" spans="1:12" x14ac:dyDescent="0.25">
      <c r="A206" s="8" t="s">
        <v>1072</v>
      </c>
      <c r="B206" s="8" t="s">
        <v>1073</v>
      </c>
      <c r="C206" s="8" t="s">
        <v>493</v>
      </c>
      <c r="D206" s="8" t="s">
        <v>13</v>
      </c>
      <c r="E206" s="8" t="s">
        <v>14</v>
      </c>
      <c r="F206" s="8" t="s">
        <v>15</v>
      </c>
      <c r="G206" s="8">
        <v>5</v>
      </c>
      <c r="H206" s="8">
        <v>0</v>
      </c>
      <c r="I206" s="26">
        <v>0.89600000000000002</v>
      </c>
      <c r="J206" s="9">
        <v>5.3740000000000003E-2</v>
      </c>
      <c r="K206">
        <f t="shared" si="3"/>
        <v>5.9977678571428571E-2</v>
      </c>
      <c r="L206" t="str">
        <f>_xlfn.XLOOKUP(A206,'Usage by partner TELE2 vs Ki'!A:A,'Usage by partner TELE2 vs Ki'!A:A,,0)</f>
        <v>SGPST</v>
      </c>
    </row>
    <row r="207" spans="1:12" x14ac:dyDescent="0.25">
      <c r="A207" s="8" t="s">
        <v>494</v>
      </c>
      <c r="B207" s="8" t="s">
        <v>255</v>
      </c>
      <c r="C207" s="8" t="s">
        <v>495</v>
      </c>
      <c r="D207" s="8" t="s">
        <v>13</v>
      </c>
      <c r="E207" s="8" t="s">
        <v>14</v>
      </c>
      <c r="F207" s="8" t="s">
        <v>15</v>
      </c>
      <c r="G207" s="8">
        <v>533</v>
      </c>
      <c r="H207" s="8">
        <v>0</v>
      </c>
      <c r="I207" s="26">
        <v>8.1229999999999993</v>
      </c>
      <c r="J207" s="9">
        <v>0.81511999999999196</v>
      </c>
      <c r="K207">
        <f t="shared" si="3"/>
        <v>0.10034716237843064</v>
      </c>
      <c r="L207" t="str">
        <f>_xlfn.XLOOKUP(A207,'Usage by partner TELE2 vs Ki'!A:A,'Usage by partner TELE2 vs Ki'!A:A,,0)</f>
        <v>SLVDC</v>
      </c>
    </row>
    <row r="208" spans="1:12" x14ac:dyDescent="0.25">
      <c r="A208" s="8" t="s">
        <v>496</v>
      </c>
      <c r="B208" s="8" t="s">
        <v>497</v>
      </c>
      <c r="C208" s="8" t="s">
        <v>495</v>
      </c>
      <c r="D208" s="8" t="s">
        <v>13</v>
      </c>
      <c r="E208" s="8" t="s">
        <v>14</v>
      </c>
      <c r="F208" s="8" t="s">
        <v>15</v>
      </c>
      <c r="G208" s="8">
        <v>169</v>
      </c>
      <c r="H208" s="8">
        <v>0</v>
      </c>
      <c r="I208" s="26">
        <v>9.8260000000000005</v>
      </c>
      <c r="J208" s="9">
        <v>0.11860999999999999</v>
      </c>
      <c r="K208">
        <f t="shared" si="3"/>
        <v>1.2071036026867493E-2</v>
      </c>
      <c r="L208" t="str">
        <f>_xlfn.XLOOKUP(A208,'Usage by partner TELE2 vs Ki'!A:A,'Usage by partner TELE2 vs Ki'!A:A,,0)</f>
        <v>SLVTM</v>
      </c>
    </row>
    <row r="209" spans="1:12" x14ac:dyDescent="0.25">
      <c r="A209" s="8" t="s">
        <v>498</v>
      </c>
      <c r="B209" s="8" t="s">
        <v>499</v>
      </c>
      <c r="C209" s="8" t="s">
        <v>500</v>
      </c>
      <c r="D209" s="8" t="s">
        <v>13</v>
      </c>
      <c r="E209" s="8" t="s">
        <v>14</v>
      </c>
      <c r="F209" s="8" t="s">
        <v>15</v>
      </c>
      <c r="G209" s="8">
        <v>392</v>
      </c>
      <c r="H209" s="8">
        <v>0</v>
      </c>
      <c r="I209" s="26">
        <v>14.444000000000001</v>
      </c>
      <c r="J209" s="9">
        <v>0.86832000000000098</v>
      </c>
      <c r="K209">
        <f t="shared" si="3"/>
        <v>6.01163112711161E-2</v>
      </c>
      <c r="L209" t="str">
        <f>_xlfn.XLOOKUP(A209,'Usage by partner TELE2 vs Ki'!A:A,'Usage by partner TELE2 vs Ki'!A:A,,0)</f>
        <v>SRBNO</v>
      </c>
    </row>
    <row r="210" spans="1:12" x14ac:dyDescent="0.25">
      <c r="A210" s="8" t="s">
        <v>501</v>
      </c>
      <c r="B210" s="8" t="s">
        <v>502</v>
      </c>
      <c r="C210" s="8" t="s">
        <v>503</v>
      </c>
      <c r="D210" s="8" t="s">
        <v>13</v>
      </c>
      <c r="E210" s="8" t="s">
        <v>14</v>
      </c>
      <c r="F210" s="8" t="s">
        <v>15</v>
      </c>
      <c r="G210" s="8">
        <v>257</v>
      </c>
      <c r="H210" s="8">
        <v>0</v>
      </c>
      <c r="I210" s="26">
        <v>5.6980000000000004</v>
      </c>
      <c r="J210" s="9">
        <v>0.28573999999999899</v>
      </c>
      <c r="K210">
        <f t="shared" si="3"/>
        <v>5.014742014741997E-2</v>
      </c>
      <c r="L210" t="str">
        <f>_xlfn.XLOOKUP(A210,'Usage by partner TELE2 vs Ki'!A:A,'Usage by partner TELE2 vs Ki'!A:A,,0)</f>
        <v>SSDMN</v>
      </c>
    </row>
    <row r="211" spans="1:12" x14ac:dyDescent="0.25">
      <c r="A211" s="8" t="s">
        <v>504</v>
      </c>
      <c r="B211" s="8" t="s">
        <v>505</v>
      </c>
      <c r="C211" s="8" t="s">
        <v>506</v>
      </c>
      <c r="D211" s="8" t="s">
        <v>13</v>
      </c>
      <c r="E211" s="8" t="s">
        <v>14</v>
      </c>
      <c r="F211" s="8" t="s">
        <v>15</v>
      </c>
      <c r="G211" s="8">
        <v>4</v>
      </c>
      <c r="H211" s="8">
        <v>0</v>
      </c>
      <c r="I211" s="26">
        <v>2.5000000000000001E-2</v>
      </c>
      <c r="J211" s="9">
        <v>2.5500000000000002E-3</v>
      </c>
      <c r="K211">
        <f t="shared" si="3"/>
        <v>0.10200000000000001</v>
      </c>
      <c r="L211" t="str">
        <f>_xlfn.XLOOKUP(A211,'Usage by partner TELE2 vs Ki'!A:A,'Usage by partner TELE2 vs Ki'!A:A,,0)</f>
        <v>SURDC</v>
      </c>
    </row>
    <row r="212" spans="1:12" x14ac:dyDescent="0.25">
      <c r="A212" s="8" t="s">
        <v>507</v>
      </c>
      <c r="B212" s="8" t="s">
        <v>508</v>
      </c>
      <c r="C212" s="8" t="s">
        <v>509</v>
      </c>
      <c r="D212" s="8" t="s">
        <v>13</v>
      </c>
      <c r="E212" s="8" t="s">
        <v>14</v>
      </c>
      <c r="F212" s="8" t="s">
        <v>15</v>
      </c>
      <c r="G212" s="8">
        <v>1155</v>
      </c>
      <c r="H212" s="8">
        <v>0</v>
      </c>
      <c r="I212" s="26">
        <v>52.86</v>
      </c>
      <c r="J212" s="9">
        <v>0.32509000000000399</v>
      </c>
      <c r="K212">
        <f t="shared" si="3"/>
        <v>6.1500189178964057E-3</v>
      </c>
      <c r="L212" t="str">
        <f>_xlfn.XLOOKUP(A212,'Usage by partner TELE2 vs Ki'!A:A,'Usage by partner TELE2 vs Ki'!A:A,,0)</f>
        <v>SVKGT</v>
      </c>
    </row>
    <row r="213" spans="1:12" x14ac:dyDescent="0.25">
      <c r="A213" s="8" t="s">
        <v>510</v>
      </c>
      <c r="B213" s="8" t="s">
        <v>511</v>
      </c>
      <c r="C213" s="8" t="s">
        <v>512</v>
      </c>
      <c r="D213" s="8" t="s">
        <v>13</v>
      </c>
      <c r="E213" s="8" t="s">
        <v>14</v>
      </c>
      <c r="F213" s="8" t="s">
        <v>15</v>
      </c>
      <c r="G213" s="8">
        <v>58</v>
      </c>
      <c r="H213" s="8">
        <v>0</v>
      </c>
      <c r="I213" s="26">
        <v>1.264</v>
      </c>
      <c r="J213" s="9">
        <v>1.273E-2</v>
      </c>
      <c r="K213">
        <f t="shared" si="3"/>
        <v>1.0071202531645569E-2</v>
      </c>
      <c r="L213" t="str">
        <f>_xlfn.XLOOKUP(A213,'Usage by partner TELE2 vs Ki'!A:A,'Usage by partner TELE2 vs Ki'!A:A,,0)</f>
        <v>SVKO2</v>
      </c>
    </row>
    <row r="214" spans="1:12" x14ac:dyDescent="0.25">
      <c r="A214" s="8" t="s">
        <v>513</v>
      </c>
      <c r="B214" s="8" t="s">
        <v>514</v>
      </c>
      <c r="C214" s="8" t="s">
        <v>509</v>
      </c>
      <c r="D214" s="8" t="s">
        <v>13</v>
      </c>
      <c r="E214" s="8" t="s">
        <v>14</v>
      </c>
      <c r="F214" s="8" t="s">
        <v>15</v>
      </c>
      <c r="G214" s="8">
        <v>198</v>
      </c>
      <c r="H214" s="8">
        <v>0</v>
      </c>
      <c r="I214" s="26">
        <v>15.647</v>
      </c>
      <c r="J214" s="9">
        <v>9.4649999999999998E-2</v>
      </c>
      <c r="K214">
        <f t="shared" si="3"/>
        <v>6.049082891289065E-3</v>
      </c>
      <c r="L214" t="str">
        <f>_xlfn.XLOOKUP(A214,'Usage by partner TELE2 vs Ki'!A:A,'Usage by partner TELE2 vs Ki'!A:A,,0)</f>
        <v>SVNMT</v>
      </c>
    </row>
    <row r="215" spans="1:12" x14ac:dyDescent="0.25">
      <c r="A215" s="8" t="s">
        <v>515</v>
      </c>
      <c r="B215" s="8" t="s">
        <v>516</v>
      </c>
      <c r="C215" s="8" t="s">
        <v>509</v>
      </c>
      <c r="D215" s="8" t="s">
        <v>13</v>
      </c>
      <c r="E215" s="8" t="s">
        <v>14</v>
      </c>
      <c r="F215" s="8" t="s">
        <v>15</v>
      </c>
      <c r="G215" s="8">
        <v>221</v>
      </c>
      <c r="H215" s="8">
        <v>0</v>
      </c>
      <c r="I215" s="26">
        <v>13.93</v>
      </c>
      <c r="J215" s="9">
        <v>0.14011999999999999</v>
      </c>
      <c r="K215">
        <f t="shared" si="3"/>
        <v>1.005886575735822E-2</v>
      </c>
      <c r="L215" t="str">
        <f>_xlfn.XLOOKUP(A215,'Usage by partner TELE2 vs Ki'!A:A,'Usage by partner TELE2 vs Ki'!A:A,,0)</f>
        <v>SVNSM</v>
      </c>
    </row>
    <row r="216" spans="1:12" x14ac:dyDescent="0.25">
      <c r="A216" s="8" t="s">
        <v>517</v>
      </c>
      <c r="B216" s="8" t="s">
        <v>518</v>
      </c>
      <c r="C216" s="8" t="s">
        <v>509</v>
      </c>
      <c r="D216" s="8" t="s">
        <v>13</v>
      </c>
      <c r="E216" s="8" t="s">
        <v>14</v>
      </c>
      <c r="F216" s="8" t="s">
        <v>15</v>
      </c>
      <c r="G216" s="8">
        <v>478</v>
      </c>
      <c r="H216" s="8">
        <v>0</v>
      </c>
      <c r="I216" s="26">
        <v>145.054</v>
      </c>
      <c r="J216" s="9">
        <v>1.4521200000000001</v>
      </c>
      <c r="K216">
        <f t="shared" si="3"/>
        <v>1.0010892495208682E-2</v>
      </c>
      <c r="L216" t="str">
        <f>_xlfn.XLOOKUP(A216,'Usage by partner TELE2 vs Ki'!A:A,'Usage by partner TELE2 vs Ki'!A:A,,0)</f>
        <v>SVNVG</v>
      </c>
    </row>
    <row r="217" spans="1:12" x14ac:dyDescent="0.25">
      <c r="A217" s="8" t="s">
        <v>519</v>
      </c>
      <c r="B217" s="8" t="s">
        <v>520</v>
      </c>
      <c r="C217" s="8" t="s">
        <v>521</v>
      </c>
      <c r="D217" s="8" t="s">
        <v>13</v>
      </c>
      <c r="E217" s="8" t="s">
        <v>14</v>
      </c>
      <c r="F217" s="8" t="s">
        <v>15</v>
      </c>
      <c r="G217" s="8">
        <v>16165</v>
      </c>
      <c r="H217" s="8">
        <v>0</v>
      </c>
      <c r="I217" s="26">
        <v>43.103999999999999</v>
      </c>
      <c r="J217" s="9">
        <v>4.3598200000007301</v>
      </c>
      <c r="K217">
        <f t="shared" si="3"/>
        <v>0.10114652932444158</v>
      </c>
      <c r="L217" t="str">
        <f>_xlfn.XLOOKUP(A217,'Usage by partner TELE2 vs Ki'!A:A,'Usage by partner TELE2 vs Ki'!A:A,,0)</f>
        <v>TCDML</v>
      </c>
    </row>
    <row r="218" spans="1:12" x14ac:dyDescent="0.25">
      <c r="A218" s="8" t="s">
        <v>1231</v>
      </c>
      <c r="B218" s="8" t="s">
        <v>1263</v>
      </c>
      <c r="C218" s="8" t="s">
        <v>527</v>
      </c>
      <c r="D218" s="8" t="s">
        <v>13</v>
      </c>
      <c r="E218" s="8" t="s">
        <v>14</v>
      </c>
      <c r="F218" s="8" t="s">
        <v>15</v>
      </c>
      <c r="G218" s="8">
        <v>45</v>
      </c>
      <c r="H218" s="8">
        <v>0</v>
      </c>
      <c r="I218" s="26">
        <v>1.613</v>
      </c>
      <c r="J218" s="9">
        <v>8.0689999999999998E-2</v>
      </c>
      <c r="K218">
        <f t="shared" si="3"/>
        <v>5.0024798512089276E-2</v>
      </c>
      <c r="L218" t="str">
        <f>_xlfn.XLOOKUP(A218,'Usage by partner TELE2 vs Ki'!A:A,'Usage by partner TELE2 vs Ki'!A:A,,0)</f>
        <v>THACT</v>
      </c>
    </row>
    <row r="219" spans="1:12" x14ac:dyDescent="0.25">
      <c r="A219" s="8" t="s">
        <v>528</v>
      </c>
      <c r="B219" s="8" t="s">
        <v>529</v>
      </c>
      <c r="C219" s="8" t="s">
        <v>527</v>
      </c>
      <c r="D219" s="8" t="s">
        <v>13</v>
      </c>
      <c r="E219" s="8" t="s">
        <v>14</v>
      </c>
      <c r="F219" s="8" t="s">
        <v>15</v>
      </c>
      <c r="G219" s="8">
        <v>64</v>
      </c>
      <c r="H219" s="8">
        <v>0</v>
      </c>
      <c r="I219" s="26">
        <v>3.4620000000000002</v>
      </c>
      <c r="J219" s="9">
        <v>0.17324000000000001</v>
      </c>
      <c r="K219">
        <f t="shared" si="3"/>
        <v>5.0040439052570766E-2</v>
      </c>
      <c r="L219" t="str">
        <f>_xlfn.XLOOKUP(A219,'Usage by partner TELE2 vs Ki'!A:A,'Usage by partner TELE2 vs Ki'!A:A,,0)</f>
        <v>THAWN</v>
      </c>
    </row>
    <row r="220" spans="1:12" x14ac:dyDescent="0.25">
      <c r="A220" s="8" t="s">
        <v>530</v>
      </c>
      <c r="B220" s="8" t="s">
        <v>531</v>
      </c>
      <c r="C220" s="8" t="s">
        <v>532</v>
      </c>
      <c r="D220" s="8" t="s">
        <v>13</v>
      </c>
      <c r="E220" s="8" t="s">
        <v>14</v>
      </c>
      <c r="F220" s="8" t="s">
        <v>15</v>
      </c>
      <c r="G220" s="8">
        <v>83</v>
      </c>
      <c r="H220" s="8">
        <v>0</v>
      </c>
      <c r="I220" s="26">
        <v>12.316000000000001</v>
      </c>
      <c r="J220" s="9">
        <v>1.2319500000000001</v>
      </c>
      <c r="K220">
        <f t="shared" si="3"/>
        <v>0.10002841831763559</v>
      </c>
      <c r="L220" t="str">
        <f>_xlfn.XLOOKUP(A220,'Usage by partner TELE2 vs Ki'!A:A,'Usage by partner TELE2 vs Ki'!A:A,,0)</f>
        <v>TTODL</v>
      </c>
    </row>
    <row r="221" spans="1:12" x14ac:dyDescent="0.25">
      <c r="A221" s="8" t="s">
        <v>533</v>
      </c>
      <c r="B221" s="8" t="s">
        <v>534</v>
      </c>
      <c r="C221" s="8" t="s">
        <v>535</v>
      </c>
      <c r="D221" s="8" t="s">
        <v>13</v>
      </c>
      <c r="E221" s="8" t="s">
        <v>14</v>
      </c>
      <c r="F221" s="8" t="s">
        <v>15</v>
      </c>
      <c r="G221" s="8">
        <v>784</v>
      </c>
      <c r="H221" s="8">
        <v>0</v>
      </c>
      <c r="I221" s="26">
        <v>343.04300000000001</v>
      </c>
      <c r="J221" s="9">
        <v>20.584160000000001</v>
      </c>
      <c r="K221">
        <f t="shared" si="3"/>
        <v>6.0004605836586088E-2</v>
      </c>
      <c r="L221" t="str">
        <f>_xlfn.XLOOKUP(A221,'Usage by partner TELE2 vs Ki'!A:A,'Usage by partner TELE2 vs Ki'!A:A,,0)</f>
        <v>TURIS</v>
      </c>
    </row>
    <row r="222" spans="1:12" x14ac:dyDescent="0.25">
      <c r="A222" s="8" t="s">
        <v>536</v>
      </c>
      <c r="B222" s="8" t="s">
        <v>537</v>
      </c>
      <c r="C222" s="8" t="s">
        <v>535</v>
      </c>
      <c r="D222" s="8" t="s">
        <v>13</v>
      </c>
      <c r="E222" s="8" t="s">
        <v>14</v>
      </c>
      <c r="F222" s="8" t="s">
        <v>15</v>
      </c>
      <c r="G222" s="8">
        <v>543</v>
      </c>
      <c r="H222" s="8">
        <v>0</v>
      </c>
      <c r="I222" s="26">
        <v>61.154000000000003</v>
      </c>
      <c r="J222" s="9">
        <v>3.6713399999999998</v>
      </c>
      <c r="K222">
        <f t="shared" si="3"/>
        <v>6.0034339536252736E-2</v>
      </c>
      <c r="L222" t="str">
        <f>_xlfn.XLOOKUP(A222,'Usage by partner TELE2 vs Ki'!A:A,'Usage by partner TELE2 vs Ki'!A:A,,0)</f>
        <v>TURTC</v>
      </c>
    </row>
    <row r="223" spans="1:12" x14ac:dyDescent="0.25">
      <c r="A223" s="8" t="s">
        <v>538</v>
      </c>
      <c r="B223" s="8" t="s">
        <v>539</v>
      </c>
      <c r="C223" s="8" t="s">
        <v>535</v>
      </c>
      <c r="D223" s="8" t="s">
        <v>13</v>
      </c>
      <c r="E223" s="8" t="s">
        <v>14</v>
      </c>
      <c r="F223" s="8" t="s">
        <v>15</v>
      </c>
      <c r="G223" s="8">
        <v>281</v>
      </c>
      <c r="H223" s="8">
        <v>0</v>
      </c>
      <c r="I223" s="26">
        <v>130.49100000000001</v>
      </c>
      <c r="J223" s="9">
        <v>7.8306100000000001</v>
      </c>
      <c r="K223">
        <f t="shared" si="3"/>
        <v>6.0008812868320417E-2</v>
      </c>
      <c r="L223" t="str">
        <f>_xlfn.XLOOKUP(A223,'Usage by partner TELE2 vs Ki'!A:A,'Usage by partner TELE2 vs Ki'!A:A,,0)</f>
        <v>TURTS</v>
      </c>
    </row>
    <row r="224" spans="1:12" x14ac:dyDescent="0.25">
      <c r="A224" s="8" t="s">
        <v>1076</v>
      </c>
      <c r="B224" s="8" t="s">
        <v>1077</v>
      </c>
      <c r="C224" s="8" t="s">
        <v>542</v>
      </c>
      <c r="D224" s="8" t="s">
        <v>13</v>
      </c>
      <c r="E224" s="8" t="s">
        <v>14</v>
      </c>
      <c r="F224" s="8" t="s">
        <v>15</v>
      </c>
      <c r="G224" s="8">
        <v>4</v>
      </c>
      <c r="H224" s="8">
        <v>0</v>
      </c>
      <c r="I224" s="26">
        <v>4.0000000000000001E-3</v>
      </c>
      <c r="J224" s="9">
        <v>2.4000000000000001E-4</v>
      </c>
      <c r="K224">
        <f t="shared" si="3"/>
        <v>0.06</v>
      </c>
      <c r="L224" t="str">
        <f>_xlfn.XLOOKUP(A224,'Usage by partner TELE2 vs Ki'!A:A,'Usage by partner TELE2 vs Ki'!A:A,,0)</f>
        <v>TWNFE</v>
      </c>
    </row>
    <row r="225" spans="1:12" x14ac:dyDescent="0.25">
      <c r="A225" s="8" t="s">
        <v>540</v>
      </c>
      <c r="B225" s="8" t="s">
        <v>541</v>
      </c>
      <c r="C225" s="8" t="s">
        <v>542</v>
      </c>
      <c r="D225" s="8" t="s">
        <v>13</v>
      </c>
      <c r="E225" s="8" t="s">
        <v>14</v>
      </c>
      <c r="F225" s="8" t="s">
        <v>15</v>
      </c>
      <c r="G225" s="8">
        <v>14</v>
      </c>
      <c r="H225" s="8">
        <v>0</v>
      </c>
      <c r="I225" s="26">
        <v>1.4E-2</v>
      </c>
      <c r="J225" s="9">
        <v>8.4000000000000003E-4</v>
      </c>
      <c r="K225">
        <f t="shared" si="3"/>
        <v>0.06</v>
      </c>
      <c r="L225" t="str">
        <f>_xlfn.XLOOKUP(A225,'Usage by partner TELE2 vs Ki'!A:A,'Usage by partner TELE2 vs Ki'!A:A,,0)</f>
        <v>TWNPC</v>
      </c>
    </row>
    <row r="226" spans="1:12" x14ac:dyDescent="0.25">
      <c r="A226" s="8" t="s">
        <v>543</v>
      </c>
      <c r="B226" s="8" t="s">
        <v>544</v>
      </c>
      <c r="C226" s="8" t="s">
        <v>545</v>
      </c>
      <c r="D226" s="8" t="s">
        <v>13</v>
      </c>
      <c r="E226" s="8" t="s">
        <v>14</v>
      </c>
      <c r="F226" s="8" t="s">
        <v>15</v>
      </c>
      <c r="G226" s="8">
        <v>270897</v>
      </c>
      <c r="H226" s="8">
        <v>0</v>
      </c>
      <c r="I226" s="26">
        <v>3399.7289999999998</v>
      </c>
      <c r="J226" s="9">
        <v>1530.40877000459</v>
      </c>
      <c r="K226">
        <f t="shared" si="3"/>
        <v>0.45015610656160832</v>
      </c>
      <c r="L226" t="str">
        <f>_xlfn.XLOOKUP(A226,'Usage by partner TELE2 vs Ki'!A:A,'Usage by partner TELE2 vs Ki'!A:A,,0)</f>
        <v>TZACT</v>
      </c>
    </row>
    <row r="227" spans="1:12" x14ac:dyDescent="0.25">
      <c r="A227" s="8" t="s">
        <v>546</v>
      </c>
      <c r="B227" s="8" t="s">
        <v>547</v>
      </c>
      <c r="C227" s="8" t="s">
        <v>545</v>
      </c>
      <c r="D227" s="8" t="s">
        <v>13</v>
      </c>
      <c r="E227" s="8" t="s">
        <v>14</v>
      </c>
      <c r="F227" s="8" t="s">
        <v>15</v>
      </c>
      <c r="G227" s="8">
        <v>165008</v>
      </c>
      <c r="H227" s="8">
        <v>0</v>
      </c>
      <c r="I227" s="26">
        <v>1586.501</v>
      </c>
      <c r="J227" s="9">
        <v>143.42114999998699</v>
      </c>
      <c r="K227">
        <f t="shared" si="3"/>
        <v>9.0400920012018271E-2</v>
      </c>
      <c r="L227" t="str">
        <f>_xlfn.XLOOKUP(A227,'Usage by partner TELE2 vs Ki'!A:A,'Usage by partner TELE2 vs Ki'!A:A,,0)</f>
        <v>TZAMB</v>
      </c>
    </row>
    <row r="228" spans="1:12" x14ac:dyDescent="0.25">
      <c r="A228" s="8" t="s">
        <v>548</v>
      </c>
      <c r="B228" s="8" t="s">
        <v>549</v>
      </c>
      <c r="C228" s="8" t="s">
        <v>550</v>
      </c>
      <c r="D228" s="8" t="s">
        <v>13</v>
      </c>
      <c r="E228" s="8" t="s">
        <v>14</v>
      </c>
      <c r="F228" s="8" t="s">
        <v>15</v>
      </c>
      <c r="G228" s="8">
        <v>716</v>
      </c>
      <c r="H228" s="8">
        <v>0</v>
      </c>
      <c r="I228" s="26">
        <v>75.221999999999994</v>
      </c>
      <c r="J228" s="9">
        <v>37.613719999999802</v>
      </c>
      <c r="K228">
        <f t="shared" si="3"/>
        <v>0.50003615963414694</v>
      </c>
      <c r="L228" t="str">
        <f>_xlfn.XLOOKUP(A228,'Usage by partner TELE2 vs Ki'!A:A,'Usage by partner TELE2 vs Ki'!A:A,,0)</f>
        <v>UGACE</v>
      </c>
    </row>
    <row r="229" spans="1:12" x14ac:dyDescent="0.25">
      <c r="A229" s="8" t="s">
        <v>551</v>
      </c>
      <c r="B229" s="8" t="s">
        <v>552</v>
      </c>
      <c r="C229" s="8" t="s">
        <v>550</v>
      </c>
      <c r="D229" s="8" t="s">
        <v>13</v>
      </c>
      <c r="E229" s="8" t="s">
        <v>14</v>
      </c>
      <c r="F229" s="8" t="s">
        <v>15</v>
      </c>
      <c r="G229" s="8">
        <v>776</v>
      </c>
      <c r="H229" s="8">
        <v>0</v>
      </c>
      <c r="I229" s="26">
        <v>131.54499999999999</v>
      </c>
      <c r="J229" s="9">
        <v>6.5803900000000297</v>
      </c>
      <c r="K229">
        <f t="shared" si="3"/>
        <v>5.0023870158501127E-2</v>
      </c>
      <c r="L229" t="str">
        <f>_xlfn.XLOOKUP(A229,'Usage by partner TELE2 vs Ki'!A:A,'Usage by partner TELE2 vs Ki'!A:A,,0)</f>
        <v>UGAMN</v>
      </c>
    </row>
    <row r="230" spans="1:12" x14ac:dyDescent="0.25">
      <c r="A230" s="8" t="s">
        <v>1197</v>
      </c>
      <c r="B230" s="8" t="s">
        <v>1198</v>
      </c>
      <c r="C230" s="8" t="s">
        <v>1199</v>
      </c>
      <c r="D230" s="8" t="s">
        <v>13</v>
      </c>
      <c r="E230" s="8" t="s">
        <v>14</v>
      </c>
      <c r="F230" s="8" t="s">
        <v>15</v>
      </c>
      <c r="G230" s="8">
        <v>495</v>
      </c>
      <c r="H230" s="8">
        <v>0</v>
      </c>
      <c r="I230" s="26">
        <v>0</v>
      </c>
      <c r="J230" s="9">
        <v>0</v>
      </c>
      <c r="K230" t="e">
        <f t="shared" si="3"/>
        <v>#DIV/0!</v>
      </c>
      <c r="L230" t="str">
        <f>_xlfn.XLOOKUP(A230,'Usage by partner TELE2 vs Ki'!A:A,'Usage by partner TELE2 vs Ki'!A:A,,0)</f>
        <v>UKRAS</v>
      </c>
    </row>
    <row r="231" spans="1:12" x14ac:dyDescent="0.25">
      <c r="A231" s="8" t="s">
        <v>1115</v>
      </c>
      <c r="B231" s="8" t="s">
        <v>1200</v>
      </c>
      <c r="C231" s="8" t="s">
        <v>1199</v>
      </c>
      <c r="D231" s="8" t="s">
        <v>13</v>
      </c>
      <c r="E231" s="8" t="s">
        <v>14</v>
      </c>
      <c r="F231" s="8" t="s">
        <v>15</v>
      </c>
      <c r="G231" s="8">
        <v>398</v>
      </c>
      <c r="H231" s="8">
        <v>0</v>
      </c>
      <c r="I231" s="26">
        <v>20.062999999999999</v>
      </c>
      <c r="J231" s="9">
        <v>0.40255999999999997</v>
      </c>
      <c r="K231">
        <f t="shared" si="3"/>
        <v>2.0064795892937248E-2</v>
      </c>
      <c r="L231" t="str">
        <f>_xlfn.XLOOKUP(A231,'Usage by partner TELE2 vs Ki'!A:A,'Usage by partner TELE2 vs Ki'!A:A,,0)</f>
        <v>UKRKS</v>
      </c>
    </row>
    <row r="232" spans="1:12" x14ac:dyDescent="0.25">
      <c r="A232" s="8" t="s">
        <v>1201</v>
      </c>
      <c r="B232" s="8" t="s">
        <v>1202</v>
      </c>
      <c r="C232" s="8" t="s">
        <v>1199</v>
      </c>
      <c r="D232" s="8" t="s">
        <v>13</v>
      </c>
      <c r="E232" s="8" t="s">
        <v>14</v>
      </c>
      <c r="F232" s="8" t="s">
        <v>15</v>
      </c>
      <c r="G232" s="8">
        <v>1</v>
      </c>
      <c r="H232" s="8">
        <v>0</v>
      </c>
      <c r="I232" s="26">
        <v>0</v>
      </c>
      <c r="J232" s="9">
        <v>0</v>
      </c>
      <c r="K232" t="e">
        <f t="shared" si="3"/>
        <v>#DIV/0!</v>
      </c>
      <c r="L232" t="str">
        <f>_xlfn.XLOOKUP(A232,'Usage by partner TELE2 vs Ki'!A:A,'Usage by partner TELE2 vs Ki'!A:A,,0)</f>
        <v>UKRUM</v>
      </c>
    </row>
    <row r="233" spans="1:12" x14ac:dyDescent="0.25">
      <c r="A233" s="8" t="s">
        <v>1155</v>
      </c>
      <c r="B233" s="8" t="s">
        <v>1203</v>
      </c>
      <c r="C233" s="8" t="s">
        <v>1204</v>
      </c>
      <c r="D233" s="8" t="s">
        <v>13</v>
      </c>
      <c r="E233" s="8" t="s">
        <v>14</v>
      </c>
      <c r="F233" s="8" t="s">
        <v>15</v>
      </c>
      <c r="G233" s="8">
        <v>10873</v>
      </c>
      <c r="H233" s="8">
        <v>0</v>
      </c>
      <c r="I233" s="26">
        <v>18.274000000000001</v>
      </c>
      <c r="J233" s="9">
        <v>1.8530799999998799</v>
      </c>
      <c r="K233">
        <f t="shared" si="3"/>
        <v>0.10140527525445331</v>
      </c>
      <c r="L233" t="str">
        <f>_xlfn.XLOOKUP(A233,'Usage by partner TELE2 vs Ki'!A:A,'Usage by partner TELE2 vs Ki'!A:A,,0)</f>
        <v>URYAM</v>
      </c>
    </row>
    <row r="234" spans="1:12" x14ac:dyDescent="0.25">
      <c r="A234" s="8" t="s">
        <v>553</v>
      </c>
      <c r="B234" s="8" t="s">
        <v>554</v>
      </c>
      <c r="C234" s="8" t="s">
        <v>555</v>
      </c>
      <c r="D234" s="8" t="s">
        <v>13</v>
      </c>
      <c r="E234" s="8" t="s">
        <v>14</v>
      </c>
      <c r="F234" s="8" t="s">
        <v>15</v>
      </c>
      <c r="G234" s="8">
        <v>966417</v>
      </c>
      <c r="H234" s="8">
        <v>0</v>
      </c>
      <c r="I234" s="26">
        <v>133285.69399999999</v>
      </c>
      <c r="J234" s="9">
        <v>1804.4313599826901</v>
      </c>
      <c r="K234">
        <f t="shared" si="3"/>
        <v>1.3538072285407392E-2</v>
      </c>
      <c r="L234" t="str">
        <f>_xlfn.XLOOKUP(A234,'Usage by partner TELE2 vs Ki'!A:A,'Usage by partner TELE2 vs Ki'!A:A,,0)</f>
        <v>USACG</v>
      </c>
    </row>
    <row r="235" spans="1:12" x14ac:dyDescent="0.25">
      <c r="A235" s="8" t="s">
        <v>556</v>
      </c>
      <c r="B235" s="8" t="s">
        <v>557</v>
      </c>
      <c r="C235" s="8" t="s">
        <v>555</v>
      </c>
      <c r="D235" s="8" t="s">
        <v>13</v>
      </c>
      <c r="E235" s="8" t="s">
        <v>14</v>
      </c>
      <c r="F235" s="8" t="s">
        <v>15</v>
      </c>
      <c r="G235" s="8">
        <v>1647942</v>
      </c>
      <c r="H235" s="8">
        <v>0</v>
      </c>
      <c r="I235" s="26">
        <v>119226.84699999999</v>
      </c>
      <c r="J235" s="9">
        <v>602.68552999434598</v>
      </c>
      <c r="K235">
        <f t="shared" si="3"/>
        <v>5.0549481526953911E-3</v>
      </c>
      <c r="L235" t="str">
        <f>_xlfn.XLOOKUP(A235,'Usage by partner TELE2 vs Ki'!A:A,'Usage by partner TELE2 vs Ki'!A:A,,0)</f>
        <v>USAW6</v>
      </c>
    </row>
    <row r="236" spans="1:12" x14ac:dyDescent="0.25">
      <c r="A236" s="8" t="s">
        <v>558</v>
      </c>
      <c r="B236" s="8" t="s">
        <v>559</v>
      </c>
      <c r="C236" s="8" t="s">
        <v>560</v>
      </c>
      <c r="D236" s="8" t="s">
        <v>13</v>
      </c>
      <c r="E236" s="8" t="s">
        <v>14</v>
      </c>
      <c r="F236" s="8" t="s">
        <v>15</v>
      </c>
      <c r="G236" s="8">
        <v>1661</v>
      </c>
      <c r="H236" s="8">
        <v>0</v>
      </c>
      <c r="I236" s="26">
        <v>19.010999999999999</v>
      </c>
      <c r="J236" s="9">
        <v>1.9077599999999999</v>
      </c>
      <c r="K236">
        <f t="shared" si="3"/>
        <v>0.10035032349692283</v>
      </c>
      <c r="L236" t="str">
        <f>_xlfn.XLOOKUP(A236,'Usage by partner TELE2 vs Ki'!A:A,'Usage by partner TELE2 vs Ki'!A:A,,0)</f>
        <v>VGBCC</v>
      </c>
    </row>
    <row r="237" spans="1:12" x14ac:dyDescent="0.25">
      <c r="A237" s="8" t="s">
        <v>561</v>
      </c>
      <c r="B237" s="8" t="s">
        <v>562</v>
      </c>
      <c r="C237" s="8" t="s">
        <v>560</v>
      </c>
      <c r="D237" s="8" t="s">
        <v>13</v>
      </c>
      <c r="E237" s="8" t="s">
        <v>14</v>
      </c>
      <c r="F237" s="8" t="s">
        <v>15</v>
      </c>
      <c r="G237" s="8">
        <v>2250</v>
      </c>
      <c r="H237" s="8">
        <v>0</v>
      </c>
      <c r="I237" s="26">
        <v>31.451000000000001</v>
      </c>
      <c r="J237" s="9">
        <v>3.1534200000000601</v>
      </c>
      <c r="K237">
        <f t="shared" si="3"/>
        <v>0.10026453848844424</v>
      </c>
      <c r="L237" t="str">
        <f>_xlfn.XLOOKUP(A237,'Usage by partner TELE2 vs Ki'!A:A,'Usage by partner TELE2 vs Ki'!A:A,,0)</f>
        <v>VGBCW</v>
      </c>
    </row>
    <row r="238" spans="1:12" x14ac:dyDescent="0.25">
      <c r="A238" s="8" t="s">
        <v>563</v>
      </c>
      <c r="B238" s="8" t="s">
        <v>564</v>
      </c>
      <c r="C238" s="8" t="s">
        <v>565</v>
      </c>
      <c r="D238" s="8" t="s">
        <v>13</v>
      </c>
      <c r="E238" s="8" t="s">
        <v>14</v>
      </c>
      <c r="F238" s="8" t="s">
        <v>15</v>
      </c>
      <c r="G238" s="8">
        <v>380</v>
      </c>
      <c r="H238" s="8">
        <v>0</v>
      </c>
      <c r="I238" s="26">
        <v>13.117000000000001</v>
      </c>
      <c r="J238" s="9">
        <v>8.0279999999999893E-2</v>
      </c>
      <c r="K238">
        <f t="shared" si="3"/>
        <v>6.1203018982999074E-3</v>
      </c>
      <c r="L238" t="str">
        <f>_xlfn.XLOOKUP(A238,'Usage by partner TELE2 vs Ki'!A:A,'Usage by partner TELE2 vs Ki'!A:A,,0)</f>
        <v>YUGMT</v>
      </c>
    </row>
    <row r="239" spans="1:12" x14ac:dyDescent="0.25">
      <c r="A239" s="8" t="s">
        <v>566</v>
      </c>
      <c r="B239" s="8" t="s">
        <v>567</v>
      </c>
      <c r="C239" s="8" t="s">
        <v>568</v>
      </c>
      <c r="D239" s="8" t="s">
        <v>13</v>
      </c>
      <c r="E239" s="8" t="s">
        <v>14</v>
      </c>
      <c r="F239" s="8" t="s">
        <v>15</v>
      </c>
      <c r="G239" s="8">
        <v>12623</v>
      </c>
      <c r="H239" s="8">
        <v>0</v>
      </c>
      <c r="I239" s="26">
        <v>355.43099999999998</v>
      </c>
      <c r="J239" s="9">
        <v>17.8150699999998</v>
      </c>
      <c r="K239">
        <f t="shared" si="3"/>
        <v>5.0122442893275491E-2</v>
      </c>
      <c r="L239" t="str">
        <f>_xlfn.XLOOKUP(A239,'Usage by partner TELE2 vs Ki'!A:A,'Usage by partner TELE2 vs Ki'!A:A,,0)</f>
        <v>ZAFMN</v>
      </c>
    </row>
    <row r="240" spans="1:12" x14ac:dyDescent="0.25">
      <c r="A240" s="8" t="s">
        <v>569</v>
      </c>
      <c r="B240" s="8" t="s">
        <v>570</v>
      </c>
      <c r="C240" s="8" t="s">
        <v>568</v>
      </c>
      <c r="D240" s="8" t="s">
        <v>13</v>
      </c>
      <c r="E240" s="8" t="s">
        <v>14</v>
      </c>
      <c r="F240" s="8" t="s">
        <v>15</v>
      </c>
      <c r="G240" s="8">
        <v>12635</v>
      </c>
      <c r="H240" s="8">
        <v>0</v>
      </c>
      <c r="I240" s="26">
        <v>388.76400000000001</v>
      </c>
      <c r="J240" s="9">
        <v>11.7085799999999</v>
      </c>
      <c r="K240">
        <f t="shared" si="3"/>
        <v>3.0117449146525654E-2</v>
      </c>
      <c r="L240" t="str">
        <f>_xlfn.XLOOKUP(A240,'Usage by partner TELE2 vs Ki'!A:A,'Usage by partner TELE2 vs Ki'!A:A,,0)</f>
        <v>ZAFVC</v>
      </c>
    </row>
    <row r="241" spans="1:12" x14ac:dyDescent="0.25">
      <c r="A241" s="8" t="s">
        <v>571</v>
      </c>
      <c r="B241" s="8" t="s">
        <v>572</v>
      </c>
      <c r="C241" s="8" t="s">
        <v>573</v>
      </c>
      <c r="D241" s="8" t="s">
        <v>13</v>
      </c>
      <c r="E241" s="8" t="s">
        <v>14</v>
      </c>
      <c r="F241" s="8" t="s">
        <v>15</v>
      </c>
      <c r="G241" s="8">
        <v>1388288</v>
      </c>
      <c r="H241" s="8">
        <v>0</v>
      </c>
      <c r="I241" s="26">
        <v>8378.7800000000007</v>
      </c>
      <c r="J241" s="9">
        <v>170.01622000201999</v>
      </c>
      <c r="K241">
        <f t="shared" si="3"/>
        <v>2.0291285843764842E-2</v>
      </c>
      <c r="L241" t="str">
        <f>_xlfn.XLOOKUP(A241,'Usage by partner TELE2 vs Ki'!A:A,'Usage by partner TELE2 vs Ki'!A:A,,0)</f>
        <v>ZMB02</v>
      </c>
    </row>
    <row r="242" spans="1:12" x14ac:dyDescent="0.25">
      <c r="A242" s="8" t="s">
        <v>574</v>
      </c>
      <c r="B242" s="8" t="s">
        <v>575</v>
      </c>
      <c r="C242" s="8" t="s">
        <v>573</v>
      </c>
      <c r="D242" s="8" t="s">
        <v>13</v>
      </c>
      <c r="E242" s="8" t="s">
        <v>14</v>
      </c>
      <c r="F242" s="8" t="s">
        <v>15</v>
      </c>
      <c r="G242" s="8">
        <v>10</v>
      </c>
      <c r="H242" s="8">
        <v>0</v>
      </c>
      <c r="I242" s="26">
        <v>0.78100000000000003</v>
      </c>
      <c r="J242" s="9">
        <v>0.78127999999999997</v>
      </c>
      <c r="K242">
        <f t="shared" si="3"/>
        <v>1.0003585147247118</v>
      </c>
      <c r="L242" t="str">
        <f>_xlfn.XLOOKUP(A242,'Usage by partner TELE2 vs Ki'!A:A,'Usage by partner TELE2 vs Ki'!A:A,,0)</f>
        <v>ZMBCZ</v>
      </c>
    </row>
    <row r="243" spans="1:12" x14ac:dyDescent="0.25">
      <c r="A243" s="8" t="s">
        <v>576</v>
      </c>
      <c r="B243" s="8" t="s">
        <v>577</v>
      </c>
      <c r="C243" s="8" t="s">
        <v>578</v>
      </c>
      <c r="D243" s="8" t="s">
        <v>13</v>
      </c>
      <c r="E243" s="8" t="s">
        <v>14</v>
      </c>
      <c r="F243" s="8" t="s">
        <v>15</v>
      </c>
      <c r="G243" s="8">
        <v>30154</v>
      </c>
      <c r="H243" s="8">
        <v>0</v>
      </c>
      <c r="I243" s="26">
        <v>410.80900000000003</v>
      </c>
      <c r="J243" s="9">
        <v>410.932840000022</v>
      </c>
      <c r="K243">
        <f t="shared" si="3"/>
        <v>1.0003014539604098</v>
      </c>
      <c r="L243" t="str">
        <f>_xlfn.XLOOKUP(A243,'Usage by partner TELE2 vs Ki'!A:A,'Usage by partner TELE2 vs Ki'!A:A,,0)</f>
        <v>ZWEN1</v>
      </c>
    </row>
    <row r="244" spans="1:12" x14ac:dyDescent="0.25">
      <c r="A244" s="8" t="s">
        <v>579</v>
      </c>
      <c r="B244" s="8" t="s">
        <v>580</v>
      </c>
      <c r="C244" s="8" t="s">
        <v>578</v>
      </c>
      <c r="D244" s="8" t="s">
        <v>13</v>
      </c>
      <c r="E244" s="8" t="s">
        <v>14</v>
      </c>
      <c r="F244" s="8" t="s">
        <v>15</v>
      </c>
      <c r="G244" s="8">
        <v>187</v>
      </c>
      <c r="H244" s="8">
        <v>0</v>
      </c>
      <c r="I244" s="26">
        <v>6.6790000000000003</v>
      </c>
      <c r="J244" s="9">
        <v>1.3363700000000001</v>
      </c>
      <c r="K244">
        <f t="shared" si="3"/>
        <v>0.2000853421170834</v>
      </c>
      <c r="L244" t="str">
        <f>_xlfn.XLOOKUP(A244,'Usage by partner TELE2 vs Ki'!A:A,'Usage by partner TELE2 vs Ki'!A:A,,0)</f>
        <v>ZWEN3</v>
      </c>
    </row>
  </sheetData>
  <autoFilter ref="A1:L311" xr:uid="{331178D8-9FF2-47E7-A357-D950E7D3A6AC}"/>
  <conditionalFormatting sqref="L1:L1048576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178D8-9FF2-47E7-A357-D950E7D3A6AC}">
  <dimension ref="A1:O259"/>
  <sheetViews>
    <sheetView workbookViewId="0">
      <selection activeCell="G29" sqref="G29"/>
    </sheetView>
  </sheetViews>
  <sheetFormatPr defaultRowHeight="15" x14ac:dyDescent="0.25"/>
  <cols>
    <col min="1" max="1" width="10.28515625" style="8" bestFit="1" customWidth="1"/>
    <col min="2" max="2" width="17.85546875" style="8" customWidth="1"/>
    <col min="3" max="3" width="17.7109375" style="8" customWidth="1"/>
    <col min="4" max="4" width="15.28515625" style="8" bestFit="1" customWidth="1"/>
    <col min="5" max="5" width="8.7109375" style="8" customWidth="1"/>
    <col min="6" max="6" width="18.7109375" style="8" customWidth="1"/>
    <col min="7" max="7" width="15.28515625" style="8" customWidth="1"/>
    <col min="8" max="8" width="10.7109375" style="8" customWidth="1"/>
    <col min="9" max="9" width="22" style="26" bestFit="1" customWidth="1"/>
    <col min="10" max="10" width="11.5703125" style="9" bestFit="1" customWidth="1"/>
    <col min="15" max="15" width="13.28515625" bestFit="1" customWidth="1"/>
  </cols>
  <sheetData>
    <row r="1" spans="1:15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4" t="s">
        <v>8</v>
      </c>
      <c r="J1" s="3" t="s">
        <v>9</v>
      </c>
      <c r="K1" s="3" t="s">
        <v>581</v>
      </c>
      <c r="O1" s="23">
        <f>SUM(I:I)</f>
        <v>1272409.9550000003</v>
      </c>
    </row>
    <row r="2" spans="1:15" x14ac:dyDescent="0.25">
      <c r="A2" s="4" t="s">
        <v>1120</v>
      </c>
      <c r="B2" s="4" t="s">
        <v>1180</v>
      </c>
      <c r="C2" s="4" t="s">
        <v>1181</v>
      </c>
      <c r="D2" s="4" t="s">
        <v>13</v>
      </c>
      <c r="E2" s="4" t="s">
        <v>14</v>
      </c>
      <c r="F2" s="5" t="s">
        <v>15</v>
      </c>
      <c r="G2" s="5">
        <v>34</v>
      </c>
      <c r="H2" s="6">
        <v>0</v>
      </c>
      <c r="I2" s="25">
        <v>6.9000000000000006E-2</v>
      </c>
      <c r="J2" s="7">
        <v>7.0400000000000003E-3</v>
      </c>
      <c r="K2">
        <f>J2/I2</f>
        <v>0.10202898550724637</v>
      </c>
      <c r="L2" t="str">
        <f>_xlfn.XLOOKUP(A2,'Usage by partner TELE2 vs Ki'!A:A,'Usage by partner TELE2 vs Ki'!A:A,,0)</f>
        <v>ABWSE</v>
      </c>
    </row>
    <row r="3" spans="1:15" x14ac:dyDescent="0.25">
      <c r="A3" s="4" t="s">
        <v>1182</v>
      </c>
      <c r="B3" s="4" t="s">
        <v>332</v>
      </c>
      <c r="C3" s="4" t="s">
        <v>1183</v>
      </c>
      <c r="D3" s="4" t="s">
        <v>13</v>
      </c>
      <c r="E3" s="4" t="s">
        <v>14</v>
      </c>
      <c r="F3" s="5" t="s">
        <v>15</v>
      </c>
      <c r="G3" s="5">
        <v>1</v>
      </c>
      <c r="H3" s="6">
        <v>0</v>
      </c>
      <c r="I3" s="25">
        <v>0</v>
      </c>
      <c r="J3" s="7">
        <v>0</v>
      </c>
      <c r="K3" t="e">
        <f t="shared" ref="K3:K66" si="0">J3/I3</f>
        <v>#DIV/0!</v>
      </c>
      <c r="L3" t="str">
        <f>_xlfn.XLOOKUP(A3,'Usage by partner TELE2 vs Ki'!A:A,'Usage by partner TELE2 vs Ki'!A:A,,0)</f>
        <v>AIACW</v>
      </c>
    </row>
    <row r="4" spans="1:15" x14ac:dyDescent="0.25">
      <c r="A4" s="4" t="s">
        <v>16</v>
      </c>
      <c r="B4" s="4" t="s">
        <v>17</v>
      </c>
      <c r="C4" s="4" t="s">
        <v>12</v>
      </c>
      <c r="D4" s="4" t="s">
        <v>13</v>
      </c>
      <c r="E4" s="4" t="s">
        <v>14</v>
      </c>
      <c r="F4" s="5" t="s">
        <v>15</v>
      </c>
      <c r="G4" s="5">
        <v>452</v>
      </c>
      <c r="H4" s="6">
        <v>0</v>
      </c>
      <c r="I4" s="25">
        <v>0.629</v>
      </c>
      <c r="J4" s="7">
        <v>3.8500000000000001E-3</v>
      </c>
      <c r="K4">
        <f t="shared" si="0"/>
        <v>6.1208267090620038E-3</v>
      </c>
      <c r="L4" t="str">
        <f>_xlfn.XLOOKUP(A4,'Usage by partner TELE2 vs Ki'!A:A,'Usage by partner TELE2 vs Ki'!A:A,,0)</f>
        <v>ALBVF</v>
      </c>
    </row>
    <row r="5" spans="1:15" x14ac:dyDescent="0.25">
      <c r="A5" s="4" t="s">
        <v>1184</v>
      </c>
      <c r="B5" s="4" t="s">
        <v>1185</v>
      </c>
      <c r="C5" s="4" t="s">
        <v>1035</v>
      </c>
      <c r="D5" s="4" t="s">
        <v>13</v>
      </c>
      <c r="E5" s="4" t="s">
        <v>14</v>
      </c>
      <c r="F5" s="5" t="s">
        <v>15</v>
      </c>
      <c r="G5" s="5">
        <v>1</v>
      </c>
      <c r="H5" s="6">
        <v>0</v>
      </c>
      <c r="I5" s="25">
        <v>7.0000000000000001E-3</v>
      </c>
      <c r="J5" s="7">
        <v>6.8999999999999997E-4</v>
      </c>
      <c r="K5">
        <f t="shared" si="0"/>
        <v>9.857142857142856E-2</v>
      </c>
      <c r="L5" t="str">
        <f>_xlfn.XLOOKUP(A5,'Usage by partner TELE2 vs Ki'!A:A,'Usage by partner TELE2 vs Ki'!A:A,,0)</f>
        <v>ANTCT</v>
      </c>
    </row>
    <row r="6" spans="1:15" x14ac:dyDescent="0.25">
      <c r="A6" s="4" t="s">
        <v>1036</v>
      </c>
      <c r="B6" s="4" t="s">
        <v>1037</v>
      </c>
      <c r="C6" s="4" t="s">
        <v>1038</v>
      </c>
      <c r="D6" s="4" t="s">
        <v>13</v>
      </c>
      <c r="E6" s="4" t="s">
        <v>14</v>
      </c>
      <c r="F6" s="5" t="s">
        <v>15</v>
      </c>
      <c r="G6" s="5">
        <v>3</v>
      </c>
      <c r="H6" s="6">
        <v>0</v>
      </c>
      <c r="I6" s="25">
        <v>3.0000000000000001E-3</v>
      </c>
      <c r="J6" s="7">
        <v>5.9999999999999995E-4</v>
      </c>
      <c r="K6">
        <f t="shared" si="0"/>
        <v>0.19999999999999998</v>
      </c>
      <c r="L6" t="str">
        <f>_xlfn.XLOOKUP(A6,'Usage by partner TELE2 vs Ki'!A:A,'Usage by partner TELE2 vs Ki'!A:A,,0)</f>
        <v>ANTUT</v>
      </c>
    </row>
    <row r="7" spans="1:15" x14ac:dyDescent="0.25">
      <c r="A7" s="4" t="s">
        <v>18</v>
      </c>
      <c r="B7" s="4" t="s">
        <v>19</v>
      </c>
      <c r="C7" s="4" t="s">
        <v>20</v>
      </c>
      <c r="D7" s="4" t="s">
        <v>13</v>
      </c>
      <c r="E7" s="4" t="s">
        <v>14</v>
      </c>
      <c r="F7" s="5" t="s">
        <v>15</v>
      </c>
      <c r="G7" s="5">
        <v>71047</v>
      </c>
      <c r="H7" s="6">
        <v>0</v>
      </c>
      <c r="I7" s="25">
        <v>2885.5160000000001</v>
      </c>
      <c r="J7" s="7">
        <v>144.48802000004301</v>
      </c>
      <c r="K7">
        <f t="shared" si="0"/>
        <v>5.0073546637773976E-2</v>
      </c>
      <c r="L7" t="str">
        <f>_xlfn.XLOOKUP(A7,'Usage by partner TELE2 vs Ki'!A:A,'Usage by partner TELE2 vs Ki'!A:A,,0)</f>
        <v>ARETC</v>
      </c>
    </row>
    <row r="8" spans="1:15" x14ac:dyDescent="0.25">
      <c r="A8" s="4" t="s">
        <v>21</v>
      </c>
      <c r="B8" s="4" t="s">
        <v>22</v>
      </c>
      <c r="C8" s="4" t="s">
        <v>23</v>
      </c>
      <c r="D8" s="4" t="s">
        <v>13</v>
      </c>
      <c r="E8" s="4" t="s">
        <v>14</v>
      </c>
      <c r="F8" s="5" t="s">
        <v>15</v>
      </c>
      <c r="G8" s="5">
        <v>74</v>
      </c>
      <c r="H8" s="6">
        <v>0</v>
      </c>
      <c r="I8" s="25">
        <v>2.6760000000000002</v>
      </c>
      <c r="J8" s="7">
        <v>1.33819</v>
      </c>
      <c r="K8">
        <f t="shared" si="0"/>
        <v>0.50007100149476824</v>
      </c>
      <c r="L8" t="str">
        <f>_xlfn.XLOOKUP(A8,'Usage by partner TELE2 vs Ki'!A:A,'Usage by partner TELE2 vs Ki'!A:A,,0)</f>
        <v>ARGCM</v>
      </c>
    </row>
    <row r="9" spans="1:15" x14ac:dyDescent="0.25">
      <c r="A9" s="4" t="s">
        <v>24</v>
      </c>
      <c r="B9" s="4" t="s">
        <v>25</v>
      </c>
      <c r="C9" s="4" t="s">
        <v>23</v>
      </c>
      <c r="D9" s="4" t="s">
        <v>13</v>
      </c>
      <c r="E9" s="4" t="s">
        <v>14</v>
      </c>
      <c r="F9" s="5" t="s">
        <v>15</v>
      </c>
      <c r="G9" s="5">
        <v>249</v>
      </c>
      <c r="H9" s="6">
        <v>0</v>
      </c>
      <c r="I9" s="25">
        <v>6.242</v>
      </c>
      <c r="J9" s="7">
        <v>0.31264999999999998</v>
      </c>
      <c r="K9">
        <f t="shared" si="0"/>
        <v>5.0088112784363981E-2</v>
      </c>
      <c r="L9" t="str">
        <f>_xlfn.XLOOKUP(A9,'Usage by partner TELE2 vs Ki'!A:A,'Usage by partner TELE2 vs Ki'!A:A,,0)</f>
        <v>ARGTM</v>
      </c>
    </row>
    <row r="10" spans="1:15" x14ac:dyDescent="0.25">
      <c r="A10" s="4" t="s">
        <v>26</v>
      </c>
      <c r="B10" s="4" t="s">
        <v>27</v>
      </c>
      <c r="C10" s="4" t="s">
        <v>23</v>
      </c>
      <c r="D10" s="4" t="s">
        <v>13</v>
      </c>
      <c r="E10" s="4" t="s">
        <v>14</v>
      </c>
      <c r="F10" s="5" t="s">
        <v>15</v>
      </c>
      <c r="G10" s="5">
        <v>82</v>
      </c>
      <c r="H10" s="6">
        <v>0</v>
      </c>
      <c r="I10" s="25">
        <v>3.2</v>
      </c>
      <c r="J10" s="7">
        <v>0.16028999999999999</v>
      </c>
      <c r="K10">
        <f t="shared" si="0"/>
        <v>5.0090624999999993E-2</v>
      </c>
      <c r="L10" t="str">
        <f>_xlfn.XLOOKUP(A10,'Usage by partner TELE2 vs Ki'!A:A,'Usage by partner TELE2 vs Ki'!A:A,,0)</f>
        <v>ARGTP</v>
      </c>
    </row>
    <row r="11" spans="1:15" x14ac:dyDescent="0.25">
      <c r="A11" s="4" t="s">
        <v>28</v>
      </c>
      <c r="B11" s="4" t="s">
        <v>29</v>
      </c>
      <c r="C11" s="4" t="s">
        <v>30</v>
      </c>
      <c r="D11" s="4" t="s">
        <v>13</v>
      </c>
      <c r="E11" s="4" t="s">
        <v>14</v>
      </c>
      <c r="F11" s="5" t="s">
        <v>15</v>
      </c>
      <c r="G11" s="5">
        <v>20111</v>
      </c>
      <c r="H11" s="6">
        <v>0</v>
      </c>
      <c r="I11" s="25">
        <v>264.93799999999999</v>
      </c>
      <c r="J11" s="7">
        <v>1.37197999999998</v>
      </c>
      <c r="K11">
        <f t="shared" si="0"/>
        <v>5.1784945911872967E-3</v>
      </c>
      <c r="L11" t="str">
        <f>_xlfn.XLOOKUP(A11,'Usage by partner TELE2 vs Ki'!A:A,'Usage by partner TELE2 vs Ki'!A:A,,0)</f>
        <v>AUSTA</v>
      </c>
    </row>
    <row r="12" spans="1:15" x14ac:dyDescent="0.25">
      <c r="A12" s="4" t="s">
        <v>31</v>
      </c>
      <c r="B12" s="4" t="s">
        <v>32</v>
      </c>
      <c r="C12" s="4" t="s">
        <v>30</v>
      </c>
      <c r="D12" s="4" t="s">
        <v>13</v>
      </c>
      <c r="E12" s="4" t="s">
        <v>14</v>
      </c>
      <c r="F12" s="5" t="s">
        <v>15</v>
      </c>
      <c r="G12" s="5">
        <v>880</v>
      </c>
      <c r="H12" s="6">
        <v>0</v>
      </c>
      <c r="I12" s="25">
        <v>33.118000000000002</v>
      </c>
      <c r="J12" s="7">
        <v>2.6525599999999998</v>
      </c>
      <c r="K12">
        <f t="shared" si="0"/>
        <v>8.0094208587475083E-2</v>
      </c>
      <c r="L12" t="str">
        <f>_xlfn.XLOOKUP(A12,'Usage by partner TELE2 vs Ki'!A:A,'Usage by partner TELE2 vs Ki'!A:A,,0)</f>
        <v>AUSVF</v>
      </c>
    </row>
    <row r="13" spans="1:15" x14ac:dyDescent="0.25">
      <c r="A13" s="4" t="s">
        <v>33</v>
      </c>
      <c r="B13" s="4" t="s">
        <v>34</v>
      </c>
      <c r="C13" s="4" t="s">
        <v>35</v>
      </c>
      <c r="D13" s="4" t="s">
        <v>13</v>
      </c>
      <c r="E13" s="4" t="s">
        <v>14</v>
      </c>
      <c r="F13" s="5" t="s">
        <v>15</v>
      </c>
      <c r="G13" s="5">
        <v>5280</v>
      </c>
      <c r="H13" s="6">
        <v>0</v>
      </c>
      <c r="I13" s="25">
        <v>1164.761</v>
      </c>
      <c r="J13" s="7">
        <v>7.01120999999966</v>
      </c>
      <c r="K13">
        <f t="shared" si="0"/>
        <v>6.0194408981753857E-3</v>
      </c>
      <c r="L13" t="str">
        <f>_xlfn.XLOOKUP(A13,'Usage by partner TELE2 vs Ki'!A:A,'Usage by partner TELE2 vs Ki'!A:A,,0)</f>
        <v>AUTCA</v>
      </c>
    </row>
    <row r="14" spans="1:15" x14ac:dyDescent="0.25">
      <c r="A14" s="4" t="s">
        <v>36</v>
      </c>
      <c r="B14" s="4" t="s">
        <v>37</v>
      </c>
      <c r="C14" s="4" t="s">
        <v>35</v>
      </c>
      <c r="D14" s="4" t="s">
        <v>13</v>
      </c>
      <c r="E14" s="4" t="s">
        <v>14</v>
      </c>
      <c r="F14" s="5" t="s">
        <v>15</v>
      </c>
      <c r="G14" s="5">
        <v>51238</v>
      </c>
      <c r="H14" s="6">
        <v>0</v>
      </c>
      <c r="I14" s="25">
        <v>407.67</v>
      </c>
      <c r="J14" s="7">
        <v>4.1154100000010398</v>
      </c>
      <c r="K14">
        <f t="shared" si="0"/>
        <v>1.009495425221635E-2</v>
      </c>
      <c r="L14" t="str">
        <f>_xlfn.XLOOKUP(A14,'Usage by partner TELE2 vs Ki'!A:A,'Usage by partner TELE2 vs Ki'!A:A,,0)</f>
        <v>AUTPT</v>
      </c>
    </row>
    <row r="15" spans="1:15" x14ac:dyDescent="0.25">
      <c r="A15" s="4" t="s">
        <v>38</v>
      </c>
      <c r="B15" s="4" t="s">
        <v>39</v>
      </c>
      <c r="C15" s="4" t="s">
        <v>40</v>
      </c>
      <c r="D15" s="4" t="s">
        <v>13</v>
      </c>
      <c r="E15" s="4" t="s">
        <v>14</v>
      </c>
      <c r="F15" s="5" t="s">
        <v>15</v>
      </c>
      <c r="G15" s="5">
        <v>14827</v>
      </c>
      <c r="H15" s="6">
        <v>0</v>
      </c>
      <c r="I15" s="25">
        <v>51.256999999999998</v>
      </c>
      <c r="J15" s="7">
        <v>5.1722400000008104</v>
      </c>
      <c r="K15">
        <f t="shared" si="0"/>
        <v>0.10090797354509258</v>
      </c>
      <c r="L15" t="str">
        <f>_xlfn.XLOOKUP(A15,'Usage by partner TELE2 vs Ki'!A:A,'Usage by partner TELE2 vs Ki'!A:A,,0)</f>
        <v>BDITL</v>
      </c>
    </row>
    <row r="16" spans="1:15" x14ac:dyDescent="0.25">
      <c r="A16" s="4" t="s">
        <v>41</v>
      </c>
      <c r="B16" s="4" t="s">
        <v>42</v>
      </c>
      <c r="C16" s="4" t="s">
        <v>43</v>
      </c>
      <c r="D16" s="4" t="s">
        <v>13</v>
      </c>
      <c r="E16" s="4" t="s">
        <v>14</v>
      </c>
      <c r="F16" s="5" t="s">
        <v>15</v>
      </c>
      <c r="G16" s="5">
        <v>8648</v>
      </c>
      <c r="H16" s="6">
        <v>0</v>
      </c>
      <c r="I16" s="25">
        <v>326.31400000000002</v>
      </c>
      <c r="J16" s="7">
        <v>3.2733900000001999</v>
      </c>
      <c r="K16">
        <f t="shared" si="0"/>
        <v>1.00314114625796E-2</v>
      </c>
      <c r="L16" t="str">
        <f>_xlfn.XLOOKUP(A16,'Usage by partner TELE2 vs Ki'!A:A,'Usage by partner TELE2 vs Ki'!A:A,,0)</f>
        <v>BELKO</v>
      </c>
    </row>
    <row r="17" spans="1:12" x14ac:dyDescent="0.25">
      <c r="A17" s="4" t="s">
        <v>44</v>
      </c>
      <c r="B17" s="4" t="s">
        <v>45</v>
      </c>
      <c r="C17" s="4" t="s">
        <v>43</v>
      </c>
      <c r="D17" s="4" t="s">
        <v>13</v>
      </c>
      <c r="E17" s="4" t="s">
        <v>14</v>
      </c>
      <c r="F17" s="5" t="s">
        <v>15</v>
      </c>
      <c r="G17" s="5">
        <v>77294</v>
      </c>
      <c r="H17" s="6">
        <v>0</v>
      </c>
      <c r="I17" s="25">
        <v>356.43099999999998</v>
      </c>
      <c r="J17" s="7">
        <v>2.4802600000019202</v>
      </c>
      <c r="K17">
        <f t="shared" si="0"/>
        <v>6.9585978772943998E-3</v>
      </c>
      <c r="L17" t="str">
        <f>_xlfn.XLOOKUP(A17,'Usage by partner TELE2 vs Ki'!A:A,'Usage by partner TELE2 vs Ki'!A:A,,0)</f>
        <v>BELMO</v>
      </c>
    </row>
    <row r="18" spans="1:12" x14ac:dyDescent="0.25">
      <c r="A18" s="4" t="s">
        <v>46</v>
      </c>
      <c r="B18" s="4" t="s">
        <v>47</v>
      </c>
      <c r="C18" s="4" t="s">
        <v>43</v>
      </c>
      <c r="D18" s="4" t="s">
        <v>13</v>
      </c>
      <c r="E18" s="4" t="s">
        <v>14</v>
      </c>
      <c r="F18" s="5" t="s">
        <v>15</v>
      </c>
      <c r="G18" s="5">
        <v>122477</v>
      </c>
      <c r="H18" s="6">
        <v>0</v>
      </c>
      <c r="I18" s="25">
        <v>418.70400000000001</v>
      </c>
      <c r="J18" s="7">
        <v>4.2287400000022899</v>
      </c>
      <c r="K18">
        <f t="shared" si="0"/>
        <v>1.0099593029926367E-2</v>
      </c>
      <c r="L18" t="str">
        <f>_xlfn.XLOOKUP(A18,'Usage by partner TELE2 vs Ki'!A:A,'Usage by partner TELE2 vs Ki'!A:A,,0)</f>
        <v>BELTB</v>
      </c>
    </row>
    <row r="19" spans="1:12" x14ac:dyDescent="0.25">
      <c r="A19" s="4" t="s">
        <v>48</v>
      </c>
      <c r="B19" s="4" t="s">
        <v>49</v>
      </c>
      <c r="C19" s="4" t="s">
        <v>50</v>
      </c>
      <c r="D19" s="4" t="s">
        <v>13</v>
      </c>
      <c r="E19" s="4" t="s">
        <v>14</v>
      </c>
      <c r="F19" s="5" t="s">
        <v>15</v>
      </c>
      <c r="G19" s="5">
        <v>616895</v>
      </c>
      <c r="H19" s="6">
        <v>0</v>
      </c>
      <c r="I19" s="25">
        <v>4615.2709999999997</v>
      </c>
      <c r="J19" s="7">
        <v>94.033489999965497</v>
      </c>
      <c r="K19">
        <f t="shared" si="0"/>
        <v>2.0374424383739438E-2</v>
      </c>
      <c r="L19" t="str">
        <f>_xlfn.XLOOKUP(A19,'Usage by partner TELE2 vs Ki'!A:A,'Usage by partner TELE2 vs Ki'!A:A,,0)</f>
        <v>BGDBL</v>
      </c>
    </row>
    <row r="20" spans="1:12" x14ac:dyDescent="0.25">
      <c r="A20" s="4" t="s">
        <v>51</v>
      </c>
      <c r="B20" s="4" t="s">
        <v>52</v>
      </c>
      <c r="C20" s="4" t="s">
        <v>50</v>
      </c>
      <c r="D20" s="4" t="s">
        <v>13</v>
      </c>
      <c r="E20" s="4" t="s">
        <v>14</v>
      </c>
      <c r="F20" s="5" t="s">
        <v>15</v>
      </c>
      <c r="G20" s="5">
        <v>62487</v>
      </c>
      <c r="H20" s="6">
        <v>0</v>
      </c>
      <c r="I20" s="25">
        <v>1645.115</v>
      </c>
      <c r="J20" s="7">
        <v>33.139179999997303</v>
      </c>
      <c r="K20">
        <f t="shared" si="0"/>
        <v>2.0143989933832773E-2</v>
      </c>
      <c r="L20" t="str">
        <f>_xlfn.XLOOKUP(A20,'Usage by partner TELE2 vs Ki'!A:A,'Usage by partner TELE2 vs Ki'!A:A,,0)</f>
        <v>BGDGP</v>
      </c>
    </row>
    <row r="21" spans="1:12" x14ac:dyDescent="0.25">
      <c r="A21" s="4" t="s">
        <v>51</v>
      </c>
      <c r="B21" s="4" t="s">
        <v>52</v>
      </c>
      <c r="C21" s="4" t="s">
        <v>50</v>
      </c>
      <c r="D21" s="4" t="s">
        <v>13</v>
      </c>
      <c r="E21" s="4" t="s">
        <v>14</v>
      </c>
      <c r="F21" s="5" t="s">
        <v>15</v>
      </c>
      <c r="G21" s="5">
        <v>58357</v>
      </c>
      <c r="H21" s="6">
        <v>0</v>
      </c>
      <c r="I21" s="25">
        <v>1598.2660000000001</v>
      </c>
      <c r="J21" s="7">
        <v>144.048409999993</v>
      </c>
      <c r="K21">
        <f t="shared" si="0"/>
        <v>9.0127932396730573E-2</v>
      </c>
      <c r="L21" t="str">
        <f>_xlfn.XLOOKUP(A21,'Usage by partner TELE2 vs Ki'!A:A,'Usage by partner TELE2 vs Ki'!A:A,,0)</f>
        <v>BGDGP</v>
      </c>
    </row>
    <row r="22" spans="1:12" x14ac:dyDescent="0.25">
      <c r="A22" s="4" t="s">
        <v>53</v>
      </c>
      <c r="B22" s="4" t="s">
        <v>54</v>
      </c>
      <c r="C22" s="4" t="s">
        <v>55</v>
      </c>
      <c r="D22" s="4" t="s">
        <v>13</v>
      </c>
      <c r="E22" s="4" t="s">
        <v>14</v>
      </c>
      <c r="F22" s="5" t="s">
        <v>15</v>
      </c>
      <c r="G22" s="5">
        <v>23</v>
      </c>
      <c r="H22" s="6">
        <v>0</v>
      </c>
      <c r="I22" s="25">
        <v>1.788</v>
      </c>
      <c r="J22" s="7">
        <v>1.797E-2</v>
      </c>
      <c r="K22">
        <f t="shared" si="0"/>
        <v>1.0050335570469799E-2</v>
      </c>
      <c r="L22" t="str">
        <f>_xlfn.XLOOKUP(A22,'Usage by partner TELE2 vs Ki'!A:A,'Usage by partner TELE2 vs Ki'!A:A,,0)</f>
        <v>BGR01</v>
      </c>
    </row>
    <row r="23" spans="1:12" x14ac:dyDescent="0.25">
      <c r="A23" s="4" t="s">
        <v>56</v>
      </c>
      <c r="B23" s="4" t="s">
        <v>57</v>
      </c>
      <c r="C23" s="4" t="s">
        <v>55</v>
      </c>
      <c r="D23" s="4" t="s">
        <v>13</v>
      </c>
      <c r="E23" s="4" t="s">
        <v>14</v>
      </c>
      <c r="F23" s="5" t="s">
        <v>15</v>
      </c>
      <c r="G23" s="5">
        <v>12</v>
      </c>
      <c r="H23" s="6">
        <v>0</v>
      </c>
      <c r="I23" s="25">
        <v>1.8089999999999999</v>
      </c>
      <c r="J23" s="7">
        <v>1.09E-2</v>
      </c>
      <c r="K23">
        <f t="shared" si="0"/>
        <v>6.0254284134881155E-3</v>
      </c>
      <c r="L23" t="str">
        <f>_xlfn.XLOOKUP(A23,'Usage by partner TELE2 vs Ki'!A:A,'Usage by partner TELE2 vs Ki'!A:A,,0)</f>
        <v>BGRCM</v>
      </c>
    </row>
    <row r="24" spans="1:12" x14ac:dyDescent="0.25">
      <c r="A24" s="4" t="s">
        <v>58</v>
      </c>
      <c r="B24" s="4" t="s">
        <v>59</v>
      </c>
      <c r="C24" s="4" t="s">
        <v>55</v>
      </c>
      <c r="D24" s="4" t="s">
        <v>13</v>
      </c>
      <c r="E24" s="4" t="s">
        <v>14</v>
      </c>
      <c r="F24" s="5" t="s">
        <v>15</v>
      </c>
      <c r="G24" s="5">
        <v>30</v>
      </c>
      <c r="H24" s="6">
        <v>0</v>
      </c>
      <c r="I24" s="25">
        <v>2.4940000000000002</v>
      </c>
      <c r="J24" s="7">
        <v>2.5020000000000001E-2</v>
      </c>
      <c r="K24">
        <f t="shared" si="0"/>
        <v>1.0032076984763431E-2</v>
      </c>
      <c r="L24" t="str">
        <f>_xlfn.XLOOKUP(A24,'Usage by partner TELE2 vs Ki'!A:A,'Usage by partner TELE2 vs Ki'!A:A,,0)</f>
        <v>BGRVA</v>
      </c>
    </row>
    <row r="25" spans="1:12" x14ac:dyDescent="0.25">
      <c r="A25" s="4" t="s">
        <v>1104</v>
      </c>
      <c r="B25" s="4" t="s">
        <v>1186</v>
      </c>
      <c r="C25" s="4" t="s">
        <v>1043</v>
      </c>
      <c r="D25" s="4" t="s">
        <v>13</v>
      </c>
      <c r="E25" s="4" t="s">
        <v>14</v>
      </c>
      <c r="F25" s="5" t="s">
        <v>15</v>
      </c>
      <c r="G25" s="5">
        <v>2248</v>
      </c>
      <c r="H25" s="6">
        <v>0</v>
      </c>
      <c r="I25" s="25">
        <v>77.319000000000003</v>
      </c>
      <c r="J25" s="7">
        <v>7.7411600000000398</v>
      </c>
      <c r="K25">
        <f t="shared" si="0"/>
        <v>0.10011976357687036</v>
      </c>
      <c r="L25" t="str">
        <f>_xlfn.XLOOKUP(A25,'Usage by partner TELE2 vs Ki'!A:A,'Usage by partner TELE2 vs Ki'!A:A,,0)</f>
        <v>BHRBT</v>
      </c>
    </row>
    <row r="26" spans="1:12" x14ac:dyDescent="0.25">
      <c r="A26" s="4" t="s">
        <v>1041</v>
      </c>
      <c r="B26" s="4" t="s">
        <v>1042</v>
      </c>
      <c r="C26" s="4" t="s">
        <v>1043</v>
      </c>
      <c r="D26" s="4" t="s">
        <v>13</v>
      </c>
      <c r="E26" s="4" t="s">
        <v>14</v>
      </c>
      <c r="F26" s="5" t="s">
        <v>15</v>
      </c>
      <c r="G26" s="5">
        <v>4967</v>
      </c>
      <c r="H26" s="6">
        <v>0</v>
      </c>
      <c r="I26" s="25">
        <v>26.727</v>
      </c>
      <c r="J26" s="7">
        <v>1.61854999999995</v>
      </c>
      <c r="K26">
        <f t="shared" si="0"/>
        <v>6.0558611142288693E-2</v>
      </c>
      <c r="L26" t="str">
        <f>_xlfn.XLOOKUP(A26,'Usage by partner TELE2 vs Ki'!A:A,'Usage by partner TELE2 vs Ki'!A:A,,0)</f>
        <v>BHRMV</v>
      </c>
    </row>
    <row r="27" spans="1:12" x14ac:dyDescent="0.25">
      <c r="A27" s="4" t="s">
        <v>1044</v>
      </c>
      <c r="B27" s="4" t="s">
        <v>1045</v>
      </c>
      <c r="C27" s="4" t="s">
        <v>1043</v>
      </c>
      <c r="D27" s="4" t="s">
        <v>13</v>
      </c>
      <c r="E27" s="4" t="s">
        <v>14</v>
      </c>
      <c r="F27" s="5" t="s">
        <v>15</v>
      </c>
      <c r="G27" s="5">
        <v>633</v>
      </c>
      <c r="H27" s="6">
        <v>0</v>
      </c>
      <c r="I27" s="25">
        <v>64.438000000000002</v>
      </c>
      <c r="J27" s="7">
        <v>6.4458500000000001</v>
      </c>
      <c r="K27">
        <f t="shared" si="0"/>
        <v>0.10003181352618021</v>
      </c>
      <c r="L27" t="str">
        <f>_xlfn.XLOOKUP(A27,'Usage by partner TELE2 vs Ki'!A:A,'Usage by partner TELE2 vs Ki'!A:A,,0)</f>
        <v>BHRST</v>
      </c>
    </row>
    <row r="28" spans="1:12" x14ac:dyDescent="0.25">
      <c r="A28" s="4" t="s">
        <v>60</v>
      </c>
      <c r="B28" s="4" t="s">
        <v>61</v>
      </c>
      <c r="C28" s="4" t="s">
        <v>62</v>
      </c>
      <c r="D28" s="4" t="s">
        <v>13</v>
      </c>
      <c r="E28" s="4" t="s">
        <v>14</v>
      </c>
      <c r="F28" s="5" t="s">
        <v>15</v>
      </c>
      <c r="G28" s="5">
        <v>1171</v>
      </c>
      <c r="H28" s="6">
        <v>0</v>
      </c>
      <c r="I28" s="25">
        <v>12.641999999999999</v>
      </c>
      <c r="J28" s="7">
        <v>2.5331599999999801</v>
      </c>
      <c r="K28">
        <f t="shared" si="0"/>
        <v>0.20037652270210254</v>
      </c>
      <c r="L28" t="str">
        <f>_xlfn.XLOOKUP(A28,'Usage by partner TELE2 vs Ki'!A:A,'Usage by partner TELE2 vs Ki'!A:A,,0)</f>
        <v>BHSBH</v>
      </c>
    </row>
    <row r="29" spans="1:12" x14ac:dyDescent="0.25">
      <c r="A29" s="4" t="s">
        <v>63</v>
      </c>
      <c r="B29" s="4" t="s">
        <v>64</v>
      </c>
      <c r="C29" s="4" t="s">
        <v>62</v>
      </c>
      <c r="D29" s="4" t="s">
        <v>13</v>
      </c>
      <c r="E29" s="4" t="s">
        <v>14</v>
      </c>
      <c r="F29" s="5" t="s">
        <v>15</v>
      </c>
      <c r="G29" s="5">
        <v>548</v>
      </c>
      <c r="H29" s="6">
        <v>0</v>
      </c>
      <c r="I29" s="25">
        <v>10.798999999999999</v>
      </c>
      <c r="J29" s="7">
        <v>2.1620400000000002</v>
      </c>
      <c r="K29">
        <f t="shared" si="0"/>
        <v>0.20020742661357535</v>
      </c>
      <c r="L29" t="str">
        <f>_xlfn.XLOOKUP(A29,'Usage by partner TELE2 vs Ki'!A:A,'Usage by partner TELE2 vs Ki'!A:A,,0)</f>
        <v>BHSNC</v>
      </c>
    </row>
    <row r="30" spans="1:12" x14ac:dyDescent="0.25">
      <c r="A30" s="4" t="s">
        <v>65</v>
      </c>
      <c r="B30" s="4" t="s">
        <v>66</v>
      </c>
      <c r="C30" s="4" t="s">
        <v>67</v>
      </c>
      <c r="D30" s="4" t="s">
        <v>13</v>
      </c>
      <c r="E30" s="4" t="s">
        <v>14</v>
      </c>
      <c r="F30" s="5" t="s">
        <v>15</v>
      </c>
      <c r="G30" s="5">
        <v>7928</v>
      </c>
      <c r="H30" s="6">
        <v>0</v>
      </c>
      <c r="I30" s="25">
        <v>484.96699999999998</v>
      </c>
      <c r="J30" s="7">
        <v>48.528320000000299</v>
      </c>
      <c r="K30">
        <f t="shared" si="0"/>
        <v>0.1000652003125992</v>
      </c>
      <c r="L30" t="str">
        <f>_xlfn.XLOOKUP(A30,'Usage by partner TELE2 vs Ki'!A:A,'Usage by partner TELE2 vs Ki'!A:A,,0)</f>
        <v>BIHER</v>
      </c>
    </row>
    <row r="31" spans="1:12" x14ac:dyDescent="0.25">
      <c r="A31" s="4" t="s">
        <v>68</v>
      </c>
      <c r="B31" s="4" t="s">
        <v>69</v>
      </c>
      <c r="C31" s="4" t="s">
        <v>67</v>
      </c>
      <c r="D31" s="4" t="s">
        <v>13</v>
      </c>
      <c r="E31" s="4" t="s">
        <v>14</v>
      </c>
      <c r="F31" s="5" t="s">
        <v>15</v>
      </c>
      <c r="G31" s="5">
        <v>5597</v>
      </c>
      <c r="H31" s="6">
        <v>0</v>
      </c>
      <c r="I31" s="25">
        <v>533.64499999999998</v>
      </c>
      <c r="J31" s="7">
        <v>53.387000000000299</v>
      </c>
      <c r="K31">
        <f t="shared" si="0"/>
        <v>0.10004216286107862</v>
      </c>
      <c r="L31" t="str">
        <f>_xlfn.XLOOKUP(A31,'Usage by partner TELE2 vs Ki'!A:A,'Usage by partner TELE2 vs Ki'!A:A,,0)</f>
        <v>BIHMS</v>
      </c>
    </row>
    <row r="32" spans="1:12" x14ac:dyDescent="0.25">
      <c r="A32" s="4" t="s">
        <v>70</v>
      </c>
      <c r="B32" s="4" t="s">
        <v>71</v>
      </c>
      <c r="C32" s="4" t="s">
        <v>67</v>
      </c>
      <c r="D32" s="4" t="s">
        <v>13</v>
      </c>
      <c r="E32" s="4" t="s">
        <v>14</v>
      </c>
      <c r="F32" s="5" t="s">
        <v>15</v>
      </c>
      <c r="G32" s="5">
        <v>46943</v>
      </c>
      <c r="H32" s="6">
        <v>0</v>
      </c>
      <c r="I32" s="25">
        <v>4308.8239999999996</v>
      </c>
      <c r="J32" s="7">
        <v>64.816759999993906</v>
      </c>
      <c r="K32">
        <f t="shared" si="0"/>
        <v>1.5042795899761492E-2</v>
      </c>
      <c r="L32" t="str">
        <f>_xlfn.XLOOKUP(A32,'Usage by partner TELE2 vs Ki'!A:A,'Usage by partner TELE2 vs Ki'!A:A,,0)</f>
        <v>BIHPT</v>
      </c>
    </row>
    <row r="33" spans="1:12" x14ac:dyDescent="0.25">
      <c r="A33" s="4" t="s">
        <v>75</v>
      </c>
      <c r="B33" s="4" t="s">
        <v>76</v>
      </c>
      <c r="C33" s="4" t="s">
        <v>77</v>
      </c>
      <c r="D33" s="4" t="s">
        <v>13</v>
      </c>
      <c r="E33" s="4" t="s">
        <v>14</v>
      </c>
      <c r="F33" s="5" t="s">
        <v>15</v>
      </c>
      <c r="G33" s="5">
        <v>7</v>
      </c>
      <c r="H33" s="6">
        <v>0</v>
      </c>
      <c r="I33" s="25">
        <v>0.17</v>
      </c>
      <c r="J33" s="7">
        <v>3.4020000000000002E-2</v>
      </c>
      <c r="K33">
        <f t="shared" si="0"/>
        <v>0.20011764705882351</v>
      </c>
      <c r="L33" t="str">
        <f>_xlfn.XLOOKUP(A33,'Usage by partner TELE2 vs Ki'!A:A,'Usage by partner TELE2 vs Ki'!A:A,,0)</f>
        <v>BOLNT</v>
      </c>
    </row>
    <row r="34" spans="1:12" x14ac:dyDescent="0.25">
      <c r="A34" s="4" t="s">
        <v>78</v>
      </c>
      <c r="B34" s="4" t="s">
        <v>79</v>
      </c>
      <c r="C34" s="4" t="s">
        <v>77</v>
      </c>
      <c r="D34" s="4" t="s">
        <v>13</v>
      </c>
      <c r="E34" s="4" t="s">
        <v>14</v>
      </c>
      <c r="F34" s="5" t="s">
        <v>15</v>
      </c>
      <c r="G34" s="5">
        <v>171</v>
      </c>
      <c r="H34" s="6">
        <v>0</v>
      </c>
      <c r="I34" s="25">
        <v>6.9740000000000002</v>
      </c>
      <c r="J34" s="7">
        <v>8.4409999999999999E-2</v>
      </c>
      <c r="K34">
        <f t="shared" si="0"/>
        <v>1.2103527387439059E-2</v>
      </c>
      <c r="L34" t="str">
        <f>_xlfn.XLOOKUP(A34,'Usage by partner TELE2 vs Ki'!A:A,'Usage by partner TELE2 vs Ki'!A:A,,0)</f>
        <v>BOLTE</v>
      </c>
    </row>
    <row r="35" spans="1:12" x14ac:dyDescent="0.25">
      <c r="A35" s="4" t="s">
        <v>83</v>
      </c>
      <c r="B35" s="4" t="s">
        <v>84</v>
      </c>
      <c r="C35" s="4" t="s">
        <v>82</v>
      </c>
      <c r="D35" s="4" t="s">
        <v>13</v>
      </c>
      <c r="E35" s="4" t="s">
        <v>14</v>
      </c>
      <c r="F35" s="5" t="s">
        <v>15</v>
      </c>
      <c r="G35" s="5">
        <v>20</v>
      </c>
      <c r="H35" s="6">
        <v>0</v>
      </c>
      <c r="I35" s="25">
        <v>1.7709999999999999</v>
      </c>
      <c r="J35" s="7">
        <v>1.77058</v>
      </c>
      <c r="K35">
        <f t="shared" si="0"/>
        <v>0.99976284584980246</v>
      </c>
      <c r="L35" t="str">
        <f>_xlfn.XLOOKUP(A35,'Usage by partner TELE2 vs Ki'!A:A,'Usage by partner TELE2 vs Ki'!A:A,,0)</f>
        <v>BRACS</v>
      </c>
    </row>
    <row r="36" spans="1:12" x14ac:dyDescent="0.25">
      <c r="A36" s="4" t="s">
        <v>87</v>
      </c>
      <c r="B36" s="4" t="s">
        <v>88</v>
      </c>
      <c r="C36" s="4" t="s">
        <v>82</v>
      </c>
      <c r="D36" s="4" t="s">
        <v>13</v>
      </c>
      <c r="E36" s="4" t="s">
        <v>14</v>
      </c>
      <c r="F36" s="5" t="s">
        <v>15</v>
      </c>
      <c r="G36" s="5">
        <v>31</v>
      </c>
      <c r="H36" s="6">
        <v>0</v>
      </c>
      <c r="I36" s="25">
        <v>5.0170000000000003</v>
      </c>
      <c r="J36" s="7">
        <v>5.0167299999999999</v>
      </c>
      <c r="K36">
        <f t="shared" si="0"/>
        <v>0.99994618297787519</v>
      </c>
      <c r="L36" t="str">
        <f>_xlfn.XLOOKUP(A36,'Usage by partner TELE2 vs Ki'!A:A,'Usage by partner TELE2 vs Ki'!A:A,,0)</f>
        <v>BRAV2</v>
      </c>
    </row>
    <row r="37" spans="1:12" x14ac:dyDescent="0.25">
      <c r="A37" s="4" t="s">
        <v>89</v>
      </c>
      <c r="B37" s="4" t="s">
        <v>90</v>
      </c>
      <c r="C37" s="4" t="s">
        <v>91</v>
      </c>
      <c r="D37" s="4" t="s">
        <v>13</v>
      </c>
      <c r="E37" s="4" t="s">
        <v>14</v>
      </c>
      <c r="F37" s="5" t="s">
        <v>15</v>
      </c>
      <c r="G37" s="5">
        <v>10759</v>
      </c>
      <c r="H37" s="6">
        <v>0</v>
      </c>
      <c r="I37" s="25">
        <v>131.24299999999999</v>
      </c>
      <c r="J37" s="7">
        <v>59.0907899999983</v>
      </c>
      <c r="K37">
        <f t="shared" si="0"/>
        <v>0.45023955563343038</v>
      </c>
      <c r="L37" t="str">
        <f>_xlfn.XLOOKUP(A37,'Usage by partner TELE2 vs Ki'!A:A,'Usage by partner TELE2 vs Ki'!A:A,,0)</f>
        <v>BWABC</v>
      </c>
    </row>
    <row r="38" spans="1:12" x14ac:dyDescent="0.25">
      <c r="A38" s="4" t="s">
        <v>89</v>
      </c>
      <c r="B38" s="4" t="s">
        <v>90</v>
      </c>
      <c r="C38" s="4" t="s">
        <v>91</v>
      </c>
      <c r="D38" s="4" t="s">
        <v>13</v>
      </c>
      <c r="E38" s="4" t="s">
        <v>14</v>
      </c>
      <c r="F38" s="5" t="s">
        <v>15</v>
      </c>
      <c r="G38" s="5">
        <v>30525</v>
      </c>
      <c r="H38" s="6">
        <v>0</v>
      </c>
      <c r="I38" s="25">
        <v>345.89600000000002</v>
      </c>
      <c r="J38" s="7">
        <v>173.06950000002101</v>
      </c>
      <c r="K38">
        <f t="shared" si="0"/>
        <v>0.50035126165096155</v>
      </c>
      <c r="L38" t="str">
        <f>_xlfn.XLOOKUP(A38,'Usage by partner TELE2 vs Ki'!A:A,'Usage by partner TELE2 vs Ki'!A:A,,0)</f>
        <v>BWABC</v>
      </c>
    </row>
    <row r="39" spans="1:12" x14ac:dyDescent="0.25">
      <c r="A39" s="4" t="s">
        <v>92</v>
      </c>
      <c r="B39" s="4" t="s">
        <v>93</v>
      </c>
      <c r="C39" s="4" t="s">
        <v>94</v>
      </c>
      <c r="D39" s="4" t="s">
        <v>13</v>
      </c>
      <c r="E39" s="4" t="s">
        <v>14</v>
      </c>
      <c r="F39" s="5" t="s">
        <v>15</v>
      </c>
      <c r="G39" s="5">
        <v>6390</v>
      </c>
      <c r="H39" s="6">
        <v>0</v>
      </c>
      <c r="I39" s="25">
        <v>374.87099999999998</v>
      </c>
      <c r="J39" s="7">
        <v>37.508320000000502</v>
      </c>
      <c r="K39">
        <f t="shared" si="0"/>
        <v>0.10005660613917988</v>
      </c>
      <c r="L39" t="str">
        <f>_xlfn.XLOOKUP(A39,'Usage by partner TELE2 vs Ki'!A:A,'Usage by partner TELE2 vs Ki'!A:A,,0)</f>
        <v>CANBM</v>
      </c>
    </row>
    <row r="40" spans="1:12" x14ac:dyDescent="0.25">
      <c r="A40" s="4" t="s">
        <v>95</v>
      </c>
      <c r="B40" s="4" t="s">
        <v>96</v>
      </c>
      <c r="C40" s="4" t="s">
        <v>94</v>
      </c>
      <c r="D40" s="4" t="s">
        <v>13</v>
      </c>
      <c r="E40" s="4" t="s">
        <v>14</v>
      </c>
      <c r="F40" s="5" t="s">
        <v>15</v>
      </c>
      <c r="G40" s="5">
        <v>19125</v>
      </c>
      <c r="H40" s="6">
        <v>0</v>
      </c>
      <c r="I40" s="25">
        <v>538.84900000000005</v>
      </c>
      <c r="J40" s="7">
        <v>53.939130000012902</v>
      </c>
      <c r="K40">
        <f t="shared" si="0"/>
        <v>0.10010064043918221</v>
      </c>
      <c r="L40" t="str">
        <f>_xlfn.XLOOKUP(A40,'Usage by partner TELE2 vs Ki'!A:A,'Usage by partner TELE2 vs Ki'!A:A,,0)</f>
        <v>CANRW</v>
      </c>
    </row>
    <row r="41" spans="1:12" x14ac:dyDescent="0.25">
      <c r="A41" s="4" t="s">
        <v>97</v>
      </c>
      <c r="B41" s="4" t="s">
        <v>98</v>
      </c>
      <c r="C41" s="4" t="s">
        <v>94</v>
      </c>
      <c r="D41" s="4" t="s">
        <v>13</v>
      </c>
      <c r="E41" s="4" t="s">
        <v>14</v>
      </c>
      <c r="F41" s="5" t="s">
        <v>15</v>
      </c>
      <c r="G41" s="5">
        <v>6015</v>
      </c>
      <c r="H41" s="6">
        <v>0</v>
      </c>
      <c r="I41" s="25">
        <v>2428.5520000000001</v>
      </c>
      <c r="J41" s="7">
        <v>242.87714000001299</v>
      </c>
      <c r="K41">
        <f t="shared" si="0"/>
        <v>0.10000903418992592</v>
      </c>
      <c r="L41" t="str">
        <f>_xlfn.XLOOKUP(A41,'Usage by partner TELE2 vs Ki'!A:A,'Usage by partner TELE2 vs Ki'!A:A,,0)</f>
        <v>CANTS</v>
      </c>
    </row>
    <row r="42" spans="1:12" x14ac:dyDescent="0.25">
      <c r="A42" s="4" t="s">
        <v>99</v>
      </c>
      <c r="B42" s="4" t="s">
        <v>100</v>
      </c>
      <c r="C42" s="4" t="s">
        <v>101</v>
      </c>
      <c r="D42" s="4" t="s">
        <v>13</v>
      </c>
      <c r="E42" s="4" t="s">
        <v>14</v>
      </c>
      <c r="F42" s="5" t="s">
        <v>15</v>
      </c>
      <c r="G42" s="5">
        <v>23504</v>
      </c>
      <c r="H42" s="6">
        <v>0</v>
      </c>
      <c r="I42" s="25">
        <v>509.09500000000003</v>
      </c>
      <c r="J42" s="7">
        <v>10.2200700000007</v>
      </c>
      <c r="K42">
        <f t="shared" si="0"/>
        <v>2.0074976183228472E-2</v>
      </c>
      <c r="L42" t="str">
        <f>_xlfn.XLOOKUP(A42,'Usage by partner TELE2 vs Ki'!A:A,'Usage by partner TELE2 vs Ki'!A:A,,0)</f>
        <v>CHEC1</v>
      </c>
    </row>
    <row r="43" spans="1:12" x14ac:dyDescent="0.25">
      <c r="A43" s="4" t="s">
        <v>102</v>
      </c>
      <c r="B43" s="4" t="s">
        <v>103</v>
      </c>
      <c r="C43" s="4" t="s">
        <v>101</v>
      </c>
      <c r="D43" s="4" t="s">
        <v>13</v>
      </c>
      <c r="E43" s="4" t="s">
        <v>14</v>
      </c>
      <c r="F43" s="5" t="s">
        <v>15</v>
      </c>
      <c r="G43" s="5">
        <v>22361</v>
      </c>
      <c r="H43" s="6">
        <v>0</v>
      </c>
      <c r="I43" s="25">
        <v>3011.4850000000001</v>
      </c>
      <c r="J43" s="7">
        <v>60.302449999997897</v>
      </c>
      <c r="K43">
        <f t="shared" si="0"/>
        <v>2.0024157516971824E-2</v>
      </c>
      <c r="L43" t="str">
        <f>_xlfn.XLOOKUP(A43,'Usage by partner TELE2 vs Ki'!A:A,'Usage by partner TELE2 vs Ki'!A:A,,0)</f>
        <v>CHEDX</v>
      </c>
    </row>
    <row r="44" spans="1:12" x14ac:dyDescent="0.25">
      <c r="A44" s="4" t="s">
        <v>106</v>
      </c>
      <c r="B44" s="4" t="s">
        <v>107</v>
      </c>
      <c r="C44" s="4" t="s">
        <v>108</v>
      </c>
      <c r="D44" s="4" t="s">
        <v>13</v>
      </c>
      <c r="E44" s="4" t="s">
        <v>14</v>
      </c>
      <c r="F44" s="5" t="s">
        <v>15</v>
      </c>
      <c r="G44" s="5">
        <v>287301</v>
      </c>
      <c r="H44" s="6">
        <v>0</v>
      </c>
      <c r="I44" s="25">
        <v>8767.4240000000009</v>
      </c>
      <c r="J44" s="7">
        <v>132.66519000012201</v>
      </c>
      <c r="K44">
        <f t="shared" si="0"/>
        <v>1.5131604220364157E-2</v>
      </c>
      <c r="L44" t="str">
        <f>_xlfn.XLOOKUP(A44,'Usage by partner TELE2 vs Ki'!A:A,'Usage by partner TELE2 vs Ki'!A:A,,0)</f>
        <v>CHLMV</v>
      </c>
    </row>
    <row r="45" spans="1:12" x14ac:dyDescent="0.25">
      <c r="A45" s="4" t="s">
        <v>109</v>
      </c>
      <c r="B45" s="4" t="s">
        <v>110</v>
      </c>
      <c r="C45" s="4" t="s">
        <v>108</v>
      </c>
      <c r="D45" s="4" t="s">
        <v>13</v>
      </c>
      <c r="E45" s="4" t="s">
        <v>14</v>
      </c>
      <c r="F45" s="5" t="s">
        <v>15</v>
      </c>
      <c r="G45" s="5">
        <v>951762</v>
      </c>
      <c r="H45" s="6">
        <v>0</v>
      </c>
      <c r="I45" s="25">
        <v>9135.8410000000003</v>
      </c>
      <c r="J45" s="7">
        <v>184.822549999914</v>
      </c>
      <c r="K45">
        <f t="shared" si="0"/>
        <v>2.0230491095446383E-2</v>
      </c>
      <c r="L45" t="str">
        <f>_xlfn.XLOOKUP(A45,'Usage by partner TELE2 vs Ki'!A:A,'Usage by partner TELE2 vs Ki'!A:A,,0)</f>
        <v>CHLSM</v>
      </c>
    </row>
    <row r="46" spans="1:12" x14ac:dyDescent="0.25">
      <c r="A46" s="4" t="s">
        <v>111</v>
      </c>
      <c r="B46" s="4" t="s">
        <v>112</v>
      </c>
      <c r="C46" s="4" t="s">
        <v>108</v>
      </c>
      <c r="D46" s="4" t="s">
        <v>13</v>
      </c>
      <c r="E46" s="4" t="s">
        <v>14</v>
      </c>
      <c r="F46" s="5" t="s">
        <v>15</v>
      </c>
      <c r="G46" s="5">
        <v>26733</v>
      </c>
      <c r="H46" s="6">
        <v>0</v>
      </c>
      <c r="I46" s="25">
        <v>5054.3450000000003</v>
      </c>
      <c r="J46" s="7">
        <v>75.925169999999795</v>
      </c>
      <c r="K46">
        <f t="shared" si="0"/>
        <v>1.5021762463781122E-2</v>
      </c>
      <c r="L46" t="str">
        <f>_xlfn.XLOOKUP(A46,'Usage by partner TELE2 vs Ki'!A:A,'Usage by partner TELE2 vs Ki'!A:A,,0)</f>
        <v>CHLTM</v>
      </c>
    </row>
    <row r="47" spans="1:12" x14ac:dyDescent="0.25">
      <c r="A47" s="4" t="s">
        <v>111</v>
      </c>
      <c r="B47" s="4" t="s">
        <v>112</v>
      </c>
      <c r="C47" s="4" t="s">
        <v>108</v>
      </c>
      <c r="D47" s="4" t="s">
        <v>13</v>
      </c>
      <c r="E47" s="4" t="s">
        <v>14</v>
      </c>
      <c r="F47" s="5" t="s">
        <v>15</v>
      </c>
      <c r="G47" s="5">
        <v>49272</v>
      </c>
      <c r="H47" s="6">
        <v>0</v>
      </c>
      <c r="I47" s="25">
        <v>8660.18</v>
      </c>
      <c r="J47" s="7">
        <v>173.400949999999</v>
      </c>
      <c r="K47">
        <f t="shared" si="0"/>
        <v>2.0022788209944711E-2</v>
      </c>
      <c r="L47" t="str">
        <f>_xlfn.XLOOKUP(A47,'Usage by partner TELE2 vs Ki'!A:A,'Usage by partner TELE2 vs Ki'!A:A,,0)</f>
        <v>CHLTM</v>
      </c>
    </row>
    <row r="48" spans="1:12" x14ac:dyDescent="0.25">
      <c r="A48" s="4" t="s">
        <v>113</v>
      </c>
      <c r="B48" s="4" t="s">
        <v>114</v>
      </c>
      <c r="C48" s="4" t="s">
        <v>115</v>
      </c>
      <c r="D48" s="4" t="s">
        <v>13</v>
      </c>
      <c r="E48" s="4" t="s">
        <v>14</v>
      </c>
      <c r="F48" s="5" t="s">
        <v>15</v>
      </c>
      <c r="G48" s="5">
        <v>4717</v>
      </c>
      <c r="H48" s="6">
        <v>0</v>
      </c>
      <c r="I48" s="25">
        <v>253.55600000000001</v>
      </c>
      <c r="J48" s="7">
        <v>7.6168899999999704</v>
      </c>
      <c r="K48">
        <f t="shared" si="0"/>
        <v>3.0040267238795257E-2</v>
      </c>
      <c r="L48" t="str">
        <f>_xlfn.XLOOKUP(A48,'Usage by partner TELE2 vs Ki'!A:A,'Usage by partner TELE2 vs Ki'!A:A,,0)</f>
        <v>CHNCT</v>
      </c>
    </row>
    <row r="49" spans="1:12" x14ac:dyDescent="0.25">
      <c r="A49" s="4" t="s">
        <v>116</v>
      </c>
      <c r="B49" s="4" t="s">
        <v>117</v>
      </c>
      <c r="C49" s="4" t="s">
        <v>115</v>
      </c>
      <c r="D49" s="4" t="s">
        <v>13</v>
      </c>
      <c r="E49" s="4" t="s">
        <v>14</v>
      </c>
      <c r="F49" s="5" t="s">
        <v>15</v>
      </c>
      <c r="G49" s="5">
        <v>66</v>
      </c>
      <c r="H49" s="6">
        <v>0</v>
      </c>
      <c r="I49" s="25">
        <v>39.279000000000003</v>
      </c>
      <c r="J49" s="7">
        <v>1.9642599999999999</v>
      </c>
      <c r="K49">
        <f t="shared" si="0"/>
        <v>5.0007892257949535E-2</v>
      </c>
      <c r="L49" t="str">
        <f>_xlfn.XLOOKUP(A49,'Usage by partner TELE2 vs Ki'!A:A,'Usage by partner TELE2 vs Ki'!A:A,,0)</f>
        <v>CHNCU</v>
      </c>
    </row>
    <row r="50" spans="1:12" x14ac:dyDescent="0.25">
      <c r="A50" s="4" t="s">
        <v>118</v>
      </c>
      <c r="B50" s="4" t="s">
        <v>119</v>
      </c>
      <c r="C50" s="4" t="s">
        <v>120</v>
      </c>
      <c r="D50" s="4" t="s">
        <v>13</v>
      </c>
      <c r="E50" s="4" t="s">
        <v>14</v>
      </c>
      <c r="F50" s="5" t="s">
        <v>15</v>
      </c>
      <c r="G50" s="5">
        <v>224</v>
      </c>
      <c r="H50" s="6">
        <v>0</v>
      </c>
      <c r="I50" s="25">
        <v>1.133</v>
      </c>
      <c r="J50" s="7">
        <v>0.56721999999999895</v>
      </c>
      <c r="K50">
        <f t="shared" si="0"/>
        <v>0.5006354810238296</v>
      </c>
      <c r="L50" t="str">
        <f>_xlfn.XLOOKUP(A50,'Usage by partner TELE2 vs Ki'!A:A,'Usage by partner TELE2 vs Ki'!A:A,,0)</f>
        <v>CIV02</v>
      </c>
    </row>
    <row r="51" spans="1:12" x14ac:dyDescent="0.25">
      <c r="A51" s="4" t="s">
        <v>121</v>
      </c>
      <c r="B51" s="4" t="s">
        <v>122</v>
      </c>
      <c r="C51" s="4" t="s">
        <v>120</v>
      </c>
      <c r="D51" s="4" t="s">
        <v>13</v>
      </c>
      <c r="E51" s="4" t="s">
        <v>14</v>
      </c>
      <c r="F51" s="5" t="s">
        <v>15</v>
      </c>
      <c r="G51" s="5">
        <v>383</v>
      </c>
      <c r="H51" s="6">
        <v>0</v>
      </c>
      <c r="I51" s="25">
        <v>5.9820000000000002</v>
      </c>
      <c r="J51" s="7">
        <v>0.29998999999999898</v>
      </c>
      <c r="K51">
        <f t="shared" si="0"/>
        <v>5.0148779672350215E-2</v>
      </c>
      <c r="L51" t="str">
        <f>_xlfn.XLOOKUP(A51,'Usage by partner TELE2 vs Ki'!A:A,'Usage by partner TELE2 vs Ki'!A:A,,0)</f>
        <v>CIVTL</v>
      </c>
    </row>
    <row r="52" spans="1:12" x14ac:dyDescent="0.25">
      <c r="A52" s="4" t="s">
        <v>123</v>
      </c>
      <c r="B52" s="4" t="s">
        <v>124</v>
      </c>
      <c r="C52" s="4" t="s">
        <v>125</v>
      </c>
      <c r="D52" s="4" t="s">
        <v>13</v>
      </c>
      <c r="E52" s="4" t="s">
        <v>14</v>
      </c>
      <c r="F52" s="5" t="s">
        <v>15</v>
      </c>
      <c r="G52" s="5">
        <v>1204268</v>
      </c>
      <c r="H52" s="6">
        <v>0</v>
      </c>
      <c r="I52" s="25">
        <v>3637.7289999999998</v>
      </c>
      <c r="J52" s="7">
        <v>73.980639999958797</v>
      </c>
      <c r="K52">
        <f t="shared" si="0"/>
        <v>2.0337039949913475E-2</v>
      </c>
      <c r="L52" t="str">
        <f>_xlfn.XLOOKUP(A52,'Usage by partner TELE2 vs Ki'!A:A,'Usage by partner TELE2 vs Ki'!A:A,,0)</f>
        <v>CMRMT</v>
      </c>
    </row>
    <row r="53" spans="1:12" x14ac:dyDescent="0.25">
      <c r="A53" s="4" t="s">
        <v>123</v>
      </c>
      <c r="B53" s="4" t="s">
        <v>124</v>
      </c>
      <c r="C53" s="4" t="s">
        <v>125</v>
      </c>
      <c r="D53" s="4" t="s">
        <v>13</v>
      </c>
      <c r="E53" s="4" t="s">
        <v>14</v>
      </c>
      <c r="F53" s="5" t="s">
        <v>15</v>
      </c>
      <c r="G53" s="5">
        <v>1950237</v>
      </c>
      <c r="H53" s="6">
        <v>0</v>
      </c>
      <c r="I53" s="25">
        <v>5432.6419999999998</v>
      </c>
      <c r="J53" s="7">
        <v>275.42553999371597</v>
      </c>
      <c r="K53">
        <f t="shared" si="0"/>
        <v>5.0698267987052334E-2</v>
      </c>
      <c r="L53" t="str">
        <f>_xlfn.XLOOKUP(A53,'Usage by partner TELE2 vs Ki'!A:A,'Usage by partner TELE2 vs Ki'!A:A,,0)</f>
        <v>CMRMT</v>
      </c>
    </row>
    <row r="54" spans="1:12" x14ac:dyDescent="0.25">
      <c r="A54" s="4" t="s">
        <v>126</v>
      </c>
      <c r="B54" s="4" t="s">
        <v>127</v>
      </c>
      <c r="C54" s="4" t="s">
        <v>128</v>
      </c>
      <c r="D54" s="4" t="s">
        <v>13</v>
      </c>
      <c r="E54" s="4" t="s">
        <v>14</v>
      </c>
      <c r="F54" s="5" t="s">
        <v>15</v>
      </c>
      <c r="G54" s="5">
        <v>226611</v>
      </c>
      <c r="H54" s="6">
        <v>0</v>
      </c>
      <c r="I54" s="25">
        <v>3549.3719999999998</v>
      </c>
      <c r="J54" s="7">
        <v>1420.83877999998</v>
      </c>
      <c r="K54">
        <f t="shared" si="0"/>
        <v>0.40030709094453332</v>
      </c>
      <c r="L54" t="str">
        <f>_xlfn.XLOOKUP(A54,'Usage by partner TELE2 vs Ki'!A:A,'Usage by partner TELE2 vs Ki'!A:A,,0)</f>
        <v>CODCT</v>
      </c>
    </row>
    <row r="55" spans="1:12" x14ac:dyDescent="0.25">
      <c r="A55" s="4" t="s">
        <v>129</v>
      </c>
      <c r="B55" s="4" t="s">
        <v>130</v>
      </c>
      <c r="C55" s="4" t="s">
        <v>131</v>
      </c>
      <c r="D55" s="4" t="s">
        <v>13</v>
      </c>
      <c r="E55" s="4" t="s">
        <v>14</v>
      </c>
      <c r="F55" s="5" t="s">
        <v>15</v>
      </c>
      <c r="G55" s="5">
        <v>135363</v>
      </c>
      <c r="H55" s="6">
        <v>0</v>
      </c>
      <c r="I55" s="25">
        <v>1351.885</v>
      </c>
      <c r="J55" s="7">
        <v>1352.44673000138</v>
      </c>
      <c r="K55">
        <f t="shared" si="0"/>
        <v>1.000415516113708</v>
      </c>
      <c r="L55" t="str">
        <f>_xlfn.XLOOKUP(A55,'Usage by partner TELE2 vs Ki'!A:A,'Usage by partner TELE2 vs Ki'!A:A,,0)</f>
        <v>CODOR</v>
      </c>
    </row>
    <row r="56" spans="1:12" x14ac:dyDescent="0.25">
      <c r="A56" s="4" t="s">
        <v>132</v>
      </c>
      <c r="B56" s="4" t="s">
        <v>133</v>
      </c>
      <c r="C56" s="4" t="s">
        <v>128</v>
      </c>
      <c r="D56" s="4" t="s">
        <v>13</v>
      </c>
      <c r="E56" s="4" t="s">
        <v>14</v>
      </c>
      <c r="F56" s="5" t="s">
        <v>15</v>
      </c>
      <c r="G56" s="5">
        <v>59515</v>
      </c>
      <c r="H56" s="6">
        <v>0</v>
      </c>
      <c r="I56" s="25">
        <v>907.77599999999995</v>
      </c>
      <c r="J56" s="7">
        <v>45.495040000042103</v>
      </c>
      <c r="K56">
        <f t="shared" si="0"/>
        <v>5.011703327697814E-2</v>
      </c>
      <c r="L56" t="str">
        <f>_xlfn.XLOOKUP(A56,'Usage by partner TELE2 vs Ki'!A:A,'Usage by partner TELE2 vs Ki'!A:A,,0)</f>
        <v>COGLB</v>
      </c>
    </row>
    <row r="57" spans="1:12" x14ac:dyDescent="0.25">
      <c r="A57" s="4" t="s">
        <v>134</v>
      </c>
      <c r="B57" s="4" t="s">
        <v>135</v>
      </c>
      <c r="C57" s="4" t="s">
        <v>136</v>
      </c>
      <c r="D57" s="4" t="s">
        <v>13</v>
      </c>
      <c r="E57" s="4" t="s">
        <v>14</v>
      </c>
      <c r="F57" s="5" t="s">
        <v>15</v>
      </c>
      <c r="G57" s="5">
        <v>296908</v>
      </c>
      <c r="H57" s="6">
        <v>0</v>
      </c>
      <c r="I57" s="25">
        <v>1133.8910000000001</v>
      </c>
      <c r="J57" s="7">
        <v>68.781660000001693</v>
      </c>
      <c r="K57">
        <f t="shared" si="0"/>
        <v>6.0659851784696843E-2</v>
      </c>
      <c r="L57" t="str">
        <f>_xlfn.XLOOKUP(A57,'Usage by partner TELE2 vs Ki'!A:A,'Usage by partner TELE2 vs Ki'!A:A,,0)</f>
        <v>COLCM</v>
      </c>
    </row>
    <row r="58" spans="1:12" x14ac:dyDescent="0.25">
      <c r="A58" s="4" t="s">
        <v>137</v>
      </c>
      <c r="B58" s="4" t="s">
        <v>138</v>
      </c>
      <c r="C58" s="4" t="s">
        <v>136</v>
      </c>
      <c r="D58" s="4" t="s">
        <v>13</v>
      </c>
      <c r="E58" s="4" t="s">
        <v>14</v>
      </c>
      <c r="F58" s="5" t="s">
        <v>15</v>
      </c>
      <c r="G58" s="5">
        <v>28921</v>
      </c>
      <c r="H58" s="6">
        <v>0</v>
      </c>
      <c r="I58" s="25">
        <v>191.78299999999999</v>
      </c>
      <c r="J58" s="7">
        <v>2.4508700000000898</v>
      </c>
      <c r="K58">
        <f t="shared" si="0"/>
        <v>1.2779391291199376E-2</v>
      </c>
      <c r="L58" t="str">
        <f>_xlfn.XLOOKUP(A58,'Usage by partner TELE2 vs Ki'!A:A,'Usage by partner TELE2 vs Ki'!A:A,,0)</f>
        <v>COLCO</v>
      </c>
    </row>
    <row r="59" spans="1:12" x14ac:dyDescent="0.25">
      <c r="A59" s="4" t="s">
        <v>139</v>
      </c>
      <c r="B59" s="4" t="s">
        <v>140</v>
      </c>
      <c r="C59" s="4" t="s">
        <v>136</v>
      </c>
      <c r="D59" s="4" t="s">
        <v>13</v>
      </c>
      <c r="E59" s="4" t="s">
        <v>14</v>
      </c>
      <c r="F59" s="5" t="s">
        <v>15</v>
      </c>
      <c r="G59" s="5">
        <v>8289</v>
      </c>
      <c r="H59" s="6">
        <v>0</v>
      </c>
      <c r="I59" s="25">
        <v>214.05799999999999</v>
      </c>
      <c r="J59" s="7">
        <v>11.599369999999899</v>
      </c>
      <c r="K59">
        <f t="shared" si="0"/>
        <v>5.4187977090320846E-2</v>
      </c>
      <c r="L59" t="str">
        <f>_xlfn.XLOOKUP(A59,'Usage by partner TELE2 vs Ki'!A:A,'Usage by partner TELE2 vs Ki'!A:A,,0)</f>
        <v>COLTM</v>
      </c>
    </row>
    <row r="60" spans="1:12" x14ac:dyDescent="0.25">
      <c r="A60" s="4" t="s">
        <v>139</v>
      </c>
      <c r="B60" s="4" t="s">
        <v>140</v>
      </c>
      <c r="C60" s="4" t="s">
        <v>136</v>
      </c>
      <c r="D60" s="4" t="s">
        <v>13</v>
      </c>
      <c r="E60" s="4" t="s">
        <v>14</v>
      </c>
      <c r="F60" s="5" t="s">
        <v>15</v>
      </c>
      <c r="G60" s="5">
        <v>15252</v>
      </c>
      <c r="H60" s="6">
        <v>0</v>
      </c>
      <c r="I60" s="25">
        <v>332.846</v>
      </c>
      <c r="J60" s="7">
        <v>20.024600000000699</v>
      </c>
      <c r="K60">
        <f t="shared" si="0"/>
        <v>6.0161756487987536E-2</v>
      </c>
      <c r="L60" t="str">
        <f>_xlfn.XLOOKUP(A60,'Usage by partner TELE2 vs Ki'!A:A,'Usage by partner TELE2 vs Ki'!A:A,,0)</f>
        <v>COLTM</v>
      </c>
    </row>
    <row r="61" spans="1:12" x14ac:dyDescent="0.25">
      <c r="A61" s="4" t="s">
        <v>141</v>
      </c>
      <c r="B61" s="4" t="s">
        <v>142</v>
      </c>
      <c r="C61" s="4" t="s">
        <v>143</v>
      </c>
      <c r="D61" s="4" t="s">
        <v>13</v>
      </c>
      <c r="E61" s="4" t="s">
        <v>14</v>
      </c>
      <c r="F61" s="5" t="s">
        <v>15</v>
      </c>
      <c r="G61" s="5">
        <v>43899</v>
      </c>
      <c r="H61" s="6">
        <v>0</v>
      </c>
      <c r="I61" s="25">
        <v>973.34</v>
      </c>
      <c r="J61" s="7">
        <v>52.711529999998497</v>
      </c>
      <c r="K61">
        <f t="shared" si="0"/>
        <v>5.4155310580062975E-2</v>
      </c>
      <c r="L61" t="str">
        <f>_xlfn.XLOOKUP(A61,'Usage by partner TELE2 vs Ki'!A:A,'Usage by partner TELE2 vs Ki'!A:A,,0)</f>
        <v>CRICL</v>
      </c>
    </row>
    <row r="62" spans="1:12" x14ac:dyDescent="0.25">
      <c r="A62" s="4" t="s">
        <v>141</v>
      </c>
      <c r="B62" s="4" t="s">
        <v>142</v>
      </c>
      <c r="C62" s="4" t="s">
        <v>143</v>
      </c>
      <c r="D62" s="4" t="s">
        <v>13</v>
      </c>
      <c r="E62" s="4" t="s">
        <v>14</v>
      </c>
      <c r="F62" s="5" t="s">
        <v>15</v>
      </c>
      <c r="G62" s="5">
        <v>94175</v>
      </c>
      <c r="H62" s="6">
        <v>0</v>
      </c>
      <c r="I62" s="25">
        <v>2438.8310000000001</v>
      </c>
      <c r="J62" s="7">
        <v>146.87085000000499</v>
      </c>
      <c r="K62">
        <f t="shared" si="0"/>
        <v>6.0221823488386436E-2</v>
      </c>
      <c r="L62" t="str">
        <f>_xlfn.XLOOKUP(A62,'Usage by partner TELE2 vs Ki'!A:A,'Usage by partner TELE2 vs Ki'!A:A,,0)</f>
        <v>CRICL</v>
      </c>
    </row>
    <row r="63" spans="1:12" x14ac:dyDescent="0.25">
      <c r="A63" s="4" t="s">
        <v>144</v>
      </c>
      <c r="B63" s="4" t="s">
        <v>145</v>
      </c>
      <c r="C63" s="4" t="s">
        <v>143</v>
      </c>
      <c r="D63" s="4" t="s">
        <v>13</v>
      </c>
      <c r="E63" s="4" t="s">
        <v>14</v>
      </c>
      <c r="F63" s="5" t="s">
        <v>15</v>
      </c>
      <c r="G63" s="5">
        <v>80094</v>
      </c>
      <c r="H63" s="6">
        <v>0</v>
      </c>
      <c r="I63" s="25">
        <v>1625.75</v>
      </c>
      <c r="J63" s="7">
        <v>88.1137000000586</v>
      </c>
      <c r="K63">
        <f t="shared" si="0"/>
        <v>5.4198800553626698E-2</v>
      </c>
      <c r="L63" t="str">
        <f>_xlfn.XLOOKUP(A63,'Usage by partner TELE2 vs Ki'!A:A,'Usage by partner TELE2 vs Ki'!A:A,,0)</f>
        <v>CRICR</v>
      </c>
    </row>
    <row r="64" spans="1:12" x14ac:dyDescent="0.25">
      <c r="A64" s="4" t="s">
        <v>144</v>
      </c>
      <c r="B64" s="4" t="s">
        <v>145</v>
      </c>
      <c r="C64" s="4" t="s">
        <v>143</v>
      </c>
      <c r="D64" s="4" t="s">
        <v>13</v>
      </c>
      <c r="E64" s="4" t="s">
        <v>14</v>
      </c>
      <c r="F64" s="5" t="s">
        <v>15</v>
      </c>
      <c r="G64" s="5">
        <v>184645</v>
      </c>
      <c r="H64" s="6">
        <v>0</v>
      </c>
      <c r="I64" s="25">
        <v>3521.0239999999999</v>
      </c>
      <c r="J64" s="7">
        <v>212.42156999998301</v>
      </c>
      <c r="K64">
        <f t="shared" si="0"/>
        <v>6.0329486535730233E-2</v>
      </c>
      <c r="L64" t="str">
        <f>_xlfn.XLOOKUP(A64,'Usage by partner TELE2 vs Ki'!A:A,'Usage by partner TELE2 vs Ki'!A:A,,0)</f>
        <v>CRICR</v>
      </c>
    </row>
    <row r="65" spans="1:12" x14ac:dyDescent="0.25">
      <c r="A65" s="4" t="s">
        <v>146</v>
      </c>
      <c r="B65" s="4" t="s">
        <v>147</v>
      </c>
      <c r="C65" s="4" t="s">
        <v>143</v>
      </c>
      <c r="D65" s="4" t="s">
        <v>13</v>
      </c>
      <c r="E65" s="4" t="s">
        <v>14</v>
      </c>
      <c r="F65" s="5" t="s">
        <v>15</v>
      </c>
      <c r="G65" s="5">
        <v>106739</v>
      </c>
      <c r="H65" s="6">
        <v>0</v>
      </c>
      <c r="I65" s="25">
        <v>2148.5259999999998</v>
      </c>
      <c r="J65" s="7">
        <v>116.312560000102</v>
      </c>
      <c r="K65">
        <f t="shared" si="0"/>
        <v>5.4135979736853079E-2</v>
      </c>
      <c r="L65" t="str">
        <f>_xlfn.XLOOKUP(A65,'Usage by partner TELE2 vs Ki'!A:A,'Usage by partner TELE2 vs Ki'!A:A,,0)</f>
        <v>CRITC</v>
      </c>
    </row>
    <row r="66" spans="1:12" x14ac:dyDescent="0.25">
      <c r="A66" s="4" t="s">
        <v>146</v>
      </c>
      <c r="B66" s="4" t="s">
        <v>147</v>
      </c>
      <c r="C66" s="4" t="s">
        <v>143</v>
      </c>
      <c r="D66" s="4" t="s">
        <v>13</v>
      </c>
      <c r="E66" s="4" t="s">
        <v>14</v>
      </c>
      <c r="F66" s="5" t="s">
        <v>15</v>
      </c>
      <c r="G66" s="5">
        <v>145458</v>
      </c>
      <c r="H66" s="6">
        <v>0</v>
      </c>
      <c r="I66" s="25">
        <v>2889.4789999999998</v>
      </c>
      <c r="J66" s="7">
        <v>173.70813999977801</v>
      </c>
      <c r="K66">
        <f t="shared" si="0"/>
        <v>6.0117460621716932E-2</v>
      </c>
      <c r="L66" t="str">
        <f>_xlfn.XLOOKUP(A66,'Usage by partner TELE2 vs Ki'!A:A,'Usage by partner TELE2 vs Ki'!A:A,,0)</f>
        <v>CRITC</v>
      </c>
    </row>
    <row r="67" spans="1:12" x14ac:dyDescent="0.25">
      <c r="A67" s="4" t="s">
        <v>151</v>
      </c>
      <c r="B67" s="4" t="s">
        <v>152</v>
      </c>
      <c r="C67" s="4" t="s">
        <v>153</v>
      </c>
      <c r="D67" s="4" t="s">
        <v>13</v>
      </c>
      <c r="E67" s="4" t="s">
        <v>14</v>
      </c>
      <c r="F67" s="5" t="s">
        <v>15</v>
      </c>
      <c r="G67" s="5">
        <v>2818</v>
      </c>
      <c r="H67" s="6">
        <v>0</v>
      </c>
      <c r="I67" s="25">
        <v>694.04600000000005</v>
      </c>
      <c r="J67" s="7">
        <v>6.9437799999998404</v>
      </c>
      <c r="K67">
        <f t="shared" ref="K67:K130" si="1">J67/I67</f>
        <v>1.0004783544606323E-2</v>
      </c>
      <c r="L67" t="str">
        <f>_xlfn.XLOOKUP(A67,'Usage by partner TELE2 vs Ki'!A:A,'Usage by partner TELE2 vs Ki'!A:A,,0)</f>
        <v>CZECM</v>
      </c>
    </row>
    <row r="68" spans="1:12" x14ac:dyDescent="0.25">
      <c r="A68" s="4" t="s">
        <v>154</v>
      </c>
      <c r="B68" s="4" t="s">
        <v>155</v>
      </c>
      <c r="C68" s="4" t="s">
        <v>153</v>
      </c>
      <c r="D68" s="4" t="s">
        <v>13</v>
      </c>
      <c r="E68" s="4" t="s">
        <v>14</v>
      </c>
      <c r="F68" s="5" t="s">
        <v>15</v>
      </c>
      <c r="G68" s="5">
        <v>2342</v>
      </c>
      <c r="H68" s="6">
        <v>0</v>
      </c>
      <c r="I68" s="25">
        <v>374.15699999999998</v>
      </c>
      <c r="J68" s="7">
        <v>2.2548600000000301</v>
      </c>
      <c r="K68">
        <f t="shared" si="1"/>
        <v>6.0265075890602879E-3</v>
      </c>
      <c r="L68" t="str">
        <f>_xlfn.XLOOKUP(A68,'Usage by partner TELE2 vs Ki'!A:A,'Usage by partner TELE2 vs Ki'!A:A,,0)</f>
        <v>CZEET</v>
      </c>
    </row>
    <row r="69" spans="1:12" x14ac:dyDescent="0.25">
      <c r="A69" s="4" t="s">
        <v>156</v>
      </c>
      <c r="B69" s="4" t="s">
        <v>157</v>
      </c>
      <c r="C69" s="4" t="s">
        <v>158</v>
      </c>
      <c r="D69" s="4" t="s">
        <v>13</v>
      </c>
      <c r="E69" s="4" t="s">
        <v>14</v>
      </c>
      <c r="F69" s="5" t="s">
        <v>15</v>
      </c>
      <c r="G69" s="5">
        <v>110848</v>
      </c>
      <c r="H69" s="6">
        <v>0</v>
      </c>
      <c r="I69" s="25">
        <v>25669.391</v>
      </c>
      <c r="J69" s="7">
        <v>257.03878000006898</v>
      </c>
      <c r="K69">
        <f t="shared" si="1"/>
        <v>1.0013435067472733E-2</v>
      </c>
      <c r="L69" t="str">
        <f>_xlfn.XLOOKUP(A69,'Usage by partner TELE2 vs Ki'!A:A,'Usage by partner TELE2 vs Ki'!A:A,,0)</f>
        <v>DEUD2</v>
      </c>
    </row>
    <row r="70" spans="1:12" x14ac:dyDescent="0.25">
      <c r="A70" s="4" t="s">
        <v>159</v>
      </c>
      <c r="B70" s="4" t="s">
        <v>160</v>
      </c>
      <c r="C70" s="4" t="s">
        <v>158</v>
      </c>
      <c r="D70" s="4" t="s">
        <v>13</v>
      </c>
      <c r="E70" s="4" t="s">
        <v>14</v>
      </c>
      <c r="F70" s="5" t="s">
        <v>15</v>
      </c>
      <c r="G70" s="5">
        <v>420110</v>
      </c>
      <c r="H70" s="6">
        <v>0</v>
      </c>
      <c r="I70" s="25">
        <v>31199.42</v>
      </c>
      <c r="J70" s="7">
        <v>188.49108000018401</v>
      </c>
      <c r="K70">
        <f t="shared" si="1"/>
        <v>6.0414930790439062E-3</v>
      </c>
      <c r="L70" t="str">
        <f>_xlfn.XLOOKUP(A70,'Usage by partner TELE2 vs Ki'!A:A,'Usage by partner TELE2 vs Ki'!A:A,,0)</f>
        <v>DEUE2</v>
      </c>
    </row>
    <row r="71" spans="1:12" x14ac:dyDescent="0.25">
      <c r="A71" s="4" t="s">
        <v>161</v>
      </c>
      <c r="B71" s="4" t="s">
        <v>162</v>
      </c>
      <c r="C71" s="4" t="s">
        <v>163</v>
      </c>
      <c r="D71" s="4" t="s">
        <v>13</v>
      </c>
      <c r="E71" s="4" t="s">
        <v>14</v>
      </c>
      <c r="F71" s="5" t="s">
        <v>15</v>
      </c>
      <c r="G71" s="5">
        <v>6056</v>
      </c>
      <c r="H71" s="6">
        <v>0</v>
      </c>
      <c r="I71" s="25">
        <v>2824.8560000000002</v>
      </c>
      <c r="J71" s="7">
        <v>16.966079999999</v>
      </c>
      <c r="K71">
        <f t="shared" si="1"/>
        <v>6.0059981818538707E-3</v>
      </c>
      <c r="L71" t="str">
        <f>_xlfn.XLOOKUP(A71,'Usage by partner TELE2 vs Ki'!A:A,'Usage by partner TELE2 vs Ki'!A:A,,0)</f>
        <v>DNKDM</v>
      </c>
    </row>
    <row r="72" spans="1:12" x14ac:dyDescent="0.25">
      <c r="A72" s="4" t="s">
        <v>164</v>
      </c>
      <c r="B72" s="4" t="s">
        <v>165</v>
      </c>
      <c r="C72" s="4" t="s">
        <v>163</v>
      </c>
      <c r="D72" s="4" t="s">
        <v>13</v>
      </c>
      <c r="E72" s="4" t="s">
        <v>14</v>
      </c>
      <c r="F72" s="5" t="s">
        <v>15</v>
      </c>
      <c r="G72" s="5">
        <v>238</v>
      </c>
      <c r="H72" s="6">
        <v>0</v>
      </c>
      <c r="I72" s="25">
        <v>134.13300000000001</v>
      </c>
      <c r="J72" s="7">
        <v>1.34185</v>
      </c>
      <c r="K72">
        <f t="shared" si="1"/>
        <v>1.0003876749196693E-2</v>
      </c>
      <c r="L72" t="str">
        <f>_xlfn.XLOOKUP(A72,'Usage by partner TELE2 vs Ki'!A:A,'Usage by partner TELE2 vs Ki'!A:A,,0)</f>
        <v>DNKHU</v>
      </c>
    </row>
    <row r="73" spans="1:12" x14ac:dyDescent="0.25">
      <c r="A73" s="4" t="s">
        <v>166</v>
      </c>
      <c r="B73" s="4" t="s">
        <v>167</v>
      </c>
      <c r="C73" s="4" t="s">
        <v>163</v>
      </c>
      <c r="D73" s="4" t="s">
        <v>13</v>
      </c>
      <c r="E73" s="4" t="s">
        <v>14</v>
      </c>
      <c r="F73" s="5" t="s">
        <v>15</v>
      </c>
      <c r="G73" s="5">
        <v>6273</v>
      </c>
      <c r="H73" s="6">
        <v>0</v>
      </c>
      <c r="I73" s="25">
        <v>868.04100000000005</v>
      </c>
      <c r="J73" s="7">
        <v>8.6838799999996699</v>
      </c>
      <c r="K73">
        <f t="shared" si="1"/>
        <v>1.0003997507029816E-2</v>
      </c>
      <c r="L73" t="str">
        <f>_xlfn.XLOOKUP(A73,'Usage by partner TELE2 vs Ki'!A:A,'Usage by partner TELE2 vs Ki'!A:A,,0)</f>
        <v>DNKIA</v>
      </c>
    </row>
    <row r="74" spans="1:12" x14ac:dyDescent="0.25">
      <c r="A74" s="4" t="s">
        <v>168</v>
      </c>
      <c r="B74" s="4" t="s">
        <v>169</v>
      </c>
      <c r="C74" s="4" t="s">
        <v>163</v>
      </c>
      <c r="D74" s="4" t="s">
        <v>13</v>
      </c>
      <c r="E74" s="4" t="s">
        <v>14</v>
      </c>
      <c r="F74" s="5" t="s">
        <v>15</v>
      </c>
      <c r="G74" s="5">
        <v>700</v>
      </c>
      <c r="H74" s="6">
        <v>0</v>
      </c>
      <c r="I74" s="25">
        <v>1014.659</v>
      </c>
      <c r="J74" s="7">
        <v>10.14917</v>
      </c>
      <c r="K74">
        <f t="shared" si="1"/>
        <v>1.0002542726176972E-2</v>
      </c>
      <c r="L74" t="str">
        <f>_xlfn.XLOOKUP(A74,'Usage by partner TELE2 vs Ki'!A:A,'Usage by partner TELE2 vs Ki'!A:A,,0)</f>
        <v>DNKTD</v>
      </c>
    </row>
    <row r="75" spans="1:12" x14ac:dyDescent="0.25">
      <c r="A75" s="4" t="s">
        <v>170</v>
      </c>
      <c r="B75" s="4" t="s">
        <v>171</v>
      </c>
      <c r="C75" s="4" t="s">
        <v>172</v>
      </c>
      <c r="D75" s="4" t="s">
        <v>13</v>
      </c>
      <c r="E75" s="4" t="s">
        <v>14</v>
      </c>
      <c r="F75" s="5" t="s">
        <v>15</v>
      </c>
      <c r="G75" s="5">
        <v>57052</v>
      </c>
      <c r="H75" s="6">
        <v>0</v>
      </c>
      <c r="I75" s="25">
        <v>326.779</v>
      </c>
      <c r="J75" s="7">
        <v>19.7232800000039</v>
      </c>
      <c r="K75">
        <f t="shared" si="1"/>
        <v>6.0356632464154368E-2</v>
      </c>
      <c r="L75" t="str">
        <f>_xlfn.XLOOKUP(A75,'Usage by partner TELE2 vs Ki'!A:A,'Usage by partner TELE2 vs Ki'!A:A,,0)</f>
        <v>DOM01</v>
      </c>
    </row>
    <row r="76" spans="1:12" x14ac:dyDescent="0.25">
      <c r="A76" s="4" t="s">
        <v>173</v>
      </c>
      <c r="B76" s="4" t="s">
        <v>174</v>
      </c>
      <c r="C76" s="4" t="s">
        <v>172</v>
      </c>
      <c r="D76" s="4" t="s">
        <v>13</v>
      </c>
      <c r="E76" s="4" t="s">
        <v>14</v>
      </c>
      <c r="F76" s="5" t="s">
        <v>15</v>
      </c>
      <c r="G76" s="5">
        <v>612</v>
      </c>
      <c r="H76" s="6">
        <v>0</v>
      </c>
      <c r="I76" s="25">
        <v>15.598000000000001</v>
      </c>
      <c r="J76" s="7">
        <v>3.12208</v>
      </c>
      <c r="K76">
        <f t="shared" si="1"/>
        <v>0.20015899474291574</v>
      </c>
      <c r="L76" t="str">
        <f>_xlfn.XLOOKUP(A76,'Usage by partner TELE2 vs Ki'!A:A,'Usage by partner TELE2 vs Ki'!A:A,,0)</f>
        <v>DOMAC</v>
      </c>
    </row>
    <row r="77" spans="1:12" x14ac:dyDescent="0.25">
      <c r="A77" s="4" t="s">
        <v>175</v>
      </c>
      <c r="B77" s="4" t="s">
        <v>110</v>
      </c>
      <c r="C77" s="4" t="s">
        <v>172</v>
      </c>
      <c r="D77" s="4" t="s">
        <v>13</v>
      </c>
      <c r="E77" s="4" t="s">
        <v>14</v>
      </c>
      <c r="F77" s="5" t="s">
        <v>15</v>
      </c>
      <c r="G77" s="5">
        <v>47471</v>
      </c>
      <c r="H77" s="6">
        <v>0</v>
      </c>
      <c r="I77" s="25">
        <v>124.297</v>
      </c>
      <c r="J77" s="7">
        <v>7.5768800000020198</v>
      </c>
      <c r="K77">
        <f t="shared" si="1"/>
        <v>6.0957867044273154E-2</v>
      </c>
      <c r="L77" t="str">
        <f>_xlfn.XLOOKUP(A77,'Usage by partner TELE2 vs Ki'!A:A,'Usage by partner TELE2 vs Ki'!A:A,,0)</f>
        <v>DOMCL</v>
      </c>
    </row>
    <row r="78" spans="1:12" x14ac:dyDescent="0.25">
      <c r="A78" s="4" t="s">
        <v>176</v>
      </c>
      <c r="B78" s="4" t="s">
        <v>177</v>
      </c>
      <c r="C78" s="4" t="s">
        <v>178</v>
      </c>
      <c r="D78" s="4" t="s">
        <v>13</v>
      </c>
      <c r="E78" s="4" t="s">
        <v>14</v>
      </c>
      <c r="F78" s="5" t="s">
        <v>15</v>
      </c>
      <c r="G78" s="5">
        <v>1</v>
      </c>
      <c r="H78" s="6">
        <v>0</v>
      </c>
      <c r="I78" s="25">
        <v>2E-3</v>
      </c>
      <c r="J78" s="7">
        <v>3.8999999999999999E-4</v>
      </c>
      <c r="K78">
        <f t="shared" si="1"/>
        <v>0.19499999999999998</v>
      </c>
      <c r="L78" t="str">
        <f>_xlfn.XLOOKUP(A78,'Usage by partner TELE2 vs Ki'!A:A,'Usage by partner TELE2 vs Ki'!A:A,,0)</f>
        <v>DZAOT</v>
      </c>
    </row>
    <row r="79" spans="1:12" x14ac:dyDescent="0.25">
      <c r="A79" s="4" t="s">
        <v>179</v>
      </c>
      <c r="B79" s="4" t="s">
        <v>147</v>
      </c>
      <c r="C79" s="4" t="s">
        <v>180</v>
      </c>
      <c r="D79" s="4" t="s">
        <v>13</v>
      </c>
      <c r="E79" s="4" t="s">
        <v>14</v>
      </c>
      <c r="F79" s="5" t="s">
        <v>15</v>
      </c>
      <c r="G79" s="5">
        <v>166</v>
      </c>
      <c r="H79" s="6">
        <v>0</v>
      </c>
      <c r="I79" s="25">
        <v>6.5330000000000004</v>
      </c>
      <c r="J79" s="7">
        <v>0.65398999999999896</v>
      </c>
      <c r="K79">
        <f t="shared" si="1"/>
        <v>0.10010561763355257</v>
      </c>
      <c r="L79" t="str">
        <f>_xlfn.XLOOKUP(A79,'Usage by partner TELE2 vs Ki'!A:A,'Usage by partner TELE2 vs Ki'!A:A,,0)</f>
        <v>ECUOT</v>
      </c>
    </row>
    <row r="80" spans="1:12" x14ac:dyDescent="0.25">
      <c r="A80" s="4" t="s">
        <v>183</v>
      </c>
      <c r="B80" s="4" t="s">
        <v>184</v>
      </c>
      <c r="C80" s="4" t="s">
        <v>185</v>
      </c>
      <c r="D80" s="4" t="s">
        <v>13</v>
      </c>
      <c r="E80" s="4" t="s">
        <v>14</v>
      </c>
      <c r="F80" s="5" t="s">
        <v>15</v>
      </c>
      <c r="G80" s="5">
        <v>8953</v>
      </c>
      <c r="H80" s="6">
        <v>0</v>
      </c>
      <c r="I80" s="25">
        <v>3001.81</v>
      </c>
      <c r="J80" s="7">
        <v>30.035469999998099</v>
      </c>
      <c r="K80">
        <f t="shared" si="1"/>
        <v>1.0005786508805721E-2</v>
      </c>
      <c r="L80" t="str">
        <f>_xlfn.XLOOKUP(A80,'Usage by partner TELE2 vs Ki'!A:A,'Usage by partner TELE2 vs Ki'!A:A,,0)</f>
        <v>ESPAT</v>
      </c>
    </row>
    <row r="81" spans="1:12" x14ac:dyDescent="0.25">
      <c r="A81" s="4" t="s">
        <v>186</v>
      </c>
      <c r="B81" s="4" t="s">
        <v>187</v>
      </c>
      <c r="C81" s="4" t="s">
        <v>185</v>
      </c>
      <c r="D81" s="4" t="s">
        <v>13</v>
      </c>
      <c r="E81" s="4" t="s">
        <v>14</v>
      </c>
      <c r="F81" s="5" t="s">
        <v>15</v>
      </c>
      <c r="G81" s="5">
        <v>22801</v>
      </c>
      <c r="H81" s="6">
        <v>0</v>
      </c>
      <c r="I81" s="25">
        <v>1791.9860000000001</v>
      </c>
      <c r="J81" s="7">
        <v>10.842429999997099</v>
      </c>
      <c r="K81">
        <f t="shared" si="1"/>
        <v>6.0505104392540449E-3</v>
      </c>
      <c r="L81" t="str">
        <f>_xlfn.XLOOKUP(A81,'Usage by partner TELE2 vs Ki'!A:A,'Usage by partner TELE2 vs Ki'!A:A,,0)</f>
        <v>ESPRT</v>
      </c>
    </row>
    <row r="82" spans="1:12" x14ac:dyDescent="0.25">
      <c r="A82" s="4" t="s">
        <v>188</v>
      </c>
      <c r="B82" s="4" t="s">
        <v>189</v>
      </c>
      <c r="C82" s="4" t="s">
        <v>185</v>
      </c>
      <c r="D82" s="4" t="s">
        <v>13</v>
      </c>
      <c r="E82" s="4" t="s">
        <v>14</v>
      </c>
      <c r="F82" s="5" t="s">
        <v>15</v>
      </c>
      <c r="G82" s="5">
        <v>78238</v>
      </c>
      <c r="H82" s="6">
        <v>0</v>
      </c>
      <c r="I82" s="25">
        <v>6239.2389999999996</v>
      </c>
      <c r="J82" s="7">
        <v>62.4241000000413</v>
      </c>
      <c r="K82">
        <f t="shared" si="1"/>
        <v>1.0005082350594567E-2</v>
      </c>
      <c r="L82" t="str">
        <f>_xlfn.XLOOKUP(A82,'Usage by partner TELE2 vs Ki'!A:A,'Usage by partner TELE2 vs Ki'!A:A,,0)</f>
        <v>ESPTE</v>
      </c>
    </row>
    <row r="83" spans="1:12" x14ac:dyDescent="0.25">
      <c r="A83" s="4" t="s">
        <v>190</v>
      </c>
      <c r="B83" s="4" t="s">
        <v>191</v>
      </c>
      <c r="C83" s="4" t="s">
        <v>185</v>
      </c>
      <c r="D83" s="4" t="s">
        <v>13</v>
      </c>
      <c r="E83" s="4" t="s">
        <v>14</v>
      </c>
      <c r="F83" s="5" t="s">
        <v>15</v>
      </c>
      <c r="G83" s="5">
        <v>3</v>
      </c>
      <c r="H83" s="6">
        <v>0</v>
      </c>
      <c r="I83" s="25">
        <v>25.231000000000002</v>
      </c>
      <c r="J83" s="7">
        <v>0.25231999999999999</v>
      </c>
      <c r="K83">
        <f t="shared" si="1"/>
        <v>1.0000396337838372E-2</v>
      </c>
      <c r="L83" t="str">
        <f>_xlfn.XLOOKUP(A83,'Usage by partner TELE2 vs Ki'!A:A,'Usage by partner TELE2 vs Ki'!A:A,,0)</f>
        <v>ESPXF</v>
      </c>
    </row>
    <row r="84" spans="1:12" x14ac:dyDescent="0.25">
      <c r="A84" s="4" t="s">
        <v>1050</v>
      </c>
      <c r="B84" s="4" t="s">
        <v>1051</v>
      </c>
      <c r="C84" s="4" t="s">
        <v>1052</v>
      </c>
      <c r="D84" s="4" t="s">
        <v>13</v>
      </c>
      <c r="E84" s="4" t="s">
        <v>14</v>
      </c>
      <c r="F84" s="5" t="s">
        <v>15</v>
      </c>
      <c r="G84" s="5">
        <v>221</v>
      </c>
      <c r="H84" s="6">
        <v>0</v>
      </c>
      <c r="I84" s="25">
        <v>0.24299999999999999</v>
      </c>
      <c r="J84" s="7">
        <v>2.49000000000001E-3</v>
      </c>
      <c r="K84">
        <f t="shared" si="1"/>
        <v>1.0246913580246955E-2</v>
      </c>
      <c r="L84" t="str">
        <f>_xlfn.XLOOKUP(A84,'Usage by partner TELE2 vs Ki'!A:A,'Usage by partner TELE2 vs Ki'!A:A,,0)</f>
        <v>ESTEM</v>
      </c>
    </row>
    <row r="85" spans="1:12" x14ac:dyDescent="0.25">
      <c r="A85" s="4" t="s">
        <v>192</v>
      </c>
      <c r="B85" s="4" t="s">
        <v>193</v>
      </c>
      <c r="C85" s="4" t="s">
        <v>194</v>
      </c>
      <c r="D85" s="4" t="s">
        <v>13</v>
      </c>
      <c r="E85" s="4" t="s">
        <v>14</v>
      </c>
      <c r="F85" s="5" t="s">
        <v>15</v>
      </c>
      <c r="G85" s="5">
        <v>5308</v>
      </c>
      <c r="H85" s="6">
        <v>0</v>
      </c>
      <c r="I85" s="25">
        <v>15.021000000000001</v>
      </c>
      <c r="J85" s="7">
        <v>0.153750000000002</v>
      </c>
      <c r="K85">
        <f t="shared" si="1"/>
        <v>1.0235670061913454E-2</v>
      </c>
      <c r="L85" t="str">
        <f>_xlfn.XLOOKUP(A85,'Usage by partner TELE2 vs Ki'!A:A,'Usage by partner TELE2 vs Ki'!A:A,,0)</f>
        <v>FIN2G</v>
      </c>
    </row>
    <row r="86" spans="1:12" x14ac:dyDescent="0.25">
      <c r="A86" s="4" t="s">
        <v>195</v>
      </c>
      <c r="B86" s="4" t="s">
        <v>196</v>
      </c>
      <c r="C86" s="4" t="s">
        <v>194</v>
      </c>
      <c r="D86" s="4" t="s">
        <v>13</v>
      </c>
      <c r="E86" s="4" t="s">
        <v>14</v>
      </c>
      <c r="F86" s="5" t="s">
        <v>15</v>
      </c>
      <c r="G86" s="5">
        <v>10665</v>
      </c>
      <c r="H86" s="6">
        <v>0</v>
      </c>
      <c r="I86" s="25">
        <v>279.59100000000001</v>
      </c>
      <c r="J86" s="7">
        <v>1.72667999999998</v>
      </c>
      <c r="K86">
        <f t="shared" si="1"/>
        <v>6.175735270448548E-3</v>
      </c>
      <c r="L86" t="str">
        <f>_xlfn.XLOOKUP(A86,'Usage by partner TELE2 vs Ki'!A:A,'Usage by partner TELE2 vs Ki'!A:A,,0)</f>
        <v>FINRL</v>
      </c>
    </row>
    <row r="87" spans="1:12" x14ac:dyDescent="0.25">
      <c r="A87" s="4" t="s">
        <v>197</v>
      </c>
      <c r="B87" s="4" t="s">
        <v>198</v>
      </c>
      <c r="C87" s="4" t="s">
        <v>194</v>
      </c>
      <c r="D87" s="4" t="s">
        <v>13</v>
      </c>
      <c r="E87" s="4" t="s">
        <v>14</v>
      </c>
      <c r="F87" s="5" t="s">
        <v>15</v>
      </c>
      <c r="G87" s="5">
        <v>740</v>
      </c>
      <c r="H87" s="6">
        <v>0</v>
      </c>
      <c r="I87" s="25">
        <v>8.3659999999999997</v>
      </c>
      <c r="J87" s="7">
        <v>8.5040000000000102E-2</v>
      </c>
      <c r="K87">
        <f t="shared" si="1"/>
        <v>1.0164953382739672E-2</v>
      </c>
      <c r="L87" t="str">
        <f>_xlfn.XLOOKUP(A87,'Usage by partner TELE2 vs Ki'!A:A,'Usage by partner TELE2 vs Ki'!A:A,,0)</f>
        <v>FINTF</v>
      </c>
    </row>
    <row r="88" spans="1:12" x14ac:dyDescent="0.25">
      <c r="A88" s="4" t="s">
        <v>199</v>
      </c>
      <c r="B88" s="4" t="s">
        <v>200</v>
      </c>
      <c r="C88" s="4" t="s">
        <v>201</v>
      </c>
      <c r="D88" s="4" t="s">
        <v>13</v>
      </c>
      <c r="E88" s="4" t="s">
        <v>14</v>
      </c>
      <c r="F88" s="5" t="s">
        <v>15</v>
      </c>
      <c r="G88" s="5">
        <v>15049</v>
      </c>
      <c r="H88" s="6">
        <v>0</v>
      </c>
      <c r="I88" s="25">
        <v>4059.373</v>
      </c>
      <c r="J88" s="7">
        <v>24.419279999997499</v>
      </c>
      <c r="K88">
        <f t="shared" si="1"/>
        <v>6.0155299845561123E-3</v>
      </c>
      <c r="L88" t="str">
        <f>_xlfn.XLOOKUP(A88,'Usage by partner TELE2 vs Ki'!A:A,'Usage by partner TELE2 vs Ki'!A:A,,0)</f>
        <v>FRAF1</v>
      </c>
    </row>
    <row r="89" spans="1:12" x14ac:dyDescent="0.25">
      <c r="A89" s="4" t="s">
        <v>202</v>
      </c>
      <c r="B89" s="4" t="s">
        <v>203</v>
      </c>
      <c r="C89" s="4" t="s">
        <v>201</v>
      </c>
      <c r="D89" s="4" t="s">
        <v>13</v>
      </c>
      <c r="E89" s="4" t="s">
        <v>14</v>
      </c>
      <c r="F89" s="5" t="s">
        <v>15</v>
      </c>
      <c r="G89" s="5">
        <v>4738</v>
      </c>
      <c r="H89" s="6">
        <v>0</v>
      </c>
      <c r="I89" s="25">
        <v>461.512</v>
      </c>
      <c r="J89" s="7">
        <v>4.6236799999999798</v>
      </c>
      <c r="K89">
        <f t="shared" si="1"/>
        <v>1.0018547730069813E-2</v>
      </c>
      <c r="L89" t="str">
        <f>_xlfn.XLOOKUP(A89,'Usage by partner TELE2 vs Ki'!A:A,'Usage by partner TELE2 vs Ki'!A:A,,0)</f>
        <v>FRAF2</v>
      </c>
    </row>
    <row r="90" spans="1:12" x14ac:dyDescent="0.25">
      <c r="A90" s="4" t="s">
        <v>204</v>
      </c>
      <c r="B90" s="4" t="s">
        <v>205</v>
      </c>
      <c r="C90" s="4" t="s">
        <v>201</v>
      </c>
      <c r="D90" s="4" t="s">
        <v>13</v>
      </c>
      <c r="E90" s="4" t="s">
        <v>14</v>
      </c>
      <c r="F90" s="5" t="s">
        <v>15</v>
      </c>
      <c r="G90" s="5">
        <v>1403</v>
      </c>
      <c r="H90" s="6">
        <v>0</v>
      </c>
      <c r="I90" s="25">
        <v>2164.0590000000002</v>
      </c>
      <c r="J90" s="7">
        <v>21.6442399999999</v>
      </c>
      <c r="K90">
        <f t="shared" si="1"/>
        <v>1.0001686645327091E-2</v>
      </c>
      <c r="L90" t="str">
        <f>_xlfn.XLOOKUP(A90,'Usage by partner TELE2 vs Ki'!A:A,'Usage by partner TELE2 vs Ki'!A:A,,0)</f>
        <v>FRAF3</v>
      </c>
    </row>
    <row r="91" spans="1:12" x14ac:dyDescent="0.25">
      <c r="A91" s="4" t="s">
        <v>206</v>
      </c>
      <c r="B91" s="4" t="s">
        <v>207</v>
      </c>
      <c r="C91" s="4" t="s">
        <v>208</v>
      </c>
      <c r="D91" s="4" t="s">
        <v>13</v>
      </c>
      <c r="E91" s="4" t="s">
        <v>14</v>
      </c>
      <c r="F91" s="5" t="s">
        <v>15</v>
      </c>
      <c r="G91" s="5">
        <v>22</v>
      </c>
      <c r="H91" s="6">
        <v>0</v>
      </c>
      <c r="I91" s="25">
        <v>0.45700000000000002</v>
      </c>
      <c r="J91" s="7">
        <v>2.2950000000000002E-2</v>
      </c>
      <c r="K91">
        <f t="shared" si="1"/>
        <v>5.0218818380743983E-2</v>
      </c>
      <c r="L91" t="str">
        <f>_xlfn.XLOOKUP(A91,'Usage by partner TELE2 vs Ki'!A:A,'Usage by partner TELE2 vs Ki'!A:A,,0)</f>
        <v>FRAF4</v>
      </c>
    </row>
    <row r="92" spans="1:12" x14ac:dyDescent="0.25">
      <c r="A92" s="4" t="s">
        <v>209</v>
      </c>
      <c r="B92" s="4" t="s">
        <v>210</v>
      </c>
      <c r="C92" s="4" t="s">
        <v>201</v>
      </c>
      <c r="D92" s="4" t="s">
        <v>13</v>
      </c>
      <c r="E92" s="4" t="s">
        <v>14</v>
      </c>
      <c r="F92" s="5" t="s">
        <v>15</v>
      </c>
      <c r="G92" s="5">
        <v>88</v>
      </c>
      <c r="H92" s="6">
        <v>0</v>
      </c>
      <c r="I92" s="25">
        <v>322.815</v>
      </c>
      <c r="J92" s="7">
        <v>3.2284600000000001</v>
      </c>
      <c r="K92">
        <f t="shared" si="1"/>
        <v>1.000096030234035E-2</v>
      </c>
      <c r="L92" t="str">
        <f>_xlfn.XLOOKUP(A92,'Usage by partner TELE2 vs Ki'!A:A,'Usage by partner TELE2 vs Ki'!A:A,,0)</f>
        <v>FRAFM</v>
      </c>
    </row>
    <row r="93" spans="1:12" x14ac:dyDescent="0.25">
      <c r="A93" s="4" t="s">
        <v>211</v>
      </c>
      <c r="B93" s="4" t="s">
        <v>212</v>
      </c>
      <c r="C93" s="4" t="s">
        <v>213</v>
      </c>
      <c r="D93" s="4" t="s">
        <v>13</v>
      </c>
      <c r="E93" s="4" t="s">
        <v>14</v>
      </c>
      <c r="F93" s="5" t="s">
        <v>15</v>
      </c>
      <c r="G93" s="5">
        <v>172415</v>
      </c>
      <c r="H93" s="6">
        <v>0</v>
      </c>
      <c r="I93" s="25">
        <v>9244.2049999999999</v>
      </c>
      <c r="J93" s="7">
        <v>2774.0185100026702</v>
      </c>
      <c r="K93">
        <f t="shared" si="1"/>
        <v>0.30008189022232523</v>
      </c>
      <c r="L93" t="str">
        <f>_xlfn.XLOOKUP(A93,'Usage by partner TELE2 vs Ki'!A:A,'Usage by partner TELE2 vs Ki'!A:A,,0)</f>
        <v>GABCT</v>
      </c>
    </row>
    <row r="94" spans="1:12" x14ac:dyDescent="0.25">
      <c r="A94" s="4" t="s">
        <v>214</v>
      </c>
      <c r="B94" s="4" t="s">
        <v>215</v>
      </c>
      <c r="C94" s="4" t="s">
        <v>216</v>
      </c>
      <c r="D94" s="4" t="s">
        <v>13</v>
      </c>
      <c r="E94" s="4" t="s">
        <v>14</v>
      </c>
      <c r="F94" s="5" t="s">
        <v>15</v>
      </c>
      <c r="G94" s="5">
        <v>993841</v>
      </c>
      <c r="H94" s="6">
        <v>0</v>
      </c>
      <c r="I94" s="25">
        <v>16431.603999999999</v>
      </c>
      <c r="J94" s="7">
        <v>165.732340001772</v>
      </c>
      <c r="K94">
        <f t="shared" si="1"/>
        <v>1.00861936547261E-2</v>
      </c>
      <c r="L94" t="str">
        <f>_xlfn.XLOOKUP(A94,'Usage by partner TELE2 vs Ki'!A:A,'Usage by partner TELE2 vs Ki'!A:A,,0)</f>
        <v>GBRCN</v>
      </c>
    </row>
    <row r="95" spans="1:12" x14ac:dyDescent="0.25">
      <c r="A95" s="4" t="s">
        <v>217</v>
      </c>
      <c r="B95" s="4" t="s">
        <v>218</v>
      </c>
      <c r="C95" s="4" t="s">
        <v>219</v>
      </c>
      <c r="D95" s="4" t="s">
        <v>13</v>
      </c>
      <c r="E95" s="4" t="s">
        <v>14</v>
      </c>
      <c r="F95" s="5" t="s">
        <v>15</v>
      </c>
      <c r="G95" s="5">
        <v>708</v>
      </c>
      <c r="H95" s="6">
        <v>0</v>
      </c>
      <c r="I95" s="25">
        <v>3.6469999999999998</v>
      </c>
      <c r="J95" s="7">
        <v>0.22153999999999999</v>
      </c>
      <c r="K95">
        <f t="shared" si="1"/>
        <v>6.0745818480943244E-2</v>
      </c>
      <c r="L95" t="str">
        <f>_xlfn.XLOOKUP(A95,'Usage by partner TELE2 vs Ki'!A:A,'Usage by partner TELE2 vs Ki'!A:A,,0)</f>
        <v>GBRGT</v>
      </c>
    </row>
    <row r="96" spans="1:12" x14ac:dyDescent="0.25">
      <c r="A96" s="4" t="s">
        <v>220</v>
      </c>
      <c r="B96" s="4" t="s">
        <v>221</v>
      </c>
      <c r="C96" s="4" t="s">
        <v>216</v>
      </c>
      <c r="D96" s="4" t="s">
        <v>13</v>
      </c>
      <c r="E96" s="4" t="s">
        <v>14</v>
      </c>
      <c r="F96" s="5" t="s">
        <v>15</v>
      </c>
      <c r="G96" s="5">
        <v>33355</v>
      </c>
      <c r="H96" s="6">
        <v>0</v>
      </c>
      <c r="I96" s="25">
        <v>5390.8019999999997</v>
      </c>
      <c r="J96" s="7">
        <v>32.488259999999102</v>
      </c>
      <c r="K96">
        <f t="shared" si="1"/>
        <v>6.0266097697520898E-3</v>
      </c>
      <c r="L96" t="str">
        <f>_xlfn.XLOOKUP(A96,'Usage by partner TELE2 vs Ki'!A:A,'Usage by partner TELE2 vs Ki'!A:A,,0)</f>
        <v>GBRHU</v>
      </c>
    </row>
    <row r="97" spans="1:12" x14ac:dyDescent="0.25">
      <c r="A97" s="4" t="s">
        <v>222</v>
      </c>
      <c r="B97" s="4" t="s">
        <v>223</v>
      </c>
      <c r="C97" s="4" t="s">
        <v>216</v>
      </c>
      <c r="D97" s="4" t="s">
        <v>13</v>
      </c>
      <c r="E97" s="4" t="s">
        <v>14</v>
      </c>
      <c r="F97" s="5" t="s">
        <v>15</v>
      </c>
      <c r="G97" s="5">
        <v>4219</v>
      </c>
      <c r="H97" s="6">
        <v>0</v>
      </c>
      <c r="I97" s="25">
        <v>28.556000000000001</v>
      </c>
      <c r="J97" s="7">
        <v>0.58110000000000495</v>
      </c>
      <c r="K97">
        <f t="shared" si="1"/>
        <v>2.0349488723911083E-2</v>
      </c>
      <c r="L97" t="str">
        <f>_xlfn.XLOOKUP(A97,'Usage by partner TELE2 vs Ki'!A:A,'Usage by partner TELE2 vs Ki'!A:A,,0)</f>
        <v>GBRJT</v>
      </c>
    </row>
    <row r="98" spans="1:12" x14ac:dyDescent="0.25">
      <c r="A98" s="4" t="s">
        <v>226</v>
      </c>
      <c r="B98" s="4" t="s">
        <v>227</v>
      </c>
      <c r="C98" s="4" t="s">
        <v>216</v>
      </c>
      <c r="D98" s="4" t="s">
        <v>13</v>
      </c>
      <c r="E98" s="4" t="s">
        <v>14</v>
      </c>
      <c r="F98" s="5" t="s">
        <v>15</v>
      </c>
      <c r="G98" s="5">
        <v>12</v>
      </c>
      <c r="H98" s="6">
        <v>0</v>
      </c>
      <c r="I98" s="25">
        <v>8.2360000000000007</v>
      </c>
      <c r="J98" s="7">
        <v>0.16475999999999999</v>
      </c>
      <c r="K98">
        <f t="shared" si="1"/>
        <v>2.0004856726566291E-2</v>
      </c>
      <c r="L98" t="str">
        <f>_xlfn.XLOOKUP(A98,'Usage by partner TELE2 vs Ki'!A:A,'Usage by partner TELE2 vs Ki'!A:A,,0)</f>
        <v>GBRMT</v>
      </c>
    </row>
    <row r="99" spans="1:12" x14ac:dyDescent="0.25">
      <c r="A99" s="4" t="s">
        <v>228</v>
      </c>
      <c r="B99" s="4" t="s">
        <v>229</v>
      </c>
      <c r="C99" s="4" t="s">
        <v>216</v>
      </c>
      <c r="D99" s="4" t="s">
        <v>13</v>
      </c>
      <c r="E99" s="4" t="s">
        <v>14</v>
      </c>
      <c r="F99" s="5" t="s">
        <v>15</v>
      </c>
      <c r="G99" s="5">
        <v>2113054</v>
      </c>
      <c r="H99" s="6">
        <v>0</v>
      </c>
      <c r="I99" s="25">
        <v>31451.842000000001</v>
      </c>
      <c r="J99" s="7">
        <v>317.47749000206699</v>
      </c>
      <c r="K99">
        <f t="shared" si="1"/>
        <v>1.009408256604071E-2</v>
      </c>
      <c r="L99" t="str">
        <f>_xlfn.XLOOKUP(A99,'Usage by partner TELE2 vs Ki'!A:A,'Usage by partner TELE2 vs Ki'!A:A,,0)</f>
        <v>GBRVF</v>
      </c>
    </row>
    <row r="100" spans="1:12" x14ac:dyDescent="0.25">
      <c r="A100" s="4" t="s">
        <v>230</v>
      </c>
      <c r="B100" s="4" t="s">
        <v>231</v>
      </c>
      <c r="C100" s="4" t="s">
        <v>232</v>
      </c>
      <c r="D100" s="4" t="s">
        <v>13</v>
      </c>
      <c r="E100" s="4" t="s">
        <v>14</v>
      </c>
      <c r="F100" s="5" t="s">
        <v>15</v>
      </c>
      <c r="G100" s="5">
        <v>236962</v>
      </c>
      <c r="H100" s="6">
        <v>0</v>
      </c>
      <c r="I100" s="25">
        <v>472.77600000000001</v>
      </c>
      <c r="J100" s="7">
        <v>9.6250699999972298</v>
      </c>
      <c r="K100">
        <f t="shared" si="1"/>
        <v>2.035862649541692E-2</v>
      </c>
      <c r="L100" t="str">
        <f>_xlfn.XLOOKUP(A100,'Usage by partner TELE2 vs Ki'!A:A,'Usage by partner TELE2 vs Ki'!A:A,,0)</f>
        <v>GINAG</v>
      </c>
    </row>
    <row r="101" spans="1:12" x14ac:dyDescent="0.25">
      <c r="A101" s="4" t="s">
        <v>230</v>
      </c>
      <c r="B101" s="4" t="s">
        <v>231</v>
      </c>
      <c r="C101" s="4" t="s">
        <v>232</v>
      </c>
      <c r="D101" s="4" t="s">
        <v>13</v>
      </c>
      <c r="E101" s="4" t="s">
        <v>14</v>
      </c>
      <c r="F101" s="5" t="s">
        <v>15</v>
      </c>
      <c r="G101" s="5">
        <v>1025543</v>
      </c>
      <c r="H101" s="6">
        <v>0</v>
      </c>
      <c r="I101" s="25">
        <v>2153.8200000000002</v>
      </c>
      <c r="J101" s="7">
        <v>109.309190001508</v>
      </c>
      <c r="K101">
        <f t="shared" si="1"/>
        <v>5.0751311623769856E-2</v>
      </c>
      <c r="L101" t="str">
        <f>_xlfn.XLOOKUP(A101,'Usage by partner TELE2 vs Ki'!A:A,'Usage by partner TELE2 vs Ki'!A:A,,0)</f>
        <v>GINAG</v>
      </c>
    </row>
    <row r="102" spans="1:12" x14ac:dyDescent="0.25">
      <c r="A102" s="4" t="s">
        <v>233</v>
      </c>
      <c r="B102" s="4" t="s">
        <v>234</v>
      </c>
      <c r="C102" s="4" t="s">
        <v>235</v>
      </c>
      <c r="D102" s="4" t="s">
        <v>13</v>
      </c>
      <c r="E102" s="4" t="s">
        <v>14</v>
      </c>
      <c r="F102" s="5" t="s">
        <v>15</v>
      </c>
      <c r="G102" s="5">
        <v>2713</v>
      </c>
      <c r="H102" s="6">
        <v>0</v>
      </c>
      <c r="I102" s="25">
        <v>22.03</v>
      </c>
      <c r="J102" s="7">
        <v>2.2124700000000499</v>
      </c>
      <c r="K102">
        <f t="shared" si="1"/>
        <v>0.10042986836132772</v>
      </c>
      <c r="L102" t="str">
        <f>_xlfn.XLOOKUP(A102,'Usage by partner TELE2 vs Ki'!A:A,'Usage by partner TELE2 vs Ki'!A:A,,0)</f>
        <v>GMBAC</v>
      </c>
    </row>
    <row r="103" spans="1:12" x14ac:dyDescent="0.25">
      <c r="A103" s="4" t="s">
        <v>236</v>
      </c>
      <c r="B103" s="4" t="s">
        <v>237</v>
      </c>
      <c r="C103" s="4" t="s">
        <v>235</v>
      </c>
      <c r="D103" s="4" t="s">
        <v>13</v>
      </c>
      <c r="E103" s="4" t="s">
        <v>14</v>
      </c>
      <c r="F103" s="5" t="s">
        <v>15</v>
      </c>
      <c r="G103" s="5">
        <v>3260</v>
      </c>
      <c r="H103" s="6">
        <v>0</v>
      </c>
      <c r="I103" s="25">
        <v>40.557000000000002</v>
      </c>
      <c r="J103" s="7">
        <v>40.571320000000298</v>
      </c>
      <c r="K103">
        <f t="shared" si="1"/>
        <v>1.0003530833148482</v>
      </c>
      <c r="L103" t="str">
        <f>_xlfn.XLOOKUP(A103,'Usage by partner TELE2 vs Ki'!A:A,'Usage by partner TELE2 vs Ki'!A:A,,0)</f>
        <v>GMBQC</v>
      </c>
    </row>
    <row r="104" spans="1:12" x14ac:dyDescent="0.25">
      <c r="A104" s="4" t="s">
        <v>238</v>
      </c>
      <c r="B104" s="4" t="s">
        <v>239</v>
      </c>
      <c r="C104" s="4" t="s">
        <v>240</v>
      </c>
      <c r="D104" s="4" t="s">
        <v>13</v>
      </c>
      <c r="E104" s="4" t="s">
        <v>14</v>
      </c>
      <c r="F104" s="5" t="s">
        <v>15</v>
      </c>
      <c r="G104" s="5">
        <v>5</v>
      </c>
      <c r="H104" s="6">
        <v>0</v>
      </c>
      <c r="I104" s="25">
        <v>2.1999999999999999E-2</v>
      </c>
      <c r="J104" s="7">
        <v>1.14E-3</v>
      </c>
      <c r="K104">
        <f t="shared" si="1"/>
        <v>5.1818181818181819E-2</v>
      </c>
      <c r="L104" t="str">
        <f>_xlfn.XLOOKUP(A104,'Usage by partner TELE2 vs Ki'!A:A,'Usage by partner TELE2 vs Ki'!A:A,,0)</f>
        <v>GNBSB</v>
      </c>
    </row>
    <row r="105" spans="1:12" x14ac:dyDescent="0.25">
      <c r="A105" s="4" t="s">
        <v>241</v>
      </c>
      <c r="B105" s="4" t="s">
        <v>242</v>
      </c>
      <c r="C105" s="4" t="s">
        <v>243</v>
      </c>
      <c r="D105" s="4" t="s">
        <v>13</v>
      </c>
      <c r="E105" s="4" t="s">
        <v>14</v>
      </c>
      <c r="F105" s="5" t="s">
        <v>15</v>
      </c>
      <c r="G105" s="5">
        <v>31</v>
      </c>
      <c r="H105" s="6">
        <v>0</v>
      </c>
      <c r="I105" s="25">
        <v>0.22</v>
      </c>
      <c r="J105" s="7">
        <v>4.4040000000000003E-2</v>
      </c>
      <c r="K105">
        <f t="shared" si="1"/>
        <v>0.20018181818181818</v>
      </c>
      <c r="L105" t="str">
        <f>_xlfn.XLOOKUP(A105,'Usage by partner TELE2 vs Ki'!A:A,'Usage by partner TELE2 vs Ki'!A:A,,0)</f>
        <v>GNQHT</v>
      </c>
    </row>
    <row r="106" spans="1:12" x14ac:dyDescent="0.25">
      <c r="A106" s="4" t="s">
        <v>1059</v>
      </c>
      <c r="B106" s="4" t="s">
        <v>1060</v>
      </c>
      <c r="C106" s="4" t="s">
        <v>246</v>
      </c>
      <c r="D106" s="4" t="s">
        <v>13</v>
      </c>
      <c r="E106" s="4" t="s">
        <v>14</v>
      </c>
      <c r="F106" s="5" t="s">
        <v>15</v>
      </c>
      <c r="G106" s="5">
        <v>4</v>
      </c>
      <c r="H106" s="6">
        <v>0</v>
      </c>
      <c r="I106" s="25">
        <v>0.48799999999999999</v>
      </c>
      <c r="J106" s="7">
        <v>14.64845</v>
      </c>
      <c r="K106">
        <f t="shared" si="1"/>
        <v>30.017315573770492</v>
      </c>
      <c r="L106" t="str">
        <f>_xlfn.XLOOKUP(A106,'Usage by partner TELE2 vs Ki'!A:A,'Usage by partner TELE2 vs Ki'!A:A,,0)</f>
        <v>GRCCO</v>
      </c>
    </row>
    <row r="107" spans="1:12" x14ac:dyDescent="0.25">
      <c r="A107" s="4" t="s">
        <v>244</v>
      </c>
      <c r="B107" s="4" t="s">
        <v>245</v>
      </c>
      <c r="C107" s="4" t="s">
        <v>246</v>
      </c>
      <c r="D107" s="4" t="s">
        <v>13</v>
      </c>
      <c r="E107" s="4" t="s">
        <v>14</v>
      </c>
      <c r="F107" s="5" t="s">
        <v>15</v>
      </c>
      <c r="G107" s="5">
        <v>176358</v>
      </c>
      <c r="H107" s="6">
        <v>0</v>
      </c>
      <c r="I107" s="25">
        <v>5104.3190000000004</v>
      </c>
      <c r="J107" s="7">
        <v>25.944039999999202</v>
      </c>
      <c r="K107">
        <f t="shared" si="1"/>
        <v>5.0827622646623773E-3</v>
      </c>
      <c r="L107" t="str">
        <f>_xlfn.XLOOKUP(A107,'Usage by partner TELE2 vs Ki'!A:A,'Usage by partner TELE2 vs Ki'!A:A,,0)</f>
        <v>GRCPF</v>
      </c>
    </row>
    <row r="108" spans="1:12" x14ac:dyDescent="0.25">
      <c r="A108" s="4" t="s">
        <v>244</v>
      </c>
      <c r="B108" s="4" t="s">
        <v>245</v>
      </c>
      <c r="C108" s="4" t="s">
        <v>246</v>
      </c>
      <c r="D108" s="4" t="s">
        <v>13</v>
      </c>
      <c r="E108" s="4" t="s">
        <v>14</v>
      </c>
      <c r="F108" s="5" t="s">
        <v>15</v>
      </c>
      <c r="G108" s="5">
        <v>365201</v>
      </c>
      <c r="H108" s="6">
        <v>0</v>
      </c>
      <c r="I108" s="25">
        <v>9830.93</v>
      </c>
      <c r="J108" s="7">
        <v>98.993770000043696</v>
      </c>
      <c r="K108">
        <f t="shared" si="1"/>
        <v>1.0069624135259197E-2</v>
      </c>
      <c r="L108" t="str">
        <f>_xlfn.XLOOKUP(A108,'Usage by partner TELE2 vs Ki'!A:A,'Usage by partner TELE2 vs Ki'!A:A,,0)</f>
        <v>GRCPF</v>
      </c>
    </row>
    <row r="109" spans="1:12" x14ac:dyDescent="0.25">
      <c r="A109" s="4" t="s">
        <v>247</v>
      </c>
      <c r="B109" s="4" t="s">
        <v>248</v>
      </c>
      <c r="C109" s="4" t="s">
        <v>246</v>
      </c>
      <c r="D109" s="4" t="s">
        <v>13</v>
      </c>
      <c r="E109" s="4" t="s">
        <v>14</v>
      </c>
      <c r="F109" s="5" t="s">
        <v>15</v>
      </c>
      <c r="G109" s="5">
        <v>63298</v>
      </c>
      <c r="H109" s="6">
        <v>0</v>
      </c>
      <c r="I109" s="25">
        <v>3000.5729999999999</v>
      </c>
      <c r="J109" s="7">
        <v>15.2109399999977</v>
      </c>
      <c r="K109">
        <f t="shared" si="1"/>
        <v>5.069345088420679E-3</v>
      </c>
      <c r="L109" t="str">
        <f>_xlfn.XLOOKUP(A109,'Usage by partner TELE2 vs Ki'!A:A,'Usage by partner TELE2 vs Ki'!A:A,,0)</f>
        <v>GRCSH</v>
      </c>
    </row>
    <row r="110" spans="1:12" x14ac:dyDescent="0.25">
      <c r="A110" s="4" t="s">
        <v>247</v>
      </c>
      <c r="B110" s="4" t="s">
        <v>248</v>
      </c>
      <c r="C110" s="4" t="s">
        <v>246</v>
      </c>
      <c r="D110" s="4" t="s">
        <v>13</v>
      </c>
      <c r="E110" s="4" t="s">
        <v>14</v>
      </c>
      <c r="F110" s="5" t="s">
        <v>15</v>
      </c>
      <c r="G110" s="5">
        <v>181589</v>
      </c>
      <c r="H110" s="6">
        <v>0</v>
      </c>
      <c r="I110" s="25">
        <v>9109.6460000000006</v>
      </c>
      <c r="J110" s="7">
        <v>55.280980000005798</v>
      </c>
      <c r="K110">
        <f t="shared" si="1"/>
        <v>6.0684004625433082E-3</v>
      </c>
      <c r="L110" t="str">
        <f>_xlfn.XLOOKUP(A110,'Usage by partner TELE2 vs Ki'!A:A,'Usage by partner TELE2 vs Ki'!A:A,,0)</f>
        <v>GRCSH</v>
      </c>
    </row>
    <row r="111" spans="1:12" x14ac:dyDescent="0.25">
      <c r="A111" s="4" t="s">
        <v>252</v>
      </c>
      <c r="B111" s="4" t="s">
        <v>253</v>
      </c>
      <c r="C111" s="4" t="s">
        <v>251</v>
      </c>
      <c r="D111" s="4" t="s">
        <v>13</v>
      </c>
      <c r="E111" s="4" t="s">
        <v>14</v>
      </c>
      <c r="F111" s="5" t="s">
        <v>15</v>
      </c>
      <c r="G111" s="5">
        <v>18</v>
      </c>
      <c r="H111" s="6">
        <v>0</v>
      </c>
      <c r="I111" s="25">
        <v>1.456</v>
      </c>
      <c r="J111" s="7">
        <v>2.92E-2</v>
      </c>
      <c r="K111">
        <f t="shared" si="1"/>
        <v>2.0054945054945057E-2</v>
      </c>
      <c r="L111" t="str">
        <f>_xlfn.XLOOKUP(A111,'Usage by partner TELE2 vs Ki'!A:A,'Usage by partner TELE2 vs Ki'!A:A,,0)</f>
        <v>GTMSC</v>
      </c>
    </row>
    <row r="112" spans="1:12" x14ac:dyDescent="0.25">
      <c r="A112" s="4" t="s">
        <v>254</v>
      </c>
      <c r="B112" s="4" t="s">
        <v>255</v>
      </c>
      <c r="C112" s="4" t="s">
        <v>256</v>
      </c>
      <c r="D112" s="4" t="s">
        <v>13</v>
      </c>
      <c r="E112" s="4" t="s">
        <v>14</v>
      </c>
      <c r="F112" s="5" t="s">
        <v>15</v>
      </c>
      <c r="G112" s="5">
        <v>44561</v>
      </c>
      <c r="H112" s="6">
        <v>0</v>
      </c>
      <c r="I112" s="25">
        <v>5223.192</v>
      </c>
      <c r="J112" s="7">
        <v>522.46290999995404</v>
      </c>
      <c r="K112">
        <f t="shared" si="1"/>
        <v>0.10002751382678524</v>
      </c>
      <c r="L112" t="str">
        <f>_xlfn.XLOOKUP(A112,'Usage by partner TELE2 vs Ki'!A:A,'Usage by partner TELE2 vs Ki'!A:A,,0)</f>
        <v>GUYUM</v>
      </c>
    </row>
    <row r="113" spans="1:12" x14ac:dyDescent="0.25">
      <c r="A113" s="4" t="s">
        <v>1187</v>
      </c>
      <c r="B113" s="4" t="s">
        <v>1188</v>
      </c>
      <c r="C113" s="4" t="s">
        <v>259</v>
      </c>
      <c r="D113" s="4" t="s">
        <v>13</v>
      </c>
      <c r="E113" s="4" t="s">
        <v>14</v>
      </c>
      <c r="F113" s="5" t="s">
        <v>15</v>
      </c>
      <c r="G113" s="5">
        <v>3</v>
      </c>
      <c r="H113" s="6">
        <v>0</v>
      </c>
      <c r="I113" s="25">
        <v>0.67600000000000005</v>
      </c>
      <c r="J113" s="7">
        <v>4.0550000000000003E-2</v>
      </c>
      <c r="K113">
        <f t="shared" si="1"/>
        <v>5.9985207100591714E-2</v>
      </c>
      <c r="L113" t="str">
        <f>_xlfn.XLOOKUP(A113,'Usage by partner TELE2 vs Ki'!A:A,'Usage by partner TELE2 vs Ki'!A:A,,0)</f>
        <v>HKGPP</v>
      </c>
    </row>
    <row r="114" spans="1:12" x14ac:dyDescent="0.25">
      <c r="A114" s="4" t="s">
        <v>257</v>
      </c>
      <c r="B114" s="4" t="s">
        <v>258</v>
      </c>
      <c r="C114" s="4" t="s">
        <v>259</v>
      </c>
      <c r="D114" s="4" t="s">
        <v>13</v>
      </c>
      <c r="E114" s="4" t="s">
        <v>14</v>
      </c>
      <c r="F114" s="5" t="s">
        <v>15</v>
      </c>
      <c r="G114" s="5">
        <v>118</v>
      </c>
      <c r="H114" s="6">
        <v>0</v>
      </c>
      <c r="I114" s="25">
        <v>194.42099999999999</v>
      </c>
      <c r="J114" s="7">
        <v>11.665760000000001</v>
      </c>
      <c r="K114">
        <f t="shared" si="1"/>
        <v>6.0002571738649639E-2</v>
      </c>
      <c r="L114" t="str">
        <f>_xlfn.XLOOKUP(A114,'Usage by partner TELE2 vs Ki'!A:A,'Usage by partner TELE2 vs Ki'!A:A,,0)</f>
        <v>HKGTC</v>
      </c>
    </row>
    <row r="115" spans="1:12" x14ac:dyDescent="0.25">
      <c r="A115" s="4" t="s">
        <v>260</v>
      </c>
      <c r="B115" s="4" t="s">
        <v>261</v>
      </c>
      <c r="C115" s="4" t="s">
        <v>262</v>
      </c>
      <c r="D115" s="4" t="s">
        <v>13</v>
      </c>
      <c r="E115" s="4" t="s">
        <v>14</v>
      </c>
      <c r="F115" s="5" t="s">
        <v>15</v>
      </c>
      <c r="G115" s="5">
        <v>793</v>
      </c>
      <c r="H115" s="6">
        <v>0</v>
      </c>
      <c r="I115" s="25">
        <v>25.858000000000001</v>
      </c>
      <c r="J115" s="7">
        <v>0.15870000000000001</v>
      </c>
      <c r="K115">
        <f t="shared" si="1"/>
        <v>6.1373656121896511E-3</v>
      </c>
      <c r="L115" t="str">
        <f>_xlfn.XLOOKUP(A115,'Usage by partner TELE2 vs Ki'!A:A,'Usage by partner TELE2 vs Ki'!A:A,,0)</f>
        <v>HRVT2</v>
      </c>
    </row>
    <row r="116" spans="1:12" x14ac:dyDescent="0.25">
      <c r="A116" s="4" t="s">
        <v>263</v>
      </c>
      <c r="B116" s="4" t="s">
        <v>264</v>
      </c>
      <c r="C116" s="4" t="s">
        <v>262</v>
      </c>
      <c r="D116" s="4" t="s">
        <v>13</v>
      </c>
      <c r="E116" s="4" t="s">
        <v>14</v>
      </c>
      <c r="F116" s="5" t="s">
        <v>15</v>
      </c>
      <c r="G116" s="5">
        <v>628</v>
      </c>
      <c r="H116" s="6">
        <v>0</v>
      </c>
      <c r="I116" s="25">
        <v>71.668999999999997</v>
      </c>
      <c r="J116" s="7">
        <v>0.71926999999999996</v>
      </c>
      <c r="K116">
        <f t="shared" si="1"/>
        <v>1.0035998827945137E-2</v>
      </c>
      <c r="L116" t="str">
        <f>_xlfn.XLOOKUP(A116,'Usage by partner TELE2 vs Ki'!A:A,'Usage by partner TELE2 vs Ki'!A:A,,0)</f>
        <v>HRVVI</v>
      </c>
    </row>
    <row r="117" spans="1:12" x14ac:dyDescent="0.25">
      <c r="A117" s="4" t="s">
        <v>265</v>
      </c>
      <c r="B117" s="4" t="s">
        <v>266</v>
      </c>
      <c r="C117" s="4" t="s">
        <v>267</v>
      </c>
      <c r="D117" s="4" t="s">
        <v>13</v>
      </c>
      <c r="E117" s="4" t="s">
        <v>14</v>
      </c>
      <c r="F117" s="5" t="s">
        <v>15</v>
      </c>
      <c r="G117" s="5">
        <v>11021</v>
      </c>
      <c r="H117" s="6">
        <v>0</v>
      </c>
      <c r="I117" s="25">
        <v>1357.335</v>
      </c>
      <c r="J117" s="7">
        <v>8.1849800000000901</v>
      </c>
      <c r="K117">
        <f t="shared" si="1"/>
        <v>6.0301841476128517E-3</v>
      </c>
      <c r="L117" t="str">
        <f>_xlfn.XLOOKUP(A117,'Usage by partner TELE2 vs Ki'!A:A,'Usage by partner TELE2 vs Ki'!A:A,,0)</f>
        <v>HUNH1</v>
      </c>
    </row>
    <row r="118" spans="1:12" x14ac:dyDescent="0.25">
      <c r="A118" s="4" t="s">
        <v>268</v>
      </c>
      <c r="B118" s="4" t="s">
        <v>269</v>
      </c>
      <c r="C118" s="4" t="s">
        <v>267</v>
      </c>
      <c r="D118" s="4" t="s">
        <v>13</v>
      </c>
      <c r="E118" s="4" t="s">
        <v>14</v>
      </c>
      <c r="F118" s="5" t="s">
        <v>15</v>
      </c>
      <c r="G118" s="5">
        <v>18995</v>
      </c>
      <c r="H118" s="6">
        <v>0</v>
      </c>
      <c r="I118" s="25">
        <v>890.19200000000001</v>
      </c>
      <c r="J118" s="7">
        <v>8.9613299999998208</v>
      </c>
      <c r="K118">
        <f t="shared" si="1"/>
        <v>1.0066738411488555E-2</v>
      </c>
      <c r="L118" t="str">
        <f>_xlfn.XLOOKUP(A118,'Usage by partner TELE2 vs Ki'!A:A,'Usage by partner TELE2 vs Ki'!A:A,,0)</f>
        <v>HUNVR</v>
      </c>
    </row>
    <row r="119" spans="1:12" x14ac:dyDescent="0.25">
      <c r="A119" s="4" t="s">
        <v>1151</v>
      </c>
      <c r="B119" s="4" t="s">
        <v>1189</v>
      </c>
      <c r="C119" s="4" t="s">
        <v>1063</v>
      </c>
      <c r="D119" s="4" t="s">
        <v>13</v>
      </c>
      <c r="E119" s="4" t="s">
        <v>14</v>
      </c>
      <c r="F119" s="5" t="s">
        <v>15</v>
      </c>
      <c r="G119" s="5">
        <v>3</v>
      </c>
      <c r="H119" s="6">
        <v>0</v>
      </c>
      <c r="I119" s="25">
        <v>6.4000000000000001E-2</v>
      </c>
      <c r="J119" s="7">
        <v>6.45E-3</v>
      </c>
      <c r="K119">
        <f t="shared" si="1"/>
        <v>0.10078125</v>
      </c>
      <c r="L119" t="str">
        <f>_xlfn.XLOOKUP(A119,'Usage by partner TELE2 vs Ki'!A:A,'Usage by partner TELE2 vs Ki'!A:A,,0)</f>
        <v>IDN89</v>
      </c>
    </row>
    <row r="120" spans="1:12" x14ac:dyDescent="0.25">
      <c r="A120" s="4" t="s">
        <v>1153</v>
      </c>
      <c r="B120" s="4" t="s">
        <v>1190</v>
      </c>
      <c r="C120" s="4" t="s">
        <v>1063</v>
      </c>
      <c r="D120" s="4" t="s">
        <v>13</v>
      </c>
      <c r="E120" s="4" t="s">
        <v>14</v>
      </c>
      <c r="F120" s="5" t="s">
        <v>15</v>
      </c>
      <c r="G120" s="5">
        <v>11</v>
      </c>
      <c r="H120" s="6">
        <v>0</v>
      </c>
      <c r="I120" s="25">
        <v>0.53500000000000003</v>
      </c>
      <c r="J120" s="7">
        <v>3.2160000000000001E-2</v>
      </c>
      <c r="K120">
        <f t="shared" si="1"/>
        <v>6.0112149532710282E-2</v>
      </c>
      <c r="L120" t="str">
        <f>_xlfn.XLOOKUP(A120,'Usage by partner TELE2 vs Ki'!A:A,'Usage by partner TELE2 vs Ki'!A:A,,0)</f>
        <v>IDNEX</v>
      </c>
    </row>
    <row r="121" spans="1:12" x14ac:dyDescent="0.25">
      <c r="A121" s="4" t="s">
        <v>1152</v>
      </c>
      <c r="B121" s="4" t="s">
        <v>1191</v>
      </c>
      <c r="C121" s="4" t="s">
        <v>1063</v>
      </c>
      <c r="D121" s="4" t="s">
        <v>13</v>
      </c>
      <c r="E121" s="4" t="s">
        <v>14</v>
      </c>
      <c r="F121" s="5" t="s">
        <v>15</v>
      </c>
      <c r="G121" s="5">
        <v>2</v>
      </c>
      <c r="H121" s="6">
        <v>0</v>
      </c>
      <c r="I121" s="25">
        <v>2.8000000000000001E-2</v>
      </c>
      <c r="J121" s="7">
        <v>1.417E-2</v>
      </c>
      <c r="K121">
        <f t="shared" si="1"/>
        <v>0.50607142857142862</v>
      </c>
      <c r="L121" t="str">
        <f>_xlfn.XLOOKUP(A121,'Usage by partner TELE2 vs Ki'!A:A,'Usage by partner TELE2 vs Ki'!A:A,,0)</f>
        <v>IDNSL</v>
      </c>
    </row>
    <row r="122" spans="1:12" x14ac:dyDescent="0.25">
      <c r="A122" s="4" t="s">
        <v>1061</v>
      </c>
      <c r="B122" s="4" t="s">
        <v>1062</v>
      </c>
      <c r="C122" s="4" t="s">
        <v>1063</v>
      </c>
      <c r="D122" s="4" t="s">
        <v>13</v>
      </c>
      <c r="E122" s="4" t="s">
        <v>14</v>
      </c>
      <c r="F122" s="5" t="s">
        <v>15</v>
      </c>
      <c r="G122" s="5">
        <v>3</v>
      </c>
      <c r="H122" s="6">
        <v>0</v>
      </c>
      <c r="I122" s="25">
        <v>3.9E-2</v>
      </c>
      <c r="J122" s="7">
        <v>2.3600000000000001E-3</v>
      </c>
      <c r="K122">
        <f t="shared" si="1"/>
        <v>6.0512820512820517E-2</v>
      </c>
      <c r="L122" t="str">
        <f>_xlfn.XLOOKUP(A122,'Usage by partner TELE2 vs Ki'!A:A,'Usage by partner TELE2 vs Ki'!A:A,,0)</f>
        <v>IDNTS</v>
      </c>
    </row>
    <row r="123" spans="1:12" x14ac:dyDescent="0.25">
      <c r="A123" s="4" t="s">
        <v>270</v>
      </c>
      <c r="B123" s="4" t="s">
        <v>271</v>
      </c>
      <c r="C123" s="4" t="s">
        <v>272</v>
      </c>
      <c r="D123" s="4" t="s">
        <v>13</v>
      </c>
      <c r="E123" s="4" t="s">
        <v>14</v>
      </c>
      <c r="F123" s="5" t="s">
        <v>15</v>
      </c>
      <c r="G123" s="5">
        <v>19367</v>
      </c>
      <c r="H123" s="6">
        <v>0</v>
      </c>
      <c r="I123" s="25">
        <v>637.61099999999999</v>
      </c>
      <c r="J123" s="7">
        <v>19.2234099999996</v>
      </c>
      <c r="K123">
        <f t="shared" si="1"/>
        <v>3.0149119133765886E-2</v>
      </c>
      <c r="L123" t="str">
        <f>_xlfn.XLOOKUP(A123,'Usage by partner TELE2 vs Ki'!A:A,'Usage by partner TELE2 vs Ki'!A:A,,0)</f>
        <v>INDA3</v>
      </c>
    </row>
    <row r="124" spans="1:12" x14ac:dyDescent="0.25">
      <c r="A124" s="4" t="s">
        <v>275</v>
      </c>
      <c r="B124" s="4" t="s">
        <v>276</v>
      </c>
      <c r="C124" s="4" t="s">
        <v>272</v>
      </c>
      <c r="D124" s="4" t="s">
        <v>13</v>
      </c>
      <c r="E124" s="4" t="s">
        <v>14</v>
      </c>
      <c r="F124" s="5" t="s">
        <v>15</v>
      </c>
      <c r="G124" s="5">
        <v>21539</v>
      </c>
      <c r="H124" s="6">
        <v>0</v>
      </c>
      <c r="I124" s="25">
        <v>773.71500000000003</v>
      </c>
      <c r="J124" s="7">
        <v>154.83255000001</v>
      </c>
      <c r="K124">
        <f t="shared" si="1"/>
        <v>0.2001157402919809</v>
      </c>
      <c r="L124" t="str">
        <f>_xlfn.XLOOKUP(A124,'Usage by partner TELE2 vs Ki'!A:A,'Usage by partner TELE2 vs Ki'!A:A,,0)</f>
        <v>INDF1</v>
      </c>
    </row>
    <row r="125" spans="1:12" x14ac:dyDescent="0.25">
      <c r="A125" s="4" t="s">
        <v>277</v>
      </c>
      <c r="B125" s="4" t="s">
        <v>278</v>
      </c>
      <c r="C125" s="4" t="s">
        <v>279</v>
      </c>
      <c r="D125" s="4" t="s">
        <v>13</v>
      </c>
      <c r="E125" s="4" t="s">
        <v>14</v>
      </c>
      <c r="F125" s="5" t="s">
        <v>15</v>
      </c>
      <c r="G125" s="5">
        <v>428</v>
      </c>
      <c r="H125" s="6">
        <v>0</v>
      </c>
      <c r="I125" s="25">
        <v>36.722999999999999</v>
      </c>
      <c r="J125" s="7">
        <v>0.36836000000000002</v>
      </c>
      <c r="K125">
        <f t="shared" si="1"/>
        <v>1.0030770906516353E-2</v>
      </c>
      <c r="L125" t="str">
        <f>_xlfn.XLOOKUP(A125,'Usage by partner TELE2 vs Ki'!A:A,'Usage by partner TELE2 vs Ki'!A:A,,0)</f>
        <v>IRLEC</v>
      </c>
    </row>
    <row r="126" spans="1:12" x14ac:dyDescent="0.25">
      <c r="A126" s="4" t="s">
        <v>280</v>
      </c>
      <c r="B126" s="4" t="s">
        <v>281</v>
      </c>
      <c r="C126" s="4" t="s">
        <v>279</v>
      </c>
      <c r="D126" s="4" t="s">
        <v>13</v>
      </c>
      <c r="E126" s="4" t="s">
        <v>14</v>
      </c>
      <c r="F126" s="5" t="s">
        <v>15</v>
      </c>
      <c r="G126" s="5">
        <v>3238</v>
      </c>
      <c r="H126" s="6">
        <v>0</v>
      </c>
      <c r="I126" s="25">
        <v>2668.221</v>
      </c>
      <c r="J126" s="7">
        <v>26.693649999999899</v>
      </c>
      <c r="K126">
        <f t="shared" si="1"/>
        <v>1.0004287500922861E-2</v>
      </c>
      <c r="L126" t="str">
        <f>_xlfn.XLOOKUP(A126,'Usage by partner TELE2 vs Ki'!A:A,'Usage by partner TELE2 vs Ki'!A:A,,0)</f>
        <v>IRLH3</v>
      </c>
    </row>
    <row r="127" spans="1:12" x14ac:dyDescent="0.25">
      <c r="A127" s="4" t="s">
        <v>282</v>
      </c>
      <c r="B127" s="4" t="s">
        <v>283</v>
      </c>
      <c r="C127" s="4" t="s">
        <v>279</v>
      </c>
      <c r="D127" s="4" t="s">
        <v>13</v>
      </c>
      <c r="E127" s="4" t="s">
        <v>14</v>
      </c>
      <c r="F127" s="5" t="s">
        <v>15</v>
      </c>
      <c r="G127" s="5">
        <v>327</v>
      </c>
      <c r="H127" s="6">
        <v>0</v>
      </c>
      <c r="I127" s="25">
        <v>157.54900000000001</v>
      </c>
      <c r="J127" s="7">
        <v>1.5764800000000001</v>
      </c>
      <c r="K127">
        <f t="shared" si="1"/>
        <v>1.0006283759338364E-2</v>
      </c>
      <c r="L127" t="str">
        <f>_xlfn.XLOOKUP(A127,'Usage by partner TELE2 vs Ki'!A:A,'Usage by partner TELE2 vs Ki'!A:A,,0)</f>
        <v>IRLME</v>
      </c>
    </row>
    <row r="128" spans="1:12" x14ac:dyDescent="0.25">
      <c r="A128" s="4" t="s">
        <v>287</v>
      </c>
      <c r="B128" s="4" t="s">
        <v>288</v>
      </c>
      <c r="C128" s="4" t="s">
        <v>286</v>
      </c>
      <c r="D128" s="4" t="s">
        <v>13</v>
      </c>
      <c r="E128" s="4" t="s">
        <v>14</v>
      </c>
      <c r="F128" s="5" t="s">
        <v>15</v>
      </c>
      <c r="G128" s="5">
        <v>250</v>
      </c>
      <c r="H128" s="6">
        <v>0</v>
      </c>
      <c r="I128" s="25">
        <v>0.27500000000000002</v>
      </c>
      <c r="J128" s="7">
        <v>2.82000000000001E-3</v>
      </c>
      <c r="K128">
        <f t="shared" si="1"/>
        <v>1.025454545454549E-2</v>
      </c>
      <c r="L128" t="str">
        <f>_xlfn.XLOOKUP(A128,'Usage by partner TELE2 vs Ki'!A:A,'Usage by partner TELE2 vs Ki'!A:A,,0)</f>
        <v>ISLTL</v>
      </c>
    </row>
    <row r="129" spans="1:12" x14ac:dyDescent="0.25">
      <c r="A129" s="4" t="s">
        <v>289</v>
      </c>
      <c r="B129" s="4" t="s">
        <v>290</v>
      </c>
      <c r="C129" s="4" t="s">
        <v>291</v>
      </c>
      <c r="D129" s="4" t="s">
        <v>13</v>
      </c>
      <c r="E129" s="4" t="s">
        <v>14</v>
      </c>
      <c r="F129" s="5" t="s">
        <v>15</v>
      </c>
      <c r="G129" s="5">
        <v>204679</v>
      </c>
      <c r="H129" s="6">
        <v>0</v>
      </c>
      <c r="I129" s="25">
        <v>86640.731</v>
      </c>
      <c r="J129" s="7">
        <v>1170.51603</v>
      </c>
      <c r="K129">
        <f t="shared" si="1"/>
        <v>1.350999716288174E-2</v>
      </c>
      <c r="L129" t="str">
        <f>_xlfn.XLOOKUP(A129,'Usage by partner TELE2 vs Ki'!A:A,'Usage by partner TELE2 vs Ki'!A:A,,0)</f>
        <v>ISR01</v>
      </c>
    </row>
    <row r="130" spans="1:12" x14ac:dyDescent="0.25">
      <c r="A130" s="4" t="s">
        <v>289</v>
      </c>
      <c r="B130" s="4" t="s">
        <v>290</v>
      </c>
      <c r="C130" s="4" t="s">
        <v>291</v>
      </c>
      <c r="D130" s="4" t="s">
        <v>13</v>
      </c>
      <c r="E130" s="4" t="s">
        <v>14</v>
      </c>
      <c r="F130" s="5" t="s">
        <v>15</v>
      </c>
      <c r="G130" s="5">
        <v>341746</v>
      </c>
      <c r="H130" s="6">
        <v>0</v>
      </c>
      <c r="I130" s="25">
        <v>145993.23199999999</v>
      </c>
      <c r="J130" s="7">
        <v>2191.3118300004999</v>
      </c>
      <c r="K130">
        <f t="shared" si="1"/>
        <v>1.5009680928226179E-2</v>
      </c>
      <c r="L130" t="str">
        <f>_xlfn.XLOOKUP(A130,'Usage by partner TELE2 vs Ki'!A:A,'Usage by partner TELE2 vs Ki'!A:A,,0)</f>
        <v>ISR01</v>
      </c>
    </row>
    <row r="131" spans="1:12" x14ac:dyDescent="0.25">
      <c r="A131" s="4" t="s">
        <v>292</v>
      </c>
      <c r="B131" s="4" t="s">
        <v>293</v>
      </c>
      <c r="C131" s="4" t="s">
        <v>291</v>
      </c>
      <c r="D131" s="4" t="s">
        <v>13</v>
      </c>
      <c r="E131" s="4" t="s">
        <v>14</v>
      </c>
      <c r="F131" s="5" t="s">
        <v>15</v>
      </c>
      <c r="G131" s="5">
        <v>1785057</v>
      </c>
      <c r="H131" s="6">
        <v>0</v>
      </c>
      <c r="I131" s="25">
        <v>76155.819000000003</v>
      </c>
      <c r="J131" s="7">
        <v>1034.0133599988901</v>
      </c>
      <c r="K131">
        <f t="shared" ref="K131:K194" si="2">J131/I131</f>
        <v>1.3577601469940073E-2</v>
      </c>
      <c r="L131" t="str">
        <f>_xlfn.XLOOKUP(A131,'Usage by partner TELE2 vs Ki'!A:A,'Usage by partner TELE2 vs Ki'!A:A,,0)</f>
        <v>ISRMS</v>
      </c>
    </row>
    <row r="132" spans="1:12" x14ac:dyDescent="0.25">
      <c r="A132" s="8" t="s">
        <v>292</v>
      </c>
      <c r="B132" s="8" t="s">
        <v>293</v>
      </c>
      <c r="C132" s="8" t="s">
        <v>291</v>
      </c>
      <c r="D132" s="8" t="s">
        <v>13</v>
      </c>
      <c r="E132" s="8" t="s">
        <v>14</v>
      </c>
      <c r="F132" s="8" t="s">
        <v>15</v>
      </c>
      <c r="G132" s="8">
        <v>4151316</v>
      </c>
      <c r="H132" s="8">
        <v>0</v>
      </c>
      <c r="I132" s="26">
        <v>180813.48699999999</v>
      </c>
      <c r="J132" s="7">
        <v>2727.06162000831</v>
      </c>
      <c r="K132">
        <f t="shared" si="2"/>
        <v>1.5082180346471113E-2</v>
      </c>
      <c r="L132" t="str">
        <f>_xlfn.XLOOKUP(A132,'Usage by partner TELE2 vs Ki'!A:A,'Usage by partner TELE2 vs Ki'!A:A,,0)</f>
        <v>ISRMS</v>
      </c>
    </row>
    <row r="133" spans="1:12" x14ac:dyDescent="0.25">
      <c r="A133" s="8" t="s">
        <v>294</v>
      </c>
      <c r="B133" s="8" t="s">
        <v>295</v>
      </c>
      <c r="C133" s="8" t="s">
        <v>291</v>
      </c>
      <c r="D133" s="8" t="s">
        <v>13</v>
      </c>
      <c r="E133" s="8" t="s">
        <v>14</v>
      </c>
      <c r="F133" s="8" t="s">
        <v>15</v>
      </c>
      <c r="G133" s="8">
        <v>2387824</v>
      </c>
      <c r="H133" s="8">
        <v>0</v>
      </c>
      <c r="I133" s="26">
        <v>35521.392</v>
      </c>
      <c r="J133" s="7">
        <v>644.85338000376703</v>
      </c>
      <c r="K133">
        <f t="shared" si="2"/>
        <v>1.81539445302078E-2</v>
      </c>
      <c r="L133" t="str">
        <f>_xlfn.XLOOKUP(A133,'Usage by partner TELE2 vs Ki'!A:A,'Usage by partner TELE2 vs Ki'!A:A,,0)</f>
        <v>ISRPL</v>
      </c>
    </row>
    <row r="134" spans="1:12" x14ac:dyDescent="0.25">
      <c r="A134" s="8" t="s">
        <v>294</v>
      </c>
      <c r="B134" s="8" t="s">
        <v>295</v>
      </c>
      <c r="C134" s="8" t="s">
        <v>291</v>
      </c>
      <c r="D134" s="8" t="s">
        <v>13</v>
      </c>
      <c r="E134" s="8" t="s">
        <v>14</v>
      </c>
      <c r="F134" s="8" t="s">
        <v>15</v>
      </c>
      <c r="G134" s="8">
        <v>5563207</v>
      </c>
      <c r="H134" s="8">
        <v>0</v>
      </c>
      <c r="I134" s="26">
        <v>62998.936999999998</v>
      </c>
      <c r="J134" s="7">
        <v>1274.66103998892</v>
      </c>
      <c r="K134">
        <f t="shared" si="2"/>
        <v>2.0233056313139382E-2</v>
      </c>
      <c r="L134" t="str">
        <f>_xlfn.XLOOKUP(A134,'Usage by partner TELE2 vs Ki'!A:A,'Usage by partner TELE2 vs Ki'!A:A,,0)</f>
        <v>ISRPL</v>
      </c>
    </row>
    <row r="135" spans="1:12" x14ac:dyDescent="0.25">
      <c r="A135" s="8" t="s">
        <v>296</v>
      </c>
      <c r="B135" s="8" t="s">
        <v>297</v>
      </c>
      <c r="C135" s="8" t="s">
        <v>298</v>
      </c>
      <c r="D135" s="8" t="s">
        <v>13</v>
      </c>
      <c r="E135" s="8" t="s">
        <v>14</v>
      </c>
      <c r="F135" s="8" t="s">
        <v>15</v>
      </c>
      <c r="G135" s="8">
        <v>51684</v>
      </c>
      <c r="H135" s="8">
        <v>0</v>
      </c>
      <c r="I135" s="26">
        <v>1475.778</v>
      </c>
      <c r="J135" s="7">
        <v>88.6865400000124</v>
      </c>
      <c r="K135">
        <f t="shared" si="2"/>
        <v>6.0094770351646655E-2</v>
      </c>
      <c r="L135" t="str">
        <f>_xlfn.XLOOKUP(A135,'Usage by partner TELE2 vs Ki'!A:A,'Usage by partner TELE2 vs Ki'!A:A,,0)</f>
        <v>ITAFM</v>
      </c>
    </row>
    <row r="136" spans="1:12" x14ac:dyDescent="0.25">
      <c r="A136" s="8" t="s">
        <v>299</v>
      </c>
      <c r="B136" s="8" t="s">
        <v>300</v>
      </c>
      <c r="C136" s="8" t="s">
        <v>298</v>
      </c>
      <c r="D136" s="8" t="s">
        <v>13</v>
      </c>
      <c r="E136" s="8" t="s">
        <v>14</v>
      </c>
      <c r="F136" s="8" t="s">
        <v>15</v>
      </c>
      <c r="G136" s="8">
        <v>85244</v>
      </c>
      <c r="H136" s="8">
        <v>0</v>
      </c>
      <c r="I136" s="26">
        <v>5834.5460000000003</v>
      </c>
      <c r="J136" s="7">
        <v>58.547250000019098</v>
      </c>
      <c r="K136">
        <f t="shared" si="2"/>
        <v>1.0034585381625083E-2</v>
      </c>
      <c r="L136" t="str">
        <f>_xlfn.XLOOKUP(A136,'Usage by partner TELE2 vs Ki'!A:A,'Usage by partner TELE2 vs Ki'!A:A,,0)</f>
        <v>ITAOM</v>
      </c>
    </row>
    <row r="137" spans="1:12" x14ac:dyDescent="0.25">
      <c r="A137" s="8" t="s">
        <v>301</v>
      </c>
      <c r="B137" s="8" t="s">
        <v>302</v>
      </c>
      <c r="C137" s="8" t="s">
        <v>298</v>
      </c>
      <c r="D137" s="8" t="s">
        <v>13</v>
      </c>
      <c r="E137" s="8" t="s">
        <v>14</v>
      </c>
      <c r="F137" s="8" t="s">
        <v>15</v>
      </c>
      <c r="G137" s="8">
        <v>51878</v>
      </c>
      <c r="H137" s="8">
        <v>0</v>
      </c>
      <c r="I137" s="26">
        <v>2160.096</v>
      </c>
      <c r="J137" s="7">
        <v>21.707199999994899</v>
      </c>
      <c r="K137">
        <f t="shared" si="2"/>
        <v>1.0049182999271745E-2</v>
      </c>
      <c r="L137" t="str">
        <f>_xlfn.XLOOKUP(A137,'Usage by partner TELE2 vs Ki'!A:A,'Usage by partner TELE2 vs Ki'!A:A,,0)</f>
        <v>ITASI</v>
      </c>
    </row>
    <row r="138" spans="1:12" x14ac:dyDescent="0.25">
      <c r="A138" s="8" t="s">
        <v>303</v>
      </c>
      <c r="B138" s="8" t="s">
        <v>304</v>
      </c>
      <c r="C138" s="8" t="s">
        <v>298</v>
      </c>
      <c r="D138" s="8" t="s">
        <v>13</v>
      </c>
      <c r="E138" s="8" t="s">
        <v>14</v>
      </c>
      <c r="F138" s="8" t="s">
        <v>15</v>
      </c>
      <c r="G138" s="8">
        <v>179441</v>
      </c>
      <c r="H138" s="8">
        <v>0</v>
      </c>
      <c r="I138" s="26">
        <v>3607.0839999999998</v>
      </c>
      <c r="J138" s="7">
        <v>22.3782499999806</v>
      </c>
      <c r="K138">
        <f t="shared" si="2"/>
        <v>6.20397251629865E-3</v>
      </c>
      <c r="L138" t="str">
        <f>_xlfn.XLOOKUP(A138,'Usage by partner TELE2 vs Ki'!A:A,'Usage by partner TELE2 vs Ki'!A:A,,0)</f>
        <v>ITAWI</v>
      </c>
    </row>
    <row r="139" spans="1:12" x14ac:dyDescent="0.25">
      <c r="A139" s="8" t="s">
        <v>305</v>
      </c>
      <c r="B139" s="8" t="s">
        <v>306</v>
      </c>
      <c r="C139" s="8" t="s">
        <v>307</v>
      </c>
      <c r="D139" s="8" t="s">
        <v>13</v>
      </c>
      <c r="E139" s="8" t="s">
        <v>14</v>
      </c>
      <c r="F139" s="8" t="s">
        <v>15</v>
      </c>
      <c r="G139" s="8">
        <v>6</v>
      </c>
      <c r="H139" s="8">
        <v>0</v>
      </c>
      <c r="I139" s="26">
        <v>0</v>
      </c>
      <c r="J139" s="7">
        <v>0</v>
      </c>
      <c r="K139" t="e">
        <f t="shared" si="2"/>
        <v>#DIV/0!</v>
      </c>
      <c r="L139" t="str">
        <f>_xlfn.XLOOKUP(A139,'Usage by partner TELE2 vs Ki'!A:A,'Usage by partner TELE2 vs Ki'!A:A,,0)</f>
        <v>JAMDC</v>
      </c>
    </row>
    <row r="140" spans="1:12" x14ac:dyDescent="0.25">
      <c r="A140" s="8" t="s">
        <v>308</v>
      </c>
      <c r="B140" s="8" t="s">
        <v>309</v>
      </c>
      <c r="C140" s="8" t="s">
        <v>310</v>
      </c>
      <c r="D140" s="8" t="s">
        <v>13</v>
      </c>
      <c r="E140" s="8" t="s">
        <v>14</v>
      </c>
      <c r="F140" s="8" t="s">
        <v>15</v>
      </c>
      <c r="G140" s="8">
        <v>40</v>
      </c>
      <c r="H140" s="8">
        <v>0</v>
      </c>
      <c r="I140" s="26">
        <v>1.3460000000000001</v>
      </c>
      <c r="J140" s="7">
        <v>5.3969999999999997E-2</v>
      </c>
      <c r="K140">
        <f t="shared" si="2"/>
        <v>4.0096582466567603E-2</v>
      </c>
      <c r="L140" t="str">
        <f>_xlfn.XLOOKUP(A140,'Usage by partner TELE2 vs Ki'!A:A,'Usage by partner TELE2 vs Ki'!A:A,,0)</f>
        <v>JORFL</v>
      </c>
    </row>
    <row r="141" spans="1:12" x14ac:dyDescent="0.25">
      <c r="A141" s="8" t="s">
        <v>311</v>
      </c>
      <c r="B141" s="8" t="s">
        <v>312</v>
      </c>
      <c r="C141" s="8" t="s">
        <v>310</v>
      </c>
      <c r="D141" s="8" t="s">
        <v>13</v>
      </c>
      <c r="E141" s="8" t="s">
        <v>14</v>
      </c>
      <c r="F141" s="8" t="s">
        <v>15</v>
      </c>
      <c r="G141" s="8">
        <v>36</v>
      </c>
      <c r="H141" s="8">
        <v>0</v>
      </c>
      <c r="I141" s="26">
        <v>1.3</v>
      </c>
      <c r="J141" s="7">
        <v>2.6190000000000001E-2</v>
      </c>
      <c r="K141">
        <f t="shared" si="2"/>
        <v>2.0146153846153845E-2</v>
      </c>
      <c r="L141" t="str">
        <f>_xlfn.XLOOKUP(A141,'Usage by partner TELE2 vs Ki'!A:A,'Usage by partner TELE2 vs Ki'!A:A,,0)</f>
        <v>JORUM</v>
      </c>
    </row>
    <row r="142" spans="1:12" x14ac:dyDescent="0.25">
      <c r="A142" s="8" t="s">
        <v>313</v>
      </c>
      <c r="B142" s="8" t="s">
        <v>314</v>
      </c>
      <c r="C142" s="8" t="s">
        <v>315</v>
      </c>
      <c r="D142" s="8" t="s">
        <v>13</v>
      </c>
      <c r="E142" s="8" t="s">
        <v>14</v>
      </c>
      <c r="F142" s="8" t="s">
        <v>15</v>
      </c>
      <c r="G142" s="8">
        <v>186109</v>
      </c>
      <c r="H142" s="8">
        <v>0</v>
      </c>
      <c r="I142" s="26">
        <v>297.27600000000001</v>
      </c>
      <c r="J142" s="7">
        <v>18.200540000011799</v>
      </c>
      <c r="K142">
        <f t="shared" si="2"/>
        <v>6.122438407409881E-2</v>
      </c>
      <c r="L142" t="str">
        <f>_xlfn.XLOOKUP(A142,'Usage by partner TELE2 vs Ki'!A:A,'Usage by partner TELE2 vs Ki'!A:A,,0)</f>
        <v>JPNJP</v>
      </c>
    </row>
    <row r="143" spans="1:12" x14ac:dyDescent="0.25">
      <c r="A143" s="8" t="s">
        <v>1192</v>
      </c>
      <c r="B143" s="8" t="s">
        <v>1193</v>
      </c>
      <c r="C143" s="8" t="s">
        <v>1194</v>
      </c>
      <c r="D143" s="8" t="s">
        <v>13</v>
      </c>
      <c r="E143" s="8" t="s">
        <v>14</v>
      </c>
      <c r="F143" s="8" t="s">
        <v>15</v>
      </c>
      <c r="G143" s="8">
        <v>7</v>
      </c>
      <c r="H143" s="8">
        <v>0</v>
      </c>
      <c r="I143" s="26">
        <v>0.23699999999999999</v>
      </c>
      <c r="J143" s="7">
        <v>1.1900000000000001E-2</v>
      </c>
      <c r="K143">
        <f t="shared" si="2"/>
        <v>5.021097046413503E-2</v>
      </c>
      <c r="L143" t="str">
        <f>_xlfn.XLOOKUP(A143,'Usage by partner TELE2 vs Ki'!A:A,'Usage by partner TELE2 vs Ki'!A:A,,0)</f>
        <v>K0001</v>
      </c>
    </row>
    <row r="144" spans="1:12" x14ac:dyDescent="0.25">
      <c r="A144" s="8" t="s">
        <v>316</v>
      </c>
      <c r="B144" s="8" t="s">
        <v>317</v>
      </c>
      <c r="C144" s="8" t="s">
        <v>318</v>
      </c>
      <c r="D144" s="8" t="s">
        <v>13</v>
      </c>
      <c r="E144" s="8" t="s">
        <v>14</v>
      </c>
      <c r="F144" s="8" t="s">
        <v>15</v>
      </c>
      <c r="G144" s="8">
        <v>1741</v>
      </c>
      <c r="H144" s="8">
        <v>0</v>
      </c>
      <c r="I144" s="26">
        <v>3.4889999999999999</v>
      </c>
      <c r="J144" s="7">
        <v>1.74913000000004</v>
      </c>
      <c r="K144">
        <f t="shared" si="2"/>
        <v>0.50132702780167382</v>
      </c>
      <c r="L144" t="str">
        <f>_xlfn.XLOOKUP(A144,'Usage by partner TELE2 vs Ki'!A:A,'Usage by partner TELE2 vs Ki'!A:A,,0)</f>
        <v>KENKC</v>
      </c>
    </row>
    <row r="145" spans="1:12" x14ac:dyDescent="0.25">
      <c r="A145" s="8" t="s">
        <v>319</v>
      </c>
      <c r="B145" s="8" t="s">
        <v>320</v>
      </c>
      <c r="C145" s="8" t="s">
        <v>318</v>
      </c>
      <c r="D145" s="8" t="s">
        <v>13</v>
      </c>
      <c r="E145" s="8" t="s">
        <v>14</v>
      </c>
      <c r="F145" s="8" t="s">
        <v>15</v>
      </c>
      <c r="G145" s="8">
        <v>4655</v>
      </c>
      <c r="H145" s="8">
        <v>0</v>
      </c>
      <c r="I145" s="26">
        <v>10.853</v>
      </c>
      <c r="J145" s="7">
        <v>1.1005399999999499</v>
      </c>
      <c r="K145">
        <f t="shared" si="2"/>
        <v>0.10140422003132313</v>
      </c>
      <c r="L145" t="str">
        <f>_xlfn.XLOOKUP(A145,'Usage by partner TELE2 vs Ki'!A:A,'Usage by partner TELE2 vs Ki'!A:A,,0)</f>
        <v>KENSA</v>
      </c>
    </row>
    <row r="146" spans="1:12" x14ac:dyDescent="0.25">
      <c r="A146" s="8" t="s">
        <v>321</v>
      </c>
      <c r="B146" s="8" t="s">
        <v>322</v>
      </c>
      <c r="C146" s="8" t="s">
        <v>318</v>
      </c>
      <c r="D146" s="8" t="s">
        <v>13</v>
      </c>
      <c r="E146" s="8" t="s">
        <v>14</v>
      </c>
      <c r="F146" s="8" t="s">
        <v>15</v>
      </c>
      <c r="G146" s="8">
        <v>106</v>
      </c>
      <c r="H146" s="8">
        <v>0</v>
      </c>
      <c r="I146" s="26">
        <v>0.44</v>
      </c>
      <c r="J146" s="7">
        <v>8.8410000000000002E-2</v>
      </c>
      <c r="K146">
        <f t="shared" si="2"/>
        <v>0.20093181818181818</v>
      </c>
      <c r="L146" t="str">
        <f>_xlfn.XLOOKUP(A146,'Usage by partner TELE2 vs Ki'!A:A,'Usage by partner TELE2 vs Ki'!A:A,,0)</f>
        <v>KENTK</v>
      </c>
    </row>
    <row r="147" spans="1:12" x14ac:dyDescent="0.25">
      <c r="A147" s="8" t="s">
        <v>323</v>
      </c>
      <c r="B147" s="8" t="s">
        <v>324</v>
      </c>
      <c r="C147" s="8" t="s">
        <v>325</v>
      </c>
      <c r="D147" s="8" t="s">
        <v>13</v>
      </c>
      <c r="E147" s="8" t="s">
        <v>14</v>
      </c>
      <c r="F147" s="8" t="s">
        <v>15</v>
      </c>
      <c r="G147" s="8">
        <v>1803</v>
      </c>
      <c r="H147" s="8">
        <v>0</v>
      </c>
      <c r="I147" s="26">
        <v>31.187000000000001</v>
      </c>
      <c r="J147" s="7">
        <v>1.8767400000000101</v>
      </c>
      <c r="K147">
        <f t="shared" si="2"/>
        <v>6.017699682560073E-2</v>
      </c>
      <c r="L147" t="str">
        <f>_xlfn.XLOOKUP(A147,'Usage by partner TELE2 vs Ki'!A:A,'Usage by partner TELE2 vs Ki'!A:A,,0)</f>
        <v>KORKF</v>
      </c>
    </row>
    <row r="148" spans="1:12" x14ac:dyDescent="0.25">
      <c r="A148" s="8" t="s">
        <v>326</v>
      </c>
      <c r="B148" s="8" t="s">
        <v>327</v>
      </c>
      <c r="C148" s="8" t="s">
        <v>325</v>
      </c>
      <c r="D148" s="8" t="s">
        <v>13</v>
      </c>
      <c r="E148" s="8" t="s">
        <v>14</v>
      </c>
      <c r="F148" s="8" t="s">
        <v>15</v>
      </c>
      <c r="G148" s="8">
        <v>44631</v>
      </c>
      <c r="H148" s="8">
        <v>0</v>
      </c>
      <c r="I148" s="26">
        <v>150.16900000000001</v>
      </c>
      <c r="J148" s="7">
        <v>9.1286500000035709</v>
      </c>
      <c r="K148">
        <f t="shared" si="2"/>
        <v>6.0789177526677077E-2</v>
      </c>
      <c r="L148" t="str">
        <f>_xlfn.XLOOKUP(A148,'Usage by partner TELE2 vs Ki'!A:A,'Usage by partner TELE2 vs Ki'!A:A,,0)</f>
        <v>KORSK</v>
      </c>
    </row>
    <row r="149" spans="1:12" x14ac:dyDescent="0.25">
      <c r="A149" s="8" t="s">
        <v>328</v>
      </c>
      <c r="B149" s="8" t="s">
        <v>329</v>
      </c>
      <c r="C149" s="8" t="s">
        <v>330</v>
      </c>
      <c r="D149" s="8" t="s">
        <v>13</v>
      </c>
      <c r="E149" s="8" t="s">
        <v>14</v>
      </c>
      <c r="F149" s="8" t="s">
        <v>15</v>
      </c>
      <c r="G149" s="8">
        <v>286</v>
      </c>
      <c r="H149" s="8">
        <v>0</v>
      </c>
      <c r="I149" s="26">
        <v>41.523000000000003</v>
      </c>
      <c r="J149" s="7">
        <v>41.524839999999998</v>
      </c>
      <c r="K149">
        <f t="shared" si="2"/>
        <v>1.0000443127905014</v>
      </c>
      <c r="L149" t="str">
        <f>_xlfn.XLOOKUP(A149,'Usage by partner TELE2 vs Ki'!A:A,'Usage by partner TELE2 vs Ki'!A:A,,0)</f>
        <v>LBNLC</v>
      </c>
    </row>
    <row r="150" spans="1:12" x14ac:dyDescent="0.25">
      <c r="A150" s="8" t="s">
        <v>334</v>
      </c>
      <c r="B150" s="8" t="s">
        <v>335</v>
      </c>
      <c r="C150" s="8" t="s">
        <v>336</v>
      </c>
      <c r="D150" s="8" t="s">
        <v>13</v>
      </c>
      <c r="E150" s="8" t="s">
        <v>14</v>
      </c>
      <c r="F150" s="8" t="s">
        <v>15</v>
      </c>
      <c r="G150" s="8">
        <v>480</v>
      </c>
      <c r="H150" s="8">
        <v>0</v>
      </c>
      <c r="I150" s="26">
        <v>6.4859999999999998</v>
      </c>
      <c r="J150" s="7">
        <v>0.39070000000000199</v>
      </c>
      <c r="K150">
        <f t="shared" si="2"/>
        <v>6.0237434474252546E-2</v>
      </c>
      <c r="L150" t="str">
        <f>_xlfn.XLOOKUP(A150,'Usage by partner TELE2 vs Ki'!A:A,'Usage by partner TELE2 vs Ki'!A:A,,0)</f>
        <v>LKA71</v>
      </c>
    </row>
    <row r="151" spans="1:12" x14ac:dyDescent="0.25">
      <c r="A151" s="8" t="s">
        <v>337</v>
      </c>
      <c r="B151" s="8" t="s">
        <v>338</v>
      </c>
      <c r="C151" s="8" t="s">
        <v>336</v>
      </c>
      <c r="D151" s="8" t="s">
        <v>13</v>
      </c>
      <c r="E151" s="8" t="s">
        <v>14</v>
      </c>
      <c r="F151" s="8" t="s">
        <v>15</v>
      </c>
      <c r="G151" s="8">
        <v>238</v>
      </c>
      <c r="H151" s="8">
        <v>0</v>
      </c>
      <c r="I151" s="26">
        <v>5.2309999999999999</v>
      </c>
      <c r="J151" s="7">
        <v>0.10521999999999999</v>
      </c>
      <c r="K151">
        <f t="shared" si="2"/>
        <v>2.0114700822022557E-2</v>
      </c>
      <c r="L151" t="str">
        <f>_xlfn.XLOOKUP(A151,'Usage by partner TELE2 vs Ki'!A:A,'Usage by partner TELE2 vs Ki'!A:A,,0)</f>
        <v>LKADG</v>
      </c>
    </row>
    <row r="152" spans="1:12" x14ac:dyDescent="0.25">
      <c r="A152" s="8" t="s">
        <v>339</v>
      </c>
      <c r="B152" s="8" t="s">
        <v>340</v>
      </c>
      <c r="C152" s="8" t="s">
        <v>336</v>
      </c>
      <c r="D152" s="8" t="s">
        <v>13</v>
      </c>
      <c r="E152" s="8" t="s">
        <v>14</v>
      </c>
      <c r="F152" s="8" t="s">
        <v>15</v>
      </c>
      <c r="G152" s="8">
        <v>21</v>
      </c>
      <c r="H152" s="8">
        <v>0</v>
      </c>
      <c r="I152" s="26">
        <v>0.17299999999999999</v>
      </c>
      <c r="J152" s="7">
        <v>3.4660000000000003E-2</v>
      </c>
      <c r="K152">
        <f t="shared" si="2"/>
        <v>0.20034682080924859</v>
      </c>
      <c r="L152" t="str">
        <f>_xlfn.XLOOKUP(A152,'Usage by partner TELE2 vs Ki'!A:A,'Usage by partner TELE2 vs Ki'!A:A,,0)</f>
        <v>LKAHT</v>
      </c>
    </row>
    <row r="153" spans="1:12" x14ac:dyDescent="0.25">
      <c r="A153" s="8" t="s">
        <v>341</v>
      </c>
      <c r="B153" s="8" t="s">
        <v>342</v>
      </c>
      <c r="C153" s="8" t="s">
        <v>343</v>
      </c>
      <c r="D153" s="8" t="s">
        <v>13</v>
      </c>
      <c r="E153" s="8" t="s">
        <v>14</v>
      </c>
      <c r="F153" s="8" t="s">
        <v>15</v>
      </c>
      <c r="G153" s="8">
        <v>27</v>
      </c>
      <c r="H153" s="8">
        <v>0</v>
      </c>
      <c r="I153" s="26">
        <v>53.378999999999998</v>
      </c>
      <c r="J153" s="7">
        <v>0.32039000000000001</v>
      </c>
      <c r="K153">
        <f t="shared" si="2"/>
        <v>6.0021731392495177E-3</v>
      </c>
      <c r="L153" t="str">
        <f>_xlfn.XLOOKUP(A153,'Usage by partner TELE2 vs Ki'!A:A,'Usage by partner TELE2 vs Ki'!A:A,,0)</f>
        <v>LTU03</v>
      </c>
    </row>
    <row r="154" spans="1:12" x14ac:dyDescent="0.25">
      <c r="A154" s="8" t="s">
        <v>344</v>
      </c>
      <c r="B154" s="8" t="s">
        <v>345</v>
      </c>
      <c r="C154" s="8" t="s">
        <v>343</v>
      </c>
      <c r="D154" s="8" t="s">
        <v>13</v>
      </c>
      <c r="E154" s="8" t="s">
        <v>14</v>
      </c>
      <c r="F154" s="8" t="s">
        <v>15</v>
      </c>
      <c r="G154" s="8">
        <v>111</v>
      </c>
      <c r="H154" s="8">
        <v>0</v>
      </c>
      <c r="I154" s="26">
        <v>33.725999999999999</v>
      </c>
      <c r="J154" s="7">
        <v>0.33732000000000001</v>
      </c>
      <c r="K154">
        <f t="shared" si="2"/>
        <v>1.0001779042874933E-2</v>
      </c>
      <c r="L154" t="str">
        <f>_xlfn.XLOOKUP(A154,'Usage by partner TELE2 vs Ki'!A:A,'Usage by partner TELE2 vs Ki'!A:A,,0)</f>
        <v>LTUMT</v>
      </c>
    </row>
    <row r="155" spans="1:12" x14ac:dyDescent="0.25">
      <c r="A155" s="8" t="s">
        <v>348</v>
      </c>
      <c r="B155" s="8" t="s">
        <v>349</v>
      </c>
      <c r="C155" s="8" t="s">
        <v>350</v>
      </c>
      <c r="D155" s="8" t="s">
        <v>13</v>
      </c>
      <c r="E155" s="8" t="s">
        <v>14</v>
      </c>
      <c r="F155" s="8" t="s">
        <v>15</v>
      </c>
      <c r="G155" s="8">
        <v>652</v>
      </c>
      <c r="H155" s="8">
        <v>0</v>
      </c>
      <c r="I155" s="26">
        <v>8.1980000000000004</v>
      </c>
      <c r="J155" s="7">
        <v>8.3140000000000103E-2</v>
      </c>
      <c r="K155">
        <f t="shared" si="2"/>
        <v>1.0141497926323505E-2</v>
      </c>
      <c r="L155" t="str">
        <f>_xlfn.XLOOKUP(A155,'Usage by partner TELE2 vs Ki'!A:A,'Usage by partner TELE2 vs Ki'!A:A,,0)</f>
        <v>LUXPT</v>
      </c>
    </row>
    <row r="156" spans="1:12" x14ac:dyDescent="0.25">
      <c r="A156" s="8" t="s">
        <v>351</v>
      </c>
      <c r="B156" s="8" t="s">
        <v>352</v>
      </c>
      <c r="C156" s="8" t="s">
        <v>350</v>
      </c>
      <c r="D156" s="8" t="s">
        <v>13</v>
      </c>
      <c r="E156" s="8" t="s">
        <v>14</v>
      </c>
      <c r="F156" s="8" t="s">
        <v>15</v>
      </c>
      <c r="G156" s="8">
        <v>23755</v>
      </c>
      <c r="H156" s="8">
        <v>0</v>
      </c>
      <c r="I156" s="26">
        <v>850.95</v>
      </c>
      <c r="J156" s="7">
        <v>8.6205899999996891</v>
      </c>
      <c r="K156">
        <f t="shared" si="2"/>
        <v>1.0130548210822831E-2</v>
      </c>
      <c r="L156" t="str">
        <f>_xlfn.XLOOKUP(A156,'Usage by partner TELE2 vs Ki'!A:A,'Usage by partner TELE2 vs Ki'!A:A,,0)</f>
        <v>LUXTG</v>
      </c>
    </row>
    <row r="157" spans="1:12" x14ac:dyDescent="0.25">
      <c r="A157" s="8" t="s">
        <v>353</v>
      </c>
      <c r="B157" s="8" t="s">
        <v>354</v>
      </c>
      <c r="C157" s="8" t="s">
        <v>350</v>
      </c>
      <c r="D157" s="8" t="s">
        <v>13</v>
      </c>
      <c r="E157" s="8" t="s">
        <v>14</v>
      </c>
      <c r="F157" s="8" t="s">
        <v>15</v>
      </c>
      <c r="G157" s="8">
        <v>58682</v>
      </c>
      <c r="H157" s="8">
        <v>0</v>
      </c>
      <c r="I157" s="26">
        <v>642.351</v>
      </c>
      <c r="J157" s="7">
        <v>4.17174999999982</v>
      </c>
      <c r="K157">
        <f t="shared" si="2"/>
        <v>6.4945022269753145E-3</v>
      </c>
      <c r="L157" t="str">
        <f>_xlfn.XLOOKUP(A157,'Usage by partner TELE2 vs Ki'!A:A,'Usage by partner TELE2 vs Ki'!A:A,,0)</f>
        <v>LUXVM</v>
      </c>
    </row>
    <row r="158" spans="1:12" x14ac:dyDescent="0.25">
      <c r="A158" s="8" t="s">
        <v>1195</v>
      </c>
      <c r="B158" s="8" t="s">
        <v>1196</v>
      </c>
      <c r="C158" s="8" t="s">
        <v>1068</v>
      </c>
      <c r="D158" s="8" t="s">
        <v>13</v>
      </c>
      <c r="E158" s="8" t="s">
        <v>14</v>
      </c>
      <c r="F158" s="8" t="s">
        <v>15</v>
      </c>
      <c r="G158" s="8">
        <v>1</v>
      </c>
      <c r="H158" s="8">
        <v>0</v>
      </c>
      <c r="I158" s="26">
        <v>0.252</v>
      </c>
      <c r="J158" s="7">
        <v>1.5200000000000001E-3</v>
      </c>
      <c r="K158">
        <f t="shared" si="2"/>
        <v>6.0317460317460322E-3</v>
      </c>
      <c r="L158" t="str">
        <f>_xlfn.XLOOKUP(A158,'Usage by partner TELE2 vs Ki'!A:A,'Usage by partner TELE2 vs Ki'!A:A,,0)</f>
        <v>LVABC</v>
      </c>
    </row>
    <row r="159" spans="1:12" x14ac:dyDescent="0.25">
      <c r="A159" s="8" t="s">
        <v>1066</v>
      </c>
      <c r="B159" s="8" t="s">
        <v>1067</v>
      </c>
      <c r="C159" s="8" t="s">
        <v>1068</v>
      </c>
      <c r="D159" s="8" t="s">
        <v>13</v>
      </c>
      <c r="E159" s="8" t="s">
        <v>14</v>
      </c>
      <c r="F159" s="8" t="s">
        <v>15</v>
      </c>
      <c r="G159" s="8">
        <v>5</v>
      </c>
      <c r="H159" s="8">
        <v>0</v>
      </c>
      <c r="I159" s="26">
        <v>0</v>
      </c>
      <c r="J159" s="7">
        <v>0</v>
      </c>
      <c r="K159" t="e">
        <f t="shared" si="2"/>
        <v>#DIV/0!</v>
      </c>
      <c r="L159" t="str">
        <f>_xlfn.XLOOKUP(A159,'Usage by partner TELE2 vs Ki'!A:A,'Usage by partner TELE2 vs Ki'!A:A,,0)</f>
        <v>LVABT</v>
      </c>
    </row>
    <row r="160" spans="1:12" x14ac:dyDescent="0.25">
      <c r="A160" s="8" t="s">
        <v>355</v>
      </c>
      <c r="B160" s="8" t="s">
        <v>356</v>
      </c>
      <c r="C160" s="8" t="s">
        <v>357</v>
      </c>
      <c r="D160" s="8" t="s">
        <v>13</v>
      </c>
      <c r="E160" s="8" t="s">
        <v>14</v>
      </c>
      <c r="F160" s="8" t="s">
        <v>15</v>
      </c>
      <c r="G160" s="8">
        <v>19639</v>
      </c>
      <c r="H160" s="8">
        <v>0</v>
      </c>
      <c r="I160" s="26">
        <v>3268.7040000000002</v>
      </c>
      <c r="J160" s="7">
        <v>163.50519000000699</v>
      </c>
      <c r="K160">
        <f t="shared" si="2"/>
        <v>5.0021412156012593E-2</v>
      </c>
      <c r="L160" t="str">
        <f>_xlfn.XLOOKUP(A160,'Usage by partner TELE2 vs Ki'!A:A,'Usage by partner TELE2 vs Ki'!A:A,,0)</f>
        <v>MARM1</v>
      </c>
    </row>
    <row r="161" spans="1:12" x14ac:dyDescent="0.25">
      <c r="A161" s="8" t="s">
        <v>358</v>
      </c>
      <c r="B161" s="8" t="s">
        <v>359</v>
      </c>
      <c r="C161" s="8" t="s">
        <v>357</v>
      </c>
      <c r="D161" s="8" t="s">
        <v>13</v>
      </c>
      <c r="E161" s="8" t="s">
        <v>14</v>
      </c>
      <c r="F161" s="8" t="s">
        <v>15</v>
      </c>
      <c r="G161" s="8">
        <v>41600</v>
      </c>
      <c r="H161" s="8">
        <v>0</v>
      </c>
      <c r="I161" s="26">
        <v>4122.8890000000001</v>
      </c>
      <c r="J161" s="7">
        <v>206.30486999998701</v>
      </c>
      <c r="K161">
        <f t="shared" si="2"/>
        <v>5.0038909609253848E-2</v>
      </c>
      <c r="L161" t="str">
        <f>_xlfn.XLOOKUP(A161,'Usage by partner TELE2 vs Ki'!A:A,'Usage by partner TELE2 vs Ki'!A:A,,0)</f>
        <v>MARMT</v>
      </c>
    </row>
    <row r="162" spans="1:12" x14ac:dyDescent="0.25">
      <c r="A162" s="8" t="s">
        <v>360</v>
      </c>
      <c r="B162" s="8" t="s">
        <v>361</v>
      </c>
      <c r="C162" s="8" t="s">
        <v>362</v>
      </c>
      <c r="D162" s="8" t="s">
        <v>13</v>
      </c>
      <c r="E162" s="8" t="s">
        <v>14</v>
      </c>
      <c r="F162" s="8" t="s">
        <v>15</v>
      </c>
      <c r="G162" s="8">
        <v>6771</v>
      </c>
      <c r="H162" s="8">
        <v>0</v>
      </c>
      <c r="I162" s="26">
        <v>481.79</v>
      </c>
      <c r="J162" s="7">
        <v>481.81815000000398</v>
      </c>
      <c r="K162">
        <f t="shared" si="2"/>
        <v>1.0000584279457938</v>
      </c>
      <c r="L162" t="str">
        <f>_xlfn.XLOOKUP(A162,'Usage by partner TELE2 vs Ki'!A:A,'Usage by partner TELE2 vs Ki'!A:A,,0)</f>
        <v>MEXIU</v>
      </c>
    </row>
    <row r="163" spans="1:12" x14ac:dyDescent="0.25">
      <c r="A163" s="8" t="s">
        <v>363</v>
      </c>
      <c r="B163" s="8" t="s">
        <v>364</v>
      </c>
      <c r="C163" s="8" t="s">
        <v>362</v>
      </c>
      <c r="D163" s="8" t="s">
        <v>13</v>
      </c>
      <c r="E163" s="8" t="s">
        <v>14</v>
      </c>
      <c r="F163" s="8" t="s">
        <v>15</v>
      </c>
      <c r="G163" s="8">
        <v>13065</v>
      </c>
      <c r="H163" s="8">
        <v>0</v>
      </c>
      <c r="I163" s="26">
        <v>473.29500000000002</v>
      </c>
      <c r="J163" s="7">
        <v>23.701850000001901</v>
      </c>
      <c r="K163">
        <f t="shared" si="2"/>
        <v>5.0078386629907143E-2</v>
      </c>
      <c r="L163" t="str">
        <f>_xlfn.XLOOKUP(A163,'Usage by partner TELE2 vs Ki'!A:A,'Usage by partner TELE2 vs Ki'!A:A,,0)</f>
        <v>MEXMS</v>
      </c>
    </row>
    <row r="164" spans="1:12" x14ac:dyDescent="0.25">
      <c r="A164" s="8" t="s">
        <v>365</v>
      </c>
      <c r="B164" s="8" t="s">
        <v>366</v>
      </c>
      <c r="C164" s="8" t="s">
        <v>362</v>
      </c>
      <c r="D164" s="8" t="s">
        <v>13</v>
      </c>
      <c r="E164" s="8" t="s">
        <v>14</v>
      </c>
      <c r="F164" s="8" t="s">
        <v>15</v>
      </c>
      <c r="G164" s="8">
        <v>450276</v>
      </c>
      <c r="H164" s="8">
        <v>0</v>
      </c>
      <c r="I164" s="26">
        <v>10003.619000000001</v>
      </c>
      <c r="J164" s="7">
        <v>201.88746000035999</v>
      </c>
      <c r="K164">
        <f t="shared" si="2"/>
        <v>2.0181442336054581E-2</v>
      </c>
      <c r="L164" t="str">
        <f>_xlfn.XLOOKUP(A164,'Usage by partner TELE2 vs Ki'!A:A,'Usage by partner TELE2 vs Ki'!A:A,,0)</f>
        <v>MEXTL</v>
      </c>
    </row>
    <row r="165" spans="1:12" x14ac:dyDescent="0.25">
      <c r="A165" s="8" t="s">
        <v>370</v>
      </c>
      <c r="B165" s="8" t="s">
        <v>371</v>
      </c>
      <c r="C165" s="8" t="s">
        <v>372</v>
      </c>
      <c r="D165" s="8" t="s">
        <v>13</v>
      </c>
      <c r="E165" s="8" t="s">
        <v>14</v>
      </c>
      <c r="F165" s="8" t="s">
        <v>15</v>
      </c>
      <c r="G165" s="8">
        <v>1535</v>
      </c>
      <c r="H165" s="8">
        <v>0</v>
      </c>
      <c r="I165" s="26">
        <v>69.801000000000002</v>
      </c>
      <c r="J165" s="7">
        <v>69.807329999999894</v>
      </c>
      <c r="K165">
        <f t="shared" si="2"/>
        <v>1.0000906863798498</v>
      </c>
      <c r="L165" t="str">
        <f>_xlfn.XLOOKUP(A165,'Usage by partner TELE2 vs Ki'!A:A,'Usage by partner TELE2 vs Ki'!A:A,,0)</f>
        <v>MLI02</v>
      </c>
    </row>
    <row r="166" spans="1:12" x14ac:dyDescent="0.25">
      <c r="A166" s="8" t="s">
        <v>373</v>
      </c>
      <c r="B166" s="8" t="s">
        <v>374</v>
      </c>
      <c r="C166" s="8" t="s">
        <v>375</v>
      </c>
      <c r="D166" s="8" t="s">
        <v>13</v>
      </c>
      <c r="E166" s="8" t="s">
        <v>14</v>
      </c>
      <c r="F166" s="8" t="s">
        <v>15</v>
      </c>
      <c r="G166" s="8">
        <v>9</v>
      </c>
      <c r="H166" s="8">
        <v>0</v>
      </c>
      <c r="I166" s="26">
        <v>1.133</v>
      </c>
      <c r="J166" s="7">
        <v>2.2700000000000001E-2</v>
      </c>
      <c r="K166">
        <f t="shared" si="2"/>
        <v>2.003530450132392E-2</v>
      </c>
      <c r="L166" t="str">
        <f>_xlfn.XLOOKUP(A166,'Usage by partner TELE2 vs Ki'!A:A,'Usage by partner TELE2 vs Ki'!A:A,,0)</f>
        <v>MNEMT</v>
      </c>
    </row>
    <row r="167" spans="1:12" x14ac:dyDescent="0.25">
      <c r="A167" s="8" t="s">
        <v>376</v>
      </c>
      <c r="B167" s="8" t="s">
        <v>377</v>
      </c>
      <c r="C167" s="8" t="s">
        <v>375</v>
      </c>
      <c r="D167" s="8" t="s">
        <v>13</v>
      </c>
      <c r="E167" s="8" t="s">
        <v>14</v>
      </c>
      <c r="F167" s="8" t="s">
        <v>15</v>
      </c>
      <c r="G167" s="8">
        <v>9</v>
      </c>
      <c r="H167" s="8">
        <v>0</v>
      </c>
      <c r="I167" s="26">
        <v>0.46800000000000003</v>
      </c>
      <c r="J167" s="7">
        <v>2.8400000000000001E-3</v>
      </c>
      <c r="K167">
        <f t="shared" si="2"/>
        <v>6.0683760683760682E-3</v>
      </c>
      <c r="L167" t="str">
        <f>_xlfn.XLOOKUP(A167,'Usage by partner TELE2 vs Ki'!A:A,'Usage by partner TELE2 vs Ki'!A:A,,0)</f>
        <v>MNEPM</v>
      </c>
    </row>
    <row r="168" spans="1:12" x14ac:dyDescent="0.25">
      <c r="A168" s="8" t="s">
        <v>378</v>
      </c>
      <c r="B168" s="8" t="s">
        <v>379</v>
      </c>
      <c r="C168" s="8" t="s">
        <v>380</v>
      </c>
      <c r="D168" s="8" t="s">
        <v>13</v>
      </c>
      <c r="E168" s="8" t="s">
        <v>14</v>
      </c>
      <c r="F168" s="8" t="s">
        <v>15</v>
      </c>
      <c r="G168" s="8">
        <v>26371</v>
      </c>
      <c r="H168" s="8">
        <v>0</v>
      </c>
      <c r="I168" s="26">
        <v>517.63699999999994</v>
      </c>
      <c r="J168" s="7">
        <v>103.612290000008</v>
      </c>
      <c r="K168">
        <f t="shared" si="2"/>
        <v>0.20016399523219555</v>
      </c>
      <c r="L168" t="str">
        <f>_xlfn.XLOOKUP(A168,'Usage by partner TELE2 vs Ki'!A:A,'Usage by partner TELE2 vs Ki'!A:A,,0)</f>
        <v>MOZ01</v>
      </c>
    </row>
    <row r="169" spans="1:12" x14ac:dyDescent="0.25">
      <c r="A169" s="8" t="s">
        <v>381</v>
      </c>
      <c r="B169" s="8" t="s">
        <v>382</v>
      </c>
      <c r="C169" s="8" t="s">
        <v>383</v>
      </c>
      <c r="D169" s="8" t="s">
        <v>13</v>
      </c>
      <c r="E169" s="8" t="s">
        <v>14</v>
      </c>
      <c r="F169" s="8" t="s">
        <v>15</v>
      </c>
      <c r="G169" s="8">
        <v>90</v>
      </c>
      <c r="H169" s="8">
        <v>0</v>
      </c>
      <c r="I169" s="26">
        <v>2.5289999999999999</v>
      </c>
      <c r="J169" s="7">
        <v>1.26502</v>
      </c>
      <c r="K169">
        <f t="shared" si="2"/>
        <v>0.50020561486753656</v>
      </c>
      <c r="L169" t="str">
        <f>_xlfn.XLOOKUP(A169,'Usage by partner TELE2 vs Ki'!A:A,'Usage by partner TELE2 vs Ki'!A:A,,0)</f>
        <v>MRTCH</v>
      </c>
    </row>
    <row r="170" spans="1:12" x14ac:dyDescent="0.25">
      <c r="A170" s="8" t="s">
        <v>384</v>
      </c>
      <c r="B170" s="8" t="s">
        <v>385</v>
      </c>
      <c r="C170" s="8" t="s">
        <v>383</v>
      </c>
      <c r="D170" s="8" t="s">
        <v>13</v>
      </c>
      <c r="E170" s="8" t="s">
        <v>14</v>
      </c>
      <c r="F170" s="8" t="s">
        <v>15</v>
      </c>
      <c r="G170" s="8">
        <v>974</v>
      </c>
      <c r="H170" s="8">
        <v>0</v>
      </c>
      <c r="I170" s="26">
        <v>7.37</v>
      </c>
      <c r="J170" s="7">
        <v>3.6888400000000399</v>
      </c>
      <c r="K170">
        <f t="shared" si="2"/>
        <v>0.50052103120760383</v>
      </c>
      <c r="L170" t="str">
        <f>_xlfn.XLOOKUP(A170,'Usage by partner TELE2 vs Ki'!A:A,'Usage by partner TELE2 vs Ki'!A:A,,0)</f>
        <v>MRTMM</v>
      </c>
    </row>
    <row r="171" spans="1:12" x14ac:dyDescent="0.25">
      <c r="A171" s="8" t="s">
        <v>386</v>
      </c>
      <c r="B171" s="8" t="s">
        <v>387</v>
      </c>
      <c r="C171" s="8" t="s">
        <v>383</v>
      </c>
      <c r="D171" s="8" t="s">
        <v>13</v>
      </c>
      <c r="E171" s="8" t="s">
        <v>14</v>
      </c>
      <c r="F171" s="8" t="s">
        <v>15</v>
      </c>
      <c r="G171" s="8">
        <v>1019</v>
      </c>
      <c r="H171" s="8">
        <v>0</v>
      </c>
      <c r="I171" s="26">
        <v>13.625</v>
      </c>
      <c r="J171" s="7">
        <v>6.8162200000000501</v>
      </c>
      <c r="K171">
        <f t="shared" si="2"/>
        <v>0.50027302752293945</v>
      </c>
      <c r="L171" t="str">
        <f>_xlfn.XLOOKUP(A171,'Usage by partner TELE2 vs Ki'!A:A,'Usage by partner TELE2 vs Ki'!A:A,,0)</f>
        <v>MRTMT</v>
      </c>
    </row>
    <row r="172" spans="1:12" x14ac:dyDescent="0.25">
      <c r="A172" s="8" t="s">
        <v>388</v>
      </c>
      <c r="B172" s="8" t="s">
        <v>389</v>
      </c>
      <c r="C172" s="8" t="s">
        <v>390</v>
      </c>
      <c r="D172" s="8" t="s">
        <v>13</v>
      </c>
      <c r="E172" s="8" t="s">
        <v>14</v>
      </c>
      <c r="F172" s="8" t="s">
        <v>15</v>
      </c>
      <c r="G172" s="8">
        <v>4898</v>
      </c>
      <c r="H172" s="8">
        <v>0</v>
      </c>
      <c r="I172" s="26">
        <v>114.334</v>
      </c>
      <c r="J172" s="7">
        <v>57.186819999997702</v>
      </c>
      <c r="K172">
        <f t="shared" si="2"/>
        <v>0.50017335175886179</v>
      </c>
      <c r="L172" t="str">
        <f>_xlfn.XLOOKUP(A172,'Usage by partner TELE2 vs Ki'!A:A,'Usage by partner TELE2 vs Ki'!A:A,,0)</f>
        <v>MWICT</v>
      </c>
    </row>
    <row r="173" spans="1:12" x14ac:dyDescent="0.25">
      <c r="A173" s="8" t="s">
        <v>391</v>
      </c>
      <c r="B173" s="8" t="s">
        <v>392</v>
      </c>
      <c r="C173" s="8" t="s">
        <v>393</v>
      </c>
      <c r="D173" s="8" t="s">
        <v>13</v>
      </c>
      <c r="E173" s="8" t="s">
        <v>14</v>
      </c>
      <c r="F173" s="8" t="s">
        <v>15</v>
      </c>
      <c r="G173" s="8">
        <v>19014</v>
      </c>
      <c r="H173" s="8">
        <v>0</v>
      </c>
      <c r="I173" s="26">
        <v>273.315</v>
      </c>
      <c r="J173" s="7">
        <v>1639.9530199997801</v>
      </c>
      <c r="K173">
        <f t="shared" si="2"/>
        <v>6.0002305764402983</v>
      </c>
      <c r="L173" t="str">
        <f>_xlfn.XLOOKUP(A173,'Usage by partner TELE2 vs Ki'!A:A,'Usage by partner TELE2 vs Ki'!A:A,,0)</f>
        <v>NAM03</v>
      </c>
    </row>
    <row r="174" spans="1:12" x14ac:dyDescent="0.25">
      <c r="A174" s="8" t="s">
        <v>394</v>
      </c>
      <c r="B174" s="8" t="s">
        <v>395</v>
      </c>
      <c r="C174" s="8" t="s">
        <v>396</v>
      </c>
      <c r="D174" s="8" t="s">
        <v>13</v>
      </c>
      <c r="E174" s="8" t="s">
        <v>14</v>
      </c>
      <c r="F174" s="8" t="s">
        <v>15</v>
      </c>
      <c r="G174" s="8">
        <v>42060</v>
      </c>
      <c r="H174" s="8">
        <v>0</v>
      </c>
      <c r="I174" s="26">
        <v>180.32499999999999</v>
      </c>
      <c r="J174" s="7">
        <v>18.142059999993201</v>
      </c>
      <c r="K174">
        <f t="shared" si="2"/>
        <v>0.10060756966584335</v>
      </c>
      <c r="L174" t="str">
        <f>_xlfn.XLOOKUP(A174,'Usage by partner TELE2 vs Ki'!A:A,'Usage by partner TELE2 vs Ki'!A:A,,0)</f>
        <v>NGAEM</v>
      </c>
    </row>
    <row r="175" spans="1:12" x14ac:dyDescent="0.25">
      <c r="A175" s="8" t="s">
        <v>397</v>
      </c>
      <c r="B175" s="8" t="s">
        <v>398</v>
      </c>
      <c r="C175" s="8" t="s">
        <v>396</v>
      </c>
      <c r="D175" s="8" t="s">
        <v>13</v>
      </c>
      <c r="E175" s="8" t="s">
        <v>14</v>
      </c>
      <c r="F175" s="8" t="s">
        <v>15</v>
      </c>
      <c r="G175" s="8">
        <v>18499</v>
      </c>
      <c r="H175" s="8">
        <v>0</v>
      </c>
      <c r="I175" s="26">
        <v>310.05099999999999</v>
      </c>
      <c r="J175" s="7">
        <v>124.104810000008</v>
      </c>
      <c r="K175">
        <f t="shared" si="2"/>
        <v>0.40027224553382512</v>
      </c>
      <c r="L175" t="str">
        <f>_xlfn.XLOOKUP(A175,'Usage by partner TELE2 vs Ki'!A:A,'Usage by partner TELE2 vs Ki'!A:A,,0)</f>
        <v>NGAET</v>
      </c>
    </row>
    <row r="176" spans="1:12" x14ac:dyDescent="0.25">
      <c r="A176" s="8" t="s">
        <v>399</v>
      </c>
      <c r="B176" s="8" t="s">
        <v>400</v>
      </c>
      <c r="C176" s="8" t="s">
        <v>396</v>
      </c>
      <c r="D176" s="8" t="s">
        <v>13</v>
      </c>
      <c r="E176" s="8" t="s">
        <v>14</v>
      </c>
      <c r="F176" s="8" t="s">
        <v>15</v>
      </c>
      <c r="G176" s="8">
        <v>32351</v>
      </c>
      <c r="H176" s="8">
        <v>0</v>
      </c>
      <c r="I176" s="26">
        <v>900.779</v>
      </c>
      <c r="J176" s="7">
        <v>45.120750000003902</v>
      </c>
      <c r="K176">
        <f t="shared" si="2"/>
        <v>5.0090810287544342E-2</v>
      </c>
      <c r="L176" t="str">
        <f>_xlfn.XLOOKUP(A176,'Usage by partner TELE2 vs Ki'!A:A,'Usage by partner TELE2 vs Ki'!A:A,,0)</f>
        <v>NGAMN</v>
      </c>
    </row>
    <row r="177" spans="1:12" x14ac:dyDescent="0.25">
      <c r="A177" s="8" t="s">
        <v>401</v>
      </c>
      <c r="B177" s="8" t="s">
        <v>402</v>
      </c>
      <c r="C177" s="8" t="s">
        <v>403</v>
      </c>
      <c r="D177" s="8" t="s">
        <v>13</v>
      </c>
      <c r="E177" s="8" t="s">
        <v>14</v>
      </c>
      <c r="F177" s="8" t="s">
        <v>15</v>
      </c>
      <c r="G177" s="8">
        <v>4</v>
      </c>
      <c r="H177" s="8">
        <v>0</v>
      </c>
      <c r="I177" s="26">
        <v>4.2000000000000003E-2</v>
      </c>
      <c r="J177" s="7">
        <v>2.5300000000000001E-3</v>
      </c>
      <c r="K177">
        <f t="shared" si="2"/>
        <v>6.0238095238095236E-2</v>
      </c>
      <c r="L177" t="str">
        <f>_xlfn.XLOOKUP(A177,'Usage by partner TELE2 vs Ki'!A:A,'Usage by partner TELE2 vs Ki'!A:A,,0)</f>
        <v>NICMS</v>
      </c>
    </row>
    <row r="178" spans="1:12" x14ac:dyDescent="0.25">
      <c r="A178" s="8" t="s">
        <v>404</v>
      </c>
      <c r="B178" s="8" t="s">
        <v>405</v>
      </c>
      <c r="C178" s="8" t="s">
        <v>406</v>
      </c>
      <c r="D178" s="8" t="s">
        <v>13</v>
      </c>
      <c r="E178" s="8" t="s">
        <v>14</v>
      </c>
      <c r="F178" s="8" t="s">
        <v>15</v>
      </c>
      <c r="G178" s="8">
        <v>204102</v>
      </c>
      <c r="H178" s="8">
        <v>0</v>
      </c>
      <c r="I178" s="26">
        <v>49653.646000000001</v>
      </c>
      <c r="J178" s="7">
        <v>496.91434999903203</v>
      </c>
      <c r="K178">
        <f t="shared" si="2"/>
        <v>1.0007610518652186E-2</v>
      </c>
      <c r="L178" t="str">
        <f>_xlfn.XLOOKUP(A178,'Usage by partner TELE2 vs Ki'!A:A,'Usage by partner TELE2 vs Ki'!A:A,,0)</f>
        <v>NLDLT</v>
      </c>
    </row>
    <row r="179" spans="1:12" x14ac:dyDescent="0.25">
      <c r="A179" s="8" t="s">
        <v>407</v>
      </c>
      <c r="B179" s="8" t="s">
        <v>408</v>
      </c>
      <c r="C179" s="8" t="s">
        <v>406</v>
      </c>
      <c r="D179" s="8" t="s">
        <v>13</v>
      </c>
      <c r="E179" s="8" t="s">
        <v>14</v>
      </c>
      <c r="F179" s="8" t="s">
        <v>15</v>
      </c>
      <c r="G179" s="8">
        <v>134177</v>
      </c>
      <c r="H179" s="8">
        <v>0</v>
      </c>
      <c r="I179" s="26">
        <v>21761.279999999999</v>
      </c>
      <c r="J179" s="7">
        <v>98.546150000186998</v>
      </c>
      <c r="K179">
        <f t="shared" si="2"/>
        <v>4.5285088928678366E-3</v>
      </c>
      <c r="L179" t="str">
        <f>_xlfn.XLOOKUP(A179,'Usage by partner TELE2 vs Ki'!A:A,'Usage by partner TELE2 vs Ki'!A:A,,0)</f>
        <v>NLDPT</v>
      </c>
    </row>
    <row r="180" spans="1:12" x14ac:dyDescent="0.25">
      <c r="A180" s="8" t="s">
        <v>407</v>
      </c>
      <c r="B180" s="8" t="s">
        <v>408</v>
      </c>
      <c r="C180" s="8" t="s">
        <v>406</v>
      </c>
      <c r="D180" s="8" t="s">
        <v>13</v>
      </c>
      <c r="E180" s="8" t="s">
        <v>14</v>
      </c>
      <c r="F180" s="8" t="s">
        <v>15</v>
      </c>
      <c r="G180" s="8">
        <v>260061</v>
      </c>
      <c r="H180" s="8">
        <v>0</v>
      </c>
      <c r="I180" s="26">
        <v>42130.029000000002</v>
      </c>
      <c r="J180" s="7">
        <v>253.92482000041301</v>
      </c>
      <c r="K180">
        <f t="shared" si="2"/>
        <v>6.0271693617968553E-3</v>
      </c>
      <c r="L180" t="str">
        <f>_xlfn.XLOOKUP(A180,'Usage by partner TELE2 vs Ki'!A:A,'Usage by partner TELE2 vs Ki'!A:A,,0)</f>
        <v>NLDPT</v>
      </c>
    </row>
    <row r="181" spans="1:12" x14ac:dyDescent="0.25">
      <c r="A181" s="8" t="s">
        <v>409</v>
      </c>
      <c r="B181" s="8" t="s">
        <v>410</v>
      </c>
      <c r="C181" s="8" t="s">
        <v>411</v>
      </c>
      <c r="D181" s="8" t="s">
        <v>13</v>
      </c>
      <c r="E181" s="8" t="s">
        <v>14</v>
      </c>
      <c r="F181" s="8" t="s">
        <v>15</v>
      </c>
      <c r="G181" s="8">
        <v>22860</v>
      </c>
      <c r="H181" s="8">
        <v>0</v>
      </c>
      <c r="I181" s="26">
        <v>237.083</v>
      </c>
      <c r="J181" s="7">
        <v>2.3876500000005101</v>
      </c>
      <c r="K181">
        <f t="shared" si="2"/>
        <v>1.0070945618203372E-2</v>
      </c>
      <c r="L181" t="str">
        <f>_xlfn.XLOOKUP(A181,'Usage by partner TELE2 vs Ki'!A:A,'Usage by partner TELE2 vs Ki'!A:A,,0)</f>
        <v>NORNC</v>
      </c>
    </row>
    <row r="182" spans="1:12" x14ac:dyDescent="0.25">
      <c r="A182" s="8" t="s">
        <v>412</v>
      </c>
      <c r="B182" s="8" t="s">
        <v>413</v>
      </c>
      <c r="C182" s="8" t="s">
        <v>411</v>
      </c>
      <c r="D182" s="8" t="s">
        <v>13</v>
      </c>
      <c r="E182" s="8" t="s">
        <v>14</v>
      </c>
      <c r="F182" s="8" t="s">
        <v>15</v>
      </c>
      <c r="G182" s="8">
        <v>28089</v>
      </c>
      <c r="H182" s="8">
        <v>0</v>
      </c>
      <c r="I182" s="26">
        <v>780.10299999999995</v>
      </c>
      <c r="J182" s="7">
        <v>4.7610800000015798</v>
      </c>
      <c r="K182">
        <f t="shared" si="2"/>
        <v>6.1031427901207663E-3</v>
      </c>
      <c r="L182" t="str">
        <f>_xlfn.XLOOKUP(A182,'Usage by partner TELE2 vs Ki'!A:A,'Usage by partner TELE2 vs Ki'!A:A,,0)</f>
        <v>NORTM</v>
      </c>
    </row>
    <row r="183" spans="1:12" x14ac:dyDescent="0.25">
      <c r="A183" s="8" t="s">
        <v>414</v>
      </c>
      <c r="B183" s="8" t="s">
        <v>415</v>
      </c>
      <c r="C183" s="8" t="s">
        <v>416</v>
      </c>
      <c r="D183" s="8" t="s">
        <v>13</v>
      </c>
      <c r="E183" s="8" t="s">
        <v>14</v>
      </c>
      <c r="F183" s="8" t="s">
        <v>15</v>
      </c>
      <c r="G183" s="8">
        <v>2387</v>
      </c>
      <c r="H183" s="8">
        <v>0</v>
      </c>
      <c r="I183" s="26">
        <v>13.464</v>
      </c>
      <c r="J183" s="7">
        <v>0.81345999999998098</v>
      </c>
      <c r="K183">
        <f t="shared" si="2"/>
        <v>6.041740938799621E-2</v>
      </c>
      <c r="L183" t="str">
        <f>_xlfn.XLOOKUP(A183,'Usage by partner TELE2 vs Ki'!A:A,'Usage by partner TELE2 vs Ki'!A:A,,0)</f>
        <v>NZLBS</v>
      </c>
    </row>
    <row r="184" spans="1:12" x14ac:dyDescent="0.25">
      <c r="A184" s="8" t="s">
        <v>417</v>
      </c>
      <c r="B184" s="8" t="s">
        <v>418</v>
      </c>
      <c r="C184" s="8" t="s">
        <v>416</v>
      </c>
      <c r="D184" s="8" t="s">
        <v>13</v>
      </c>
      <c r="E184" s="8" t="s">
        <v>14</v>
      </c>
      <c r="F184" s="8" t="s">
        <v>15</v>
      </c>
      <c r="G184" s="8">
        <v>77</v>
      </c>
      <c r="H184" s="8">
        <v>0</v>
      </c>
      <c r="I184" s="26">
        <v>0.71599999999999997</v>
      </c>
      <c r="J184" s="7">
        <v>4.3169999999999903E-2</v>
      </c>
      <c r="K184">
        <f t="shared" si="2"/>
        <v>6.0293296089385343E-2</v>
      </c>
      <c r="L184" t="str">
        <f>_xlfn.XLOOKUP(A184,'Usage by partner TELE2 vs Ki'!A:A,'Usage by partner TELE2 vs Ki'!A:A,,0)</f>
        <v>NZLNH</v>
      </c>
    </row>
    <row r="185" spans="1:12" x14ac:dyDescent="0.25">
      <c r="A185" s="8" t="s">
        <v>419</v>
      </c>
      <c r="B185" s="8" t="s">
        <v>420</v>
      </c>
      <c r="C185" s="8" t="s">
        <v>416</v>
      </c>
      <c r="D185" s="8" t="s">
        <v>13</v>
      </c>
      <c r="E185" s="8" t="s">
        <v>14</v>
      </c>
      <c r="F185" s="8" t="s">
        <v>15</v>
      </c>
      <c r="G185" s="8">
        <v>1208</v>
      </c>
      <c r="H185" s="8">
        <v>0</v>
      </c>
      <c r="I185" s="26">
        <v>3.2389999999999999</v>
      </c>
      <c r="J185" s="7">
        <v>6.5789999999999099E-2</v>
      </c>
      <c r="K185">
        <f t="shared" si="2"/>
        <v>2.0311824637233435E-2</v>
      </c>
      <c r="L185" t="str">
        <f>_xlfn.XLOOKUP(A185,'Usage by partner TELE2 vs Ki'!A:A,'Usage by partner TELE2 vs Ki'!A:A,,0)</f>
        <v>NZLTM</v>
      </c>
    </row>
    <row r="186" spans="1:12" x14ac:dyDescent="0.25">
      <c r="A186" s="8" t="s">
        <v>421</v>
      </c>
      <c r="B186" s="8" t="s">
        <v>422</v>
      </c>
      <c r="C186" s="8" t="s">
        <v>423</v>
      </c>
      <c r="D186" s="8" t="s">
        <v>13</v>
      </c>
      <c r="E186" s="8" t="s">
        <v>14</v>
      </c>
      <c r="F186" s="8" t="s">
        <v>15</v>
      </c>
      <c r="G186" s="8">
        <v>2650</v>
      </c>
      <c r="H186" s="8">
        <v>0</v>
      </c>
      <c r="I186" s="26">
        <v>13.378</v>
      </c>
      <c r="J186" s="7">
        <v>0.410140000000011</v>
      </c>
      <c r="K186">
        <f t="shared" si="2"/>
        <v>3.0657796382120722E-2</v>
      </c>
      <c r="L186" t="str">
        <f>_xlfn.XLOOKUP(A186,'Usage by partner TELE2 vs Ki'!A:A,'Usage by partner TELE2 vs Ki'!A:A,,0)</f>
        <v>OMNGT</v>
      </c>
    </row>
    <row r="187" spans="1:12" x14ac:dyDescent="0.25">
      <c r="A187" s="8" t="s">
        <v>424</v>
      </c>
      <c r="B187" s="8" t="s">
        <v>425</v>
      </c>
      <c r="C187" s="8" t="s">
        <v>423</v>
      </c>
      <c r="D187" s="8" t="s">
        <v>13</v>
      </c>
      <c r="E187" s="8" t="s">
        <v>14</v>
      </c>
      <c r="F187" s="8" t="s">
        <v>15</v>
      </c>
      <c r="G187" s="8">
        <v>2358</v>
      </c>
      <c r="H187" s="8">
        <v>0</v>
      </c>
      <c r="I187" s="26">
        <v>16.88</v>
      </c>
      <c r="J187" s="7">
        <v>0.85709999999997499</v>
      </c>
      <c r="K187">
        <f t="shared" si="2"/>
        <v>5.0776066350709421E-2</v>
      </c>
      <c r="L187" t="str">
        <f>_xlfn.XLOOKUP(A187,'Usage by partner TELE2 vs Ki'!A:A,'Usage by partner TELE2 vs Ki'!A:A,,0)</f>
        <v>OMNNT</v>
      </c>
    </row>
    <row r="188" spans="1:12" x14ac:dyDescent="0.25">
      <c r="A188" s="8" t="s">
        <v>426</v>
      </c>
      <c r="B188" s="8" t="s">
        <v>427</v>
      </c>
      <c r="C188" s="8" t="s">
        <v>428</v>
      </c>
      <c r="D188" s="8" t="s">
        <v>13</v>
      </c>
      <c r="E188" s="8" t="s">
        <v>14</v>
      </c>
      <c r="F188" s="8" t="s">
        <v>15</v>
      </c>
      <c r="G188" s="8">
        <v>506</v>
      </c>
      <c r="H188" s="8">
        <v>0</v>
      </c>
      <c r="I188" s="26">
        <v>4.4210000000000003</v>
      </c>
      <c r="J188" s="7">
        <v>0.26702999999999999</v>
      </c>
      <c r="K188">
        <f t="shared" si="2"/>
        <v>6.0400361909070339E-2</v>
      </c>
      <c r="L188" t="str">
        <f>_xlfn.XLOOKUP(A188,'Usage by partner TELE2 vs Ki'!A:A,'Usage by partner TELE2 vs Ki'!A:A,,0)</f>
        <v>PANCL</v>
      </c>
    </row>
    <row r="189" spans="1:12" x14ac:dyDescent="0.25">
      <c r="A189" s="8" t="s">
        <v>429</v>
      </c>
      <c r="B189" s="8" t="s">
        <v>430</v>
      </c>
      <c r="C189" s="8" t="s">
        <v>428</v>
      </c>
      <c r="D189" s="8" t="s">
        <v>13</v>
      </c>
      <c r="E189" s="8" t="s">
        <v>14</v>
      </c>
      <c r="F189" s="8" t="s">
        <v>15</v>
      </c>
      <c r="G189" s="8">
        <v>85</v>
      </c>
      <c r="H189" s="8">
        <v>0</v>
      </c>
      <c r="I189" s="26">
        <v>0.50800000000000001</v>
      </c>
      <c r="J189" s="7">
        <v>0.25431999999999999</v>
      </c>
      <c r="K189">
        <f t="shared" si="2"/>
        <v>0.50062992125984251</v>
      </c>
      <c r="L189" t="str">
        <f>_xlfn.XLOOKUP(A189,'Usage by partner TELE2 vs Ki'!A:A,'Usage by partner TELE2 vs Ki'!A:A,,0)</f>
        <v>PANCW</v>
      </c>
    </row>
    <row r="190" spans="1:12" x14ac:dyDescent="0.25">
      <c r="A190" s="8" t="s">
        <v>431</v>
      </c>
      <c r="B190" s="8" t="s">
        <v>432</v>
      </c>
      <c r="C190" s="8" t="s">
        <v>428</v>
      </c>
      <c r="D190" s="8" t="s">
        <v>13</v>
      </c>
      <c r="E190" s="8" t="s">
        <v>14</v>
      </c>
      <c r="F190" s="8" t="s">
        <v>15</v>
      </c>
      <c r="G190" s="8">
        <v>4685</v>
      </c>
      <c r="H190" s="8">
        <v>0</v>
      </c>
      <c r="I190" s="26">
        <v>3.254</v>
      </c>
      <c r="J190" s="7">
        <v>0.33009999999999501</v>
      </c>
      <c r="K190">
        <f t="shared" si="2"/>
        <v>0.10144437615242624</v>
      </c>
      <c r="L190" t="str">
        <f>_xlfn.XLOOKUP(A190,'Usage by partner TELE2 vs Ki'!A:A,'Usage by partner TELE2 vs Ki'!A:A,,0)</f>
        <v>PANDC</v>
      </c>
    </row>
    <row r="191" spans="1:12" x14ac:dyDescent="0.25">
      <c r="A191" s="8" t="s">
        <v>433</v>
      </c>
      <c r="B191" s="8" t="s">
        <v>434</v>
      </c>
      <c r="C191" s="8" t="s">
        <v>428</v>
      </c>
      <c r="D191" s="8" t="s">
        <v>13</v>
      </c>
      <c r="E191" s="8" t="s">
        <v>14</v>
      </c>
      <c r="F191" s="8" t="s">
        <v>15</v>
      </c>
      <c r="G191" s="8">
        <v>116</v>
      </c>
      <c r="H191" s="8">
        <v>0</v>
      </c>
      <c r="I191" s="26">
        <v>0.90800000000000003</v>
      </c>
      <c r="J191" s="7">
        <v>5.4980000000000001E-2</v>
      </c>
      <c r="K191">
        <f t="shared" si="2"/>
        <v>6.0550660792951544E-2</v>
      </c>
      <c r="L191" t="str">
        <f>_xlfn.XLOOKUP(A191,'Usage by partner TELE2 vs Ki'!A:A,'Usage by partner TELE2 vs Ki'!A:A,,0)</f>
        <v>PANMS</v>
      </c>
    </row>
    <row r="192" spans="1:12" x14ac:dyDescent="0.25">
      <c r="A192" s="8" t="s">
        <v>435</v>
      </c>
      <c r="B192" s="8" t="s">
        <v>436</v>
      </c>
      <c r="C192" s="8" t="s">
        <v>437</v>
      </c>
      <c r="D192" s="8" t="s">
        <v>13</v>
      </c>
      <c r="E192" s="8" t="s">
        <v>14</v>
      </c>
      <c r="F192" s="8" t="s">
        <v>15</v>
      </c>
      <c r="G192" s="8">
        <v>6574</v>
      </c>
      <c r="H192" s="8">
        <v>0</v>
      </c>
      <c r="I192" s="26">
        <v>28.902000000000001</v>
      </c>
      <c r="J192" s="7">
        <v>1.7524799999998699</v>
      </c>
      <c r="K192">
        <f t="shared" si="2"/>
        <v>6.0635250155694063E-2</v>
      </c>
      <c r="L192" t="str">
        <f>_xlfn.XLOOKUP(A192,'Usage by partner TELE2 vs Ki'!A:A,'Usage by partner TELE2 vs Ki'!A:A,,0)</f>
        <v>PERMO</v>
      </c>
    </row>
    <row r="193" spans="1:12" x14ac:dyDescent="0.25">
      <c r="A193" s="8" t="s">
        <v>438</v>
      </c>
      <c r="B193" s="8" t="s">
        <v>439</v>
      </c>
      <c r="C193" s="8" t="s">
        <v>437</v>
      </c>
      <c r="D193" s="8" t="s">
        <v>13</v>
      </c>
      <c r="E193" s="8" t="s">
        <v>14</v>
      </c>
      <c r="F193" s="8" t="s">
        <v>15</v>
      </c>
      <c r="G193" s="8">
        <v>1020</v>
      </c>
      <c r="H193" s="8">
        <v>0</v>
      </c>
      <c r="I193" s="26">
        <v>37.695999999999998</v>
      </c>
      <c r="J193" s="7">
        <v>2.26555999999999</v>
      </c>
      <c r="K193">
        <f t="shared" si="2"/>
        <v>6.0100806451612643E-2</v>
      </c>
      <c r="L193" t="str">
        <f>_xlfn.XLOOKUP(A193,'Usage by partner TELE2 vs Ki'!A:A,'Usage by partner TELE2 vs Ki'!A:A,,0)</f>
        <v>PERTM</v>
      </c>
    </row>
    <row r="194" spans="1:12" x14ac:dyDescent="0.25">
      <c r="A194" s="8" t="s">
        <v>440</v>
      </c>
      <c r="B194" s="8" t="s">
        <v>441</v>
      </c>
      <c r="C194" s="8" t="s">
        <v>442</v>
      </c>
      <c r="D194" s="8" t="s">
        <v>13</v>
      </c>
      <c r="E194" s="8" t="s">
        <v>14</v>
      </c>
      <c r="F194" s="8" t="s">
        <v>15</v>
      </c>
      <c r="G194" s="8">
        <v>728</v>
      </c>
      <c r="H194" s="8">
        <v>0</v>
      </c>
      <c r="I194" s="26">
        <v>114.419</v>
      </c>
      <c r="J194" s="7">
        <v>11.44515</v>
      </c>
      <c r="K194">
        <f t="shared" si="2"/>
        <v>0.10002840437339952</v>
      </c>
      <c r="L194" t="str">
        <f>_xlfn.XLOOKUP(A194,'Usage by partner TELE2 vs Ki'!A:A,'Usage by partner TELE2 vs Ki'!A:A,,0)</f>
        <v>PHLGT</v>
      </c>
    </row>
    <row r="195" spans="1:12" x14ac:dyDescent="0.25">
      <c r="A195" s="8" t="s">
        <v>443</v>
      </c>
      <c r="B195" s="8" t="s">
        <v>444</v>
      </c>
      <c r="C195" s="8" t="s">
        <v>442</v>
      </c>
      <c r="D195" s="8" t="s">
        <v>13</v>
      </c>
      <c r="E195" s="8" t="s">
        <v>14</v>
      </c>
      <c r="F195" s="8" t="s">
        <v>15</v>
      </c>
      <c r="G195" s="8">
        <v>620</v>
      </c>
      <c r="H195" s="8">
        <v>0</v>
      </c>
      <c r="I195" s="26">
        <v>8.9809999999999999</v>
      </c>
      <c r="J195" s="7">
        <v>0.54178000000000104</v>
      </c>
      <c r="K195">
        <f t="shared" ref="K195:K235" si="3">J195/I195</f>
        <v>6.0325130831756044E-2</v>
      </c>
      <c r="L195" t="str">
        <f>_xlfn.XLOOKUP(A195,'Usage by partner TELE2 vs Ki'!A:A,'Usage by partner TELE2 vs Ki'!A:A,,0)</f>
        <v>PHLSR</v>
      </c>
    </row>
    <row r="196" spans="1:12" x14ac:dyDescent="0.25">
      <c r="A196" s="8" t="s">
        <v>445</v>
      </c>
      <c r="B196" s="8" t="s">
        <v>446</v>
      </c>
      <c r="C196" s="8" t="s">
        <v>447</v>
      </c>
      <c r="D196" s="8" t="s">
        <v>13</v>
      </c>
      <c r="E196" s="8" t="s">
        <v>14</v>
      </c>
      <c r="F196" s="8" t="s">
        <v>15</v>
      </c>
      <c r="G196" s="8">
        <v>6812</v>
      </c>
      <c r="H196" s="8">
        <v>0</v>
      </c>
      <c r="I196" s="26">
        <v>360.13900000000001</v>
      </c>
      <c r="J196" s="7">
        <v>3.6104900000000701</v>
      </c>
      <c r="K196">
        <f t="shared" si="3"/>
        <v>1.002526802151411E-2</v>
      </c>
      <c r="L196" t="str">
        <f>_xlfn.XLOOKUP(A196,'Usage by partner TELE2 vs Ki'!A:A,'Usage by partner TELE2 vs Ki'!A:A,,0)</f>
        <v>POL03</v>
      </c>
    </row>
    <row r="197" spans="1:12" x14ac:dyDescent="0.25">
      <c r="A197" s="8" t="s">
        <v>448</v>
      </c>
      <c r="B197" s="8" t="s">
        <v>449</v>
      </c>
      <c r="C197" s="8" t="s">
        <v>447</v>
      </c>
      <c r="D197" s="8" t="s">
        <v>13</v>
      </c>
      <c r="E197" s="8" t="s">
        <v>14</v>
      </c>
      <c r="F197" s="8" t="s">
        <v>15</v>
      </c>
      <c r="G197" s="8">
        <v>11988</v>
      </c>
      <c r="H197" s="8">
        <v>0</v>
      </c>
      <c r="I197" s="26">
        <v>1261.3630000000001</v>
      </c>
      <c r="J197" s="7">
        <v>7.6213599999999104</v>
      </c>
      <c r="K197">
        <f t="shared" si="3"/>
        <v>6.0421623275773188E-3</v>
      </c>
      <c r="L197" t="str">
        <f>_xlfn.XLOOKUP(A197,'Usage by partner TELE2 vs Ki'!A:A,'Usage by partner TELE2 vs Ki'!A:A,,0)</f>
        <v>POLKM</v>
      </c>
    </row>
    <row r="198" spans="1:12" x14ac:dyDescent="0.25">
      <c r="A198" s="8" t="s">
        <v>450</v>
      </c>
      <c r="B198" s="8" t="s">
        <v>451</v>
      </c>
      <c r="C198" s="8" t="s">
        <v>447</v>
      </c>
      <c r="D198" s="8" t="s">
        <v>13</v>
      </c>
      <c r="E198" s="8" t="s">
        <v>14</v>
      </c>
      <c r="F198" s="8" t="s">
        <v>15</v>
      </c>
      <c r="G198" s="8">
        <v>3052</v>
      </c>
      <c r="H198" s="8">
        <v>0</v>
      </c>
      <c r="I198" s="26">
        <v>234.017</v>
      </c>
      <c r="J198" s="7">
        <v>2.34924</v>
      </c>
      <c r="K198">
        <f t="shared" si="3"/>
        <v>1.0038757868018135E-2</v>
      </c>
      <c r="L198" t="str">
        <f>_xlfn.XLOOKUP(A198,'Usage by partner TELE2 vs Ki'!A:A,'Usage by partner TELE2 vs Ki'!A:A,,0)</f>
        <v>POLP4</v>
      </c>
    </row>
    <row r="199" spans="1:12" x14ac:dyDescent="0.25">
      <c r="A199" s="8" t="s">
        <v>452</v>
      </c>
      <c r="B199" s="8" t="s">
        <v>453</v>
      </c>
      <c r="C199" s="8" t="s">
        <v>454</v>
      </c>
      <c r="D199" s="8" t="s">
        <v>13</v>
      </c>
      <c r="E199" s="8" t="s">
        <v>14</v>
      </c>
      <c r="F199" s="8" t="s">
        <v>15</v>
      </c>
      <c r="G199" s="8">
        <v>3521</v>
      </c>
      <c r="H199" s="8">
        <v>0</v>
      </c>
      <c r="I199" s="26">
        <v>8.4390000000000001</v>
      </c>
      <c r="J199" s="7">
        <v>0.85900999999996097</v>
      </c>
      <c r="K199">
        <f t="shared" si="3"/>
        <v>0.10179049650432054</v>
      </c>
      <c r="L199" t="str">
        <f>_xlfn.XLOOKUP(A199,'Usage by partner TELE2 vs Ki'!A:A,'Usage by partner TELE2 vs Ki'!A:A,,0)</f>
        <v>PRICL</v>
      </c>
    </row>
    <row r="200" spans="1:12" x14ac:dyDescent="0.25">
      <c r="A200" s="8" t="s">
        <v>455</v>
      </c>
      <c r="B200" s="8" t="s">
        <v>456</v>
      </c>
      <c r="C200" s="8" t="s">
        <v>457</v>
      </c>
      <c r="D200" s="8" t="s">
        <v>13</v>
      </c>
      <c r="E200" s="8" t="s">
        <v>14</v>
      </c>
      <c r="F200" s="8" t="s">
        <v>15</v>
      </c>
      <c r="G200" s="8">
        <v>1530</v>
      </c>
      <c r="H200" s="8">
        <v>0</v>
      </c>
      <c r="I200" s="26">
        <v>16.016999999999999</v>
      </c>
      <c r="J200" s="7">
        <v>0.161720000000007</v>
      </c>
      <c r="K200">
        <f t="shared" si="3"/>
        <v>1.0096772179559656E-2</v>
      </c>
      <c r="L200" t="str">
        <f>_xlfn.XLOOKUP(A200,'Usage by partner TELE2 vs Ki'!A:A,'Usage by partner TELE2 vs Ki'!A:A,,0)</f>
        <v>PRTOP</v>
      </c>
    </row>
    <row r="201" spans="1:12" x14ac:dyDescent="0.25">
      <c r="A201" s="8" t="s">
        <v>458</v>
      </c>
      <c r="B201" s="8" t="s">
        <v>459</v>
      </c>
      <c r="C201" s="8" t="s">
        <v>457</v>
      </c>
      <c r="D201" s="8" t="s">
        <v>13</v>
      </c>
      <c r="E201" s="8" t="s">
        <v>14</v>
      </c>
      <c r="F201" s="8" t="s">
        <v>15</v>
      </c>
      <c r="G201" s="8">
        <v>2956</v>
      </c>
      <c r="H201" s="8">
        <v>0</v>
      </c>
      <c r="I201" s="26">
        <v>180.238</v>
      </c>
      <c r="J201" s="9">
        <v>1.0940300000000001</v>
      </c>
      <c r="K201">
        <f t="shared" si="3"/>
        <v>6.0699186631010113E-3</v>
      </c>
      <c r="L201" t="str">
        <f>_xlfn.XLOOKUP(A201,'Usage by partner TELE2 vs Ki'!A:A,'Usage by partner TELE2 vs Ki'!A:A,,0)</f>
        <v>PRTTL</v>
      </c>
    </row>
    <row r="202" spans="1:12" x14ac:dyDescent="0.25">
      <c r="A202" s="8" t="s">
        <v>460</v>
      </c>
      <c r="B202" s="8" t="s">
        <v>461</v>
      </c>
      <c r="C202" s="8" t="s">
        <v>457</v>
      </c>
      <c r="D202" s="8" t="s">
        <v>13</v>
      </c>
      <c r="E202" s="8" t="s">
        <v>14</v>
      </c>
      <c r="F202" s="8" t="s">
        <v>15</v>
      </c>
      <c r="G202" s="8">
        <v>1469</v>
      </c>
      <c r="H202" s="8">
        <v>0</v>
      </c>
      <c r="I202" s="26">
        <v>8.5579999999999998</v>
      </c>
      <c r="J202" s="9">
        <v>8.66400000000003E-2</v>
      </c>
      <c r="K202">
        <f t="shared" si="3"/>
        <v>1.012386071512039E-2</v>
      </c>
      <c r="L202" t="str">
        <f>_xlfn.XLOOKUP(A202,'Usage by partner TELE2 vs Ki'!A:A,'Usage by partner TELE2 vs Ki'!A:A,,0)</f>
        <v>PRTTM</v>
      </c>
    </row>
    <row r="203" spans="1:12" x14ac:dyDescent="0.25">
      <c r="A203" s="8" t="s">
        <v>462</v>
      </c>
      <c r="B203" s="8" t="s">
        <v>463</v>
      </c>
      <c r="C203" s="8" t="s">
        <v>464</v>
      </c>
      <c r="D203" s="8" t="s">
        <v>13</v>
      </c>
      <c r="E203" s="8" t="s">
        <v>14</v>
      </c>
      <c r="F203" s="8" t="s">
        <v>15</v>
      </c>
      <c r="G203" s="8">
        <v>51802</v>
      </c>
      <c r="H203" s="8">
        <v>0</v>
      </c>
      <c r="I203" s="26">
        <v>1275.665</v>
      </c>
      <c r="J203" s="9">
        <v>69.071290000023794</v>
      </c>
      <c r="K203">
        <f t="shared" si="3"/>
        <v>5.4145320283948993E-2</v>
      </c>
      <c r="L203" t="str">
        <f>_xlfn.XLOOKUP(A203,'Usage by partner TELE2 vs Ki'!A:A,'Usage by partner TELE2 vs Ki'!A:A,,0)</f>
        <v>PSEJE</v>
      </c>
    </row>
    <row r="204" spans="1:12" x14ac:dyDescent="0.25">
      <c r="A204" s="8" t="s">
        <v>462</v>
      </c>
      <c r="B204" s="8" t="s">
        <v>463</v>
      </c>
      <c r="C204" s="8" t="s">
        <v>464</v>
      </c>
      <c r="D204" s="8" t="s">
        <v>13</v>
      </c>
      <c r="E204" s="8" t="s">
        <v>14</v>
      </c>
      <c r="F204" s="8" t="s">
        <v>15</v>
      </c>
      <c r="G204" s="8">
        <v>118542</v>
      </c>
      <c r="H204" s="8">
        <v>0</v>
      </c>
      <c r="I204" s="26">
        <v>2594.3229999999999</v>
      </c>
      <c r="J204" s="9">
        <v>156.12364000007</v>
      </c>
      <c r="K204">
        <f t="shared" si="3"/>
        <v>6.0178952273895733E-2</v>
      </c>
      <c r="L204" t="str">
        <f>_xlfn.XLOOKUP(A204,'Usage by partner TELE2 vs Ki'!A:A,'Usage by partner TELE2 vs Ki'!A:A,,0)</f>
        <v>PSEJE</v>
      </c>
    </row>
    <row r="205" spans="1:12" x14ac:dyDescent="0.25">
      <c r="A205" s="8" t="s">
        <v>465</v>
      </c>
      <c r="B205" s="8" t="s">
        <v>466</v>
      </c>
      <c r="C205" s="8" t="s">
        <v>464</v>
      </c>
      <c r="D205" s="8" t="s">
        <v>13</v>
      </c>
      <c r="E205" s="8" t="s">
        <v>14</v>
      </c>
      <c r="F205" s="8" t="s">
        <v>15</v>
      </c>
      <c r="G205" s="8">
        <v>12650</v>
      </c>
      <c r="H205" s="8">
        <v>0</v>
      </c>
      <c r="I205" s="26">
        <v>1147.634</v>
      </c>
      <c r="J205" s="9">
        <v>103.330199999996</v>
      </c>
      <c r="K205">
        <f t="shared" si="3"/>
        <v>9.0037590381599003E-2</v>
      </c>
      <c r="L205" t="str">
        <f>_xlfn.XLOOKUP(A205,'Usage by partner TELE2 vs Ki'!A:A,'Usage by partner TELE2 vs Ki'!A:A,,0)</f>
        <v>PSEWM</v>
      </c>
    </row>
    <row r="206" spans="1:12" x14ac:dyDescent="0.25">
      <c r="A206" s="8" t="s">
        <v>465</v>
      </c>
      <c r="B206" s="8" t="s">
        <v>466</v>
      </c>
      <c r="C206" s="8" t="s">
        <v>464</v>
      </c>
      <c r="D206" s="8" t="s">
        <v>13</v>
      </c>
      <c r="E206" s="8" t="s">
        <v>14</v>
      </c>
      <c r="F206" s="8" t="s">
        <v>15</v>
      </c>
      <c r="G206" s="8">
        <v>40570</v>
      </c>
      <c r="H206" s="8">
        <v>0</v>
      </c>
      <c r="I206" s="26">
        <v>3058.596</v>
      </c>
      <c r="J206" s="9">
        <v>306.00226000001402</v>
      </c>
      <c r="K206">
        <f t="shared" si="3"/>
        <v>0.10004664231562914</v>
      </c>
      <c r="L206" t="str">
        <f>_xlfn.XLOOKUP(A206,'Usage by partner TELE2 vs Ki'!A:A,'Usage by partner TELE2 vs Ki'!A:A,,0)</f>
        <v>PSEWM</v>
      </c>
    </row>
    <row r="207" spans="1:12" x14ac:dyDescent="0.25">
      <c r="A207" s="8" t="s">
        <v>472</v>
      </c>
      <c r="B207" s="8" t="s">
        <v>473</v>
      </c>
      <c r="C207" s="8" t="s">
        <v>474</v>
      </c>
      <c r="D207" s="8" t="s">
        <v>13</v>
      </c>
      <c r="E207" s="8" t="s">
        <v>14</v>
      </c>
      <c r="F207" s="8" t="s">
        <v>15</v>
      </c>
      <c r="G207" s="8">
        <v>1637</v>
      </c>
      <c r="H207" s="8">
        <v>0</v>
      </c>
      <c r="I207" s="26">
        <v>407.22899999999998</v>
      </c>
      <c r="J207" s="9">
        <v>4.0761300000000196</v>
      </c>
      <c r="K207">
        <f t="shared" si="3"/>
        <v>1.0009429583845993E-2</v>
      </c>
      <c r="L207" t="str">
        <f>_xlfn.XLOOKUP(A207,'Usage by partner TELE2 vs Ki'!A:A,'Usage by partner TELE2 vs Ki'!A:A,,0)</f>
        <v>ROMMF</v>
      </c>
    </row>
    <row r="208" spans="1:12" x14ac:dyDescent="0.25">
      <c r="A208" s="8" t="s">
        <v>475</v>
      </c>
      <c r="B208" s="8" t="s">
        <v>476</v>
      </c>
      <c r="C208" s="8" t="s">
        <v>474</v>
      </c>
      <c r="D208" s="8" t="s">
        <v>13</v>
      </c>
      <c r="E208" s="8" t="s">
        <v>14</v>
      </c>
      <c r="F208" s="8" t="s">
        <v>15</v>
      </c>
      <c r="G208" s="8">
        <v>491</v>
      </c>
      <c r="H208" s="8">
        <v>0</v>
      </c>
      <c r="I208" s="26">
        <v>64.936999999999998</v>
      </c>
      <c r="J208" s="9">
        <v>0.39195999999999898</v>
      </c>
      <c r="K208">
        <f t="shared" si="3"/>
        <v>6.0360041270769976E-3</v>
      </c>
      <c r="L208" t="str">
        <f>_xlfn.XLOOKUP(A208,'Usage by partner TELE2 vs Ki'!A:A,'Usage by partner TELE2 vs Ki'!A:A,,0)</f>
        <v>ROMMR</v>
      </c>
    </row>
    <row r="209" spans="1:12" x14ac:dyDescent="0.25">
      <c r="A209" s="8" t="s">
        <v>477</v>
      </c>
      <c r="B209" s="8" t="s">
        <v>478</v>
      </c>
      <c r="C209" s="8" t="s">
        <v>479</v>
      </c>
      <c r="D209" s="8" t="s">
        <v>13</v>
      </c>
      <c r="E209" s="8" t="s">
        <v>14</v>
      </c>
      <c r="F209" s="8" t="s">
        <v>15</v>
      </c>
      <c r="G209" s="8">
        <v>9140</v>
      </c>
      <c r="H209" s="8">
        <v>0</v>
      </c>
      <c r="I209" s="26">
        <v>187.74</v>
      </c>
      <c r="J209" s="9">
        <v>18.8007399999988</v>
      </c>
      <c r="K209">
        <f t="shared" si="3"/>
        <v>0.10014243102161925</v>
      </c>
      <c r="L209" t="str">
        <f>_xlfn.XLOOKUP(A209,'Usage by partner TELE2 vs Ki'!A:A,'Usage by partner TELE2 vs Ki'!A:A,,0)</f>
        <v>RWAMN</v>
      </c>
    </row>
    <row r="210" spans="1:12" x14ac:dyDescent="0.25">
      <c r="A210" s="8" t="s">
        <v>480</v>
      </c>
      <c r="B210" s="8" t="s">
        <v>481</v>
      </c>
      <c r="C210" s="8" t="s">
        <v>482</v>
      </c>
      <c r="D210" s="8" t="s">
        <v>13</v>
      </c>
      <c r="E210" s="8" t="s">
        <v>14</v>
      </c>
      <c r="F210" s="8" t="s">
        <v>15</v>
      </c>
      <c r="G210" s="8">
        <v>17040</v>
      </c>
      <c r="H210" s="8">
        <v>0</v>
      </c>
      <c r="I210" s="26">
        <v>154.6</v>
      </c>
      <c r="J210" s="9">
        <v>61.959870000003797</v>
      </c>
      <c r="K210">
        <f t="shared" si="3"/>
        <v>0.40077535575681628</v>
      </c>
      <c r="L210" t="str">
        <f>_xlfn.XLOOKUP(A210,'Usage by partner TELE2 vs Ki'!A:A,'Usage by partner TELE2 vs Ki'!A:A,,0)</f>
        <v>RWATG</v>
      </c>
    </row>
    <row r="211" spans="1:12" x14ac:dyDescent="0.25">
      <c r="A211" s="8" t="s">
        <v>483</v>
      </c>
      <c r="B211" s="8" t="s">
        <v>484</v>
      </c>
      <c r="C211" s="8" t="s">
        <v>485</v>
      </c>
      <c r="D211" s="8" t="s">
        <v>13</v>
      </c>
      <c r="E211" s="8" t="s">
        <v>14</v>
      </c>
      <c r="F211" s="8" t="s">
        <v>15</v>
      </c>
      <c r="G211" s="8">
        <v>2944</v>
      </c>
      <c r="H211" s="8">
        <v>0</v>
      </c>
      <c r="I211" s="26">
        <v>3.2480000000000002</v>
      </c>
      <c r="J211" s="9">
        <v>0.26234999999999697</v>
      </c>
      <c r="K211">
        <f t="shared" si="3"/>
        <v>8.0772783251230593E-2</v>
      </c>
      <c r="L211" t="str">
        <f>_xlfn.XLOOKUP(A211,'Usage by partner TELE2 vs Ki'!A:A,'Usage by partner TELE2 vs Ki'!A:A,,0)</f>
        <v>SAUET</v>
      </c>
    </row>
    <row r="212" spans="1:12" x14ac:dyDescent="0.25">
      <c r="A212" s="8" t="s">
        <v>483</v>
      </c>
      <c r="B212" s="8" t="s">
        <v>484</v>
      </c>
      <c r="C212" s="8" t="s">
        <v>485</v>
      </c>
      <c r="D212" s="8" t="s">
        <v>13</v>
      </c>
      <c r="E212" s="8" t="s">
        <v>14</v>
      </c>
      <c r="F212" s="8" t="s">
        <v>15</v>
      </c>
      <c r="G212" s="8">
        <v>375</v>
      </c>
      <c r="H212" s="8">
        <v>0</v>
      </c>
      <c r="I212" s="26">
        <v>0.39</v>
      </c>
      <c r="J212" s="9">
        <v>7.9570000000000196E-2</v>
      </c>
      <c r="K212">
        <f t="shared" si="3"/>
        <v>0.20402564102564152</v>
      </c>
      <c r="L212" t="str">
        <f>_xlfn.XLOOKUP(A212,'Usage by partner TELE2 vs Ki'!A:A,'Usage by partner TELE2 vs Ki'!A:A,,0)</f>
        <v>SAUET</v>
      </c>
    </row>
    <row r="213" spans="1:12" x14ac:dyDescent="0.25">
      <c r="A213" s="8" t="s">
        <v>486</v>
      </c>
      <c r="B213" s="8" t="s">
        <v>487</v>
      </c>
      <c r="C213" s="8" t="s">
        <v>485</v>
      </c>
      <c r="D213" s="8" t="s">
        <v>13</v>
      </c>
      <c r="E213" s="8" t="s">
        <v>14</v>
      </c>
      <c r="F213" s="8" t="s">
        <v>15</v>
      </c>
      <c r="G213" s="8">
        <v>2087</v>
      </c>
      <c r="H213" s="8">
        <v>0</v>
      </c>
      <c r="I213" s="26">
        <v>2.5179999999999998</v>
      </c>
      <c r="J213" s="9">
        <v>0.20157999999999601</v>
      </c>
      <c r="K213">
        <f t="shared" si="3"/>
        <v>8.0055599682285955E-2</v>
      </c>
      <c r="L213" t="str">
        <f>_xlfn.XLOOKUP(A213,'Usage by partner TELE2 vs Ki'!A:A,'Usage by partner TELE2 vs Ki'!A:A,,0)</f>
        <v>SAUZN</v>
      </c>
    </row>
    <row r="214" spans="1:12" x14ac:dyDescent="0.25">
      <c r="A214" s="8" t="s">
        <v>486</v>
      </c>
      <c r="B214" s="8" t="s">
        <v>487</v>
      </c>
      <c r="C214" s="8" t="s">
        <v>485</v>
      </c>
      <c r="D214" s="8" t="s">
        <v>13</v>
      </c>
      <c r="E214" s="8" t="s">
        <v>14</v>
      </c>
      <c r="F214" s="8" t="s">
        <v>15</v>
      </c>
      <c r="G214" s="8">
        <v>321</v>
      </c>
      <c r="H214" s="8">
        <v>0</v>
      </c>
      <c r="I214" s="26">
        <v>0.371</v>
      </c>
      <c r="J214" s="9">
        <v>7.5520000000000198E-2</v>
      </c>
      <c r="K214">
        <f t="shared" si="3"/>
        <v>0.20355795148248032</v>
      </c>
      <c r="L214" t="str">
        <f>_xlfn.XLOOKUP(A214,'Usage by partner TELE2 vs Ki'!A:A,'Usage by partner TELE2 vs Ki'!A:A,,0)</f>
        <v>SAUZN</v>
      </c>
    </row>
    <row r="215" spans="1:12" x14ac:dyDescent="0.25">
      <c r="A215" s="8" t="s">
        <v>488</v>
      </c>
      <c r="B215" s="8" t="s">
        <v>489</v>
      </c>
      <c r="C215" s="8" t="s">
        <v>490</v>
      </c>
      <c r="D215" s="8" t="s">
        <v>13</v>
      </c>
      <c r="E215" s="8" t="s">
        <v>14</v>
      </c>
      <c r="F215" s="8" t="s">
        <v>15</v>
      </c>
      <c r="G215" s="8">
        <v>987933</v>
      </c>
      <c r="H215" s="8">
        <v>0</v>
      </c>
      <c r="I215" s="26">
        <v>3668.5740000000001</v>
      </c>
      <c r="J215" s="9">
        <v>369.56041999592901</v>
      </c>
      <c r="K215">
        <f t="shared" si="3"/>
        <v>0.10073680399957285</v>
      </c>
      <c r="L215" t="str">
        <f>_xlfn.XLOOKUP(A215,'Usage by partner TELE2 vs Ki'!A:A,'Usage by partner TELE2 vs Ki'!A:A,,0)</f>
        <v>SENSG</v>
      </c>
    </row>
    <row r="216" spans="1:12" x14ac:dyDescent="0.25">
      <c r="A216" s="8" t="s">
        <v>494</v>
      </c>
      <c r="B216" s="8" t="s">
        <v>255</v>
      </c>
      <c r="C216" s="8" t="s">
        <v>495</v>
      </c>
      <c r="D216" s="8" t="s">
        <v>13</v>
      </c>
      <c r="E216" s="8" t="s">
        <v>14</v>
      </c>
      <c r="F216" s="8" t="s">
        <v>15</v>
      </c>
      <c r="G216" s="8">
        <v>319</v>
      </c>
      <c r="H216" s="8">
        <v>0</v>
      </c>
      <c r="I216" s="26">
        <v>3.3769999999999998</v>
      </c>
      <c r="J216" s="9">
        <v>0.339089999999999</v>
      </c>
      <c r="K216">
        <f t="shared" si="3"/>
        <v>0.10041160793603761</v>
      </c>
      <c r="L216" t="str">
        <f>_xlfn.XLOOKUP(A216,'Usage by partner TELE2 vs Ki'!A:A,'Usage by partner TELE2 vs Ki'!A:A,,0)</f>
        <v>SLVDC</v>
      </c>
    </row>
    <row r="217" spans="1:12" x14ac:dyDescent="0.25">
      <c r="A217" s="8" t="s">
        <v>496</v>
      </c>
      <c r="B217" s="8" t="s">
        <v>497</v>
      </c>
      <c r="C217" s="8" t="s">
        <v>495</v>
      </c>
      <c r="D217" s="8" t="s">
        <v>13</v>
      </c>
      <c r="E217" s="8" t="s">
        <v>14</v>
      </c>
      <c r="F217" s="8" t="s">
        <v>15</v>
      </c>
      <c r="G217" s="8">
        <v>81</v>
      </c>
      <c r="H217" s="8">
        <v>0</v>
      </c>
      <c r="I217" s="26">
        <v>6.0110000000000001</v>
      </c>
      <c r="J217" s="9">
        <v>7.2450000000000001E-2</v>
      </c>
      <c r="K217">
        <f t="shared" si="3"/>
        <v>1.2052903011146232E-2</v>
      </c>
      <c r="L217" t="str">
        <f>_xlfn.XLOOKUP(A217,'Usage by partner TELE2 vs Ki'!A:A,'Usage by partner TELE2 vs Ki'!A:A,,0)</f>
        <v>SLVTM</v>
      </c>
    </row>
    <row r="218" spans="1:12" x14ac:dyDescent="0.25">
      <c r="A218" s="8" t="s">
        <v>498</v>
      </c>
      <c r="B218" s="8" t="s">
        <v>499</v>
      </c>
      <c r="C218" s="8" t="s">
        <v>500</v>
      </c>
      <c r="D218" s="8" t="s">
        <v>13</v>
      </c>
      <c r="E218" s="8" t="s">
        <v>14</v>
      </c>
      <c r="F218" s="8" t="s">
        <v>15</v>
      </c>
      <c r="G218" s="8">
        <v>401</v>
      </c>
      <c r="H218" s="8">
        <v>0</v>
      </c>
      <c r="I218" s="26">
        <v>14.942</v>
      </c>
      <c r="J218" s="9">
        <v>0.89815</v>
      </c>
      <c r="K218">
        <f t="shared" si="3"/>
        <v>6.010908847543836E-2</v>
      </c>
      <c r="L218" t="str">
        <f>_xlfn.XLOOKUP(A218,'Usage by partner TELE2 vs Ki'!A:A,'Usage by partner TELE2 vs Ki'!A:A,,0)</f>
        <v>SRBNO</v>
      </c>
    </row>
    <row r="219" spans="1:12" x14ac:dyDescent="0.25">
      <c r="A219" s="8" t="s">
        <v>501</v>
      </c>
      <c r="B219" s="8" t="s">
        <v>502</v>
      </c>
      <c r="C219" s="8" t="s">
        <v>503</v>
      </c>
      <c r="D219" s="8" t="s">
        <v>13</v>
      </c>
      <c r="E219" s="8" t="s">
        <v>14</v>
      </c>
      <c r="F219" s="8" t="s">
        <v>15</v>
      </c>
      <c r="G219" s="8">
        <v>236</v>
      </c>
      <c r="H219" s="8">
        <v>0</v>
      </c>
      <c r="I219" s="26">
        <v>9.2260000000000009</v>
      </c>
      <c r="J219" s="9">
        <v>0.46218999999999999</v>
      </c>
      <c r="K219">
        <f t="shared" si="3"/>
        <v>5.0096466507695635E-2</v>
      </c>
      <c r="L219" t="str">
        <f>_xlfn.XLOOKUP(A219,'Usage by partner TELE2 vs Ki'!A:A,'Usage by partner TELE2 vs Ki'!A:A,,0)</f>
        <v>SSDMN</v>
      </c>
    </row>
    <row r="220" spans="1:12" x14ac:dyDescent="0.25">
      <c r="A220" s="8" t="s">
        <v>504</v>
      </c>
      <c r="B220" s="8" t="s">
        <v>505</v>
      </c>
      <c r="C220" s="8" t="s">
        <v>506</v>
      </c>
      <c r="D220" s="8" t="s">
        <v>13</v>
      </c>
      <c r="E220" s="8" t="s">
        <v>14</v>
      </c>
      <c r="F220" s="8" t="s">
        <v>15</v>
      </c>
      <c r="G220" s="8">
        <v>2</v>
      </c>
      <c r="H220" s="8">
        <v>0</v>
      </c>
      <c r="I220" s="26">
        <v>1.9E-2</v>
      </c>
      <c r="J220" s="9">
        <v>1.8600000000000001E-3</v>
      </c>
      <c r="K220">
        <f t="shared" si="3"/>
        <v>9.789473684210527E-2</v>
      </c>
      <c r="L220" t="str">
        <f>_xlfn.XLOOKUP(A220,'Usage by partner TELE2 vs Ki'!A:A,'Usage by partner TELE2 vs Ki'!A:A,,0)</f>
        <v>SURDC</v>
      </c>
    </row>
    <row r="221" spans="1:12" x14ac:dyDescent="0.25">
      <c r="A221" s="8" t="s">
        <v>507</v>
      </c>
      <c r="B221" s="8" t="s">
        <v>508</v>
      </c>
      <c r="C221" s="8" t="s">
        <v>509</v>
      </c>
      <c r="D221" s="8" t="s">
        <v>13</v>
      </c>
      <c r="E221" s="8" t="s">
        <v>14</v>
      </c>
      <c r="F221" s="8" t="s">
        <v>15</v>
      </c>
      <c r="G221" s="8">
        <v>206</v>
      </c>
      <c r="H221" s="8">
        <v>0</v>
      </c>
      <c r="I221" s="26">
        <v>120.044</v>
      </c>
      <c r="J221" s="9">
        <v>0.721139999999998</v>
      </c>
      <c r="K221">
        <f t="shared" si="3"/>
        <v>6.0072973243144017E-3</v>
      </c>
      <c r="L221" t="str">
        <f>_xlfn.XLOOKUP(A221,'Usage by partner TELE2 vs Ki'!A:A,'Usage by partner TELE2 vs Ki'!A:A,,0)</f>
        <v>SVKGT</v>
      </c>
    </row>
    <row r="222" spans="1:12" x14ac:dyDescent="0.25">
      <c r="A222" s="8" t="s">
        <v>510</v>
      </c>
      <c r="B222" s="8" t="s">
        <v>511</v>
      </c>
      <c r="C222" s="8" t="s">
        <v>512</v>
      </c>
      <c r="D222" s="8" t="s">
        <v>13</v>
      </c>
      <c r="E222" s="8" t="s">
        <v>14</v>
      </c>
      <c r="F222" s="8" t="s">
        <v>15</v>
      </c>
      <c r="G222" s="8">
        <v>32</v>
      </c>
      <c r="H222" s="8">
        <v>0</v>
      </c>
      <c r="I222" s="26">
        <v>1.552</v>
      </c>
      <c r="J222" s="9">
        <v>1.5640000000000001E-2</v>
      </c>
      <c r="K222">
        <f t="shared" si="3"/>
        <v>1.0077319587628867E-2</v>
      </c>
      <c r="L222" t="str">
        <f>_xlfn.XLOOKUP(A222,'Usage by partner TELE2 vs Ki'!A:A,'Usage by partner TELE2 vs Ki'!A:A,,0)</f>
        <v>SVKO2</v>
      </c>
    </row>
    <row r="223" spans="1:12" x14ac:dyDescent="0.25">
      <c r="A223" s="8" t="s">
        <v>513</v>
      </c>
      <c r="B223" s="8" t="s">
        <v>514</v>
      </c>
      <c r="C223" s="8" t="s">
        <v>509</v>
      </c>
      <c r="D223" s="8" t="s">
        <v>13</v>
      </c>
      <c r="E223" s="8" t="s">
        <v>14</v>
      </c>
      <c r="F223" s="8" t="s">
        <v>15</v>
      </c>
      <c r="G223" s="8">
        <v>242</v>
      </c>
      <c r="H223" s="8">
        <v>0</v>
      </c>
      <c r="I223" s="26">
        <v>16.914000000000001</v>
      </c>
      <c r="J223" s="9">
        <v>0.10256</v>
      </c>
      <c r="K223">
        <f t="shared" si="3"/>
        <v>6.063615939458436E-3</v>
      </c>
      <c r="L223" t="str">
        <f>_xlfn.XLOOKUP(A223,'Usage by partner TELE2 vs Ki'!A:A,'Usage by partner TELE2 vs Ki'!A:A,,0)</f>
        <v>SVNMT</v>
      </c>
    </row>
    <row r="224" spans="1:12" x14ac:dyDescent="0.25">
      <c r="A224" s="8" t="s">
        <v>515</v>
      </c>
      <c r="B224" s="8" t="s">
        <v>516</v>
      </c>
      <c r="C224" s="8" t="s">
        <v>509</v>
      </c>
      <c r="D224" s="8" t="s">
        <v>13</v>
      </c>
      <c r="E224" s="8" t="s">
        <v>14</v>
      </c>
      <c r="F224" s="8" t="s">
        <v>15</v>
      </c>
      <c r="G224" s="8">
        <v>783</v>
      </c>
      <c r="H224" s="8">
        <v>0</v>
      </c>
      <c r="I224" s="26">
        <v>187.583</v>
      </c>
      <c r="J224" s="9">
        <v>1.87782</v>
      </c>
      <c r="K224">
        <f t="shared" si="3"/>
        <v>1.0010608637243247E-2</v>
      </c>
      <c r="L224" t="str">
        <f>_xlfn.XLOOKUP(A224,'Usage by partner TELE2 vs Ki'!A:A,'Usage by partner TELE2 vs Ki'!A:A,,0)</f>
        <v>SVNSM</v>
      </c>
    </row>
    <row r="225" spans="1:12" x14ac:dyDescent="0.25">
      <c r="A225" s="8" t="s">
        <v>517</v>
      </c>
      <c r="B225" s="8" t="s">
        <v>518</v>
      </c>
      <c r="C225" s="8" t="s">
        <v>509</v>
      </c>
      <c r="D225" s="8" t="s">
        <v>13</v>
      </c>
      <c r="E225" s="8" t="s">
        <v>14</v>
      </c>
      <c r="F225" s="8" t="s">
        <v>15</v>
      </c>
      <c r="G225" s="8">
        <v>483</v>
      </c>
      <c r="H225" s="8">
        <v>0</v>
      </c>
      <c r="I225" s="26">
        <v>32.378999999999998</v>
      </c>
      <c r="J225" s="9">
        <v>0.325430000000001</v>
      </c>
      <c r="K225">
        <f t="shared" si="3"/>
        <v>1.0050650112727417E-2</v>
      </c>
      <c r="L225" t="str">
        <f>_xlfn.XLOOKUP(A225,'Usage by partner TELE2 vs Ki'!A:A,'Usage by partner TELE2 vs Ki'!A:A,,0)</f>
        <v>SVNVG</v>
      </c>
    </row>
    <row r="226" spans="1:12" x14ac:dyDescent="0.25">
      <c r="A226" s="8" t="s">
        <v>519</v>
      </c>
      <c r="B226" s="8" t="s">
        <v>520</v>
      </c>
      <c r="C226" s="8" t="s">
        <v>521</v>
      </c>
      <c r="D226" s="8" t="s">
        <v>13</v>
      </c>
      <c r="E226" s="8" t="s">
        <v>14</v>
      </c>
      <c r="F226" s="8" t="s">
        <v>15</v>
      </c>
      <c r="G226" s="8">
        <v>5428</v>
      </c>
      <c r="H226" s="8">
        <v>0</v>
      </c>
      <c r="I226" s="26">
        <v>15.661</v>
      </c>
      <c r="J226" s="9">
        <v>1.5825499999999399</v>
      </c>
      <c r="K226">
        <f t="shared" si="3"/>
        <v>0.10105037992464977</v>
      </c>
      <c r="L226" t="str">
        <f>_xlfn.XLOOKUP(A226,'Usage by partner TELE2 vs Ki'!A:A,'Usage by partner TELE2 vs Ki'!A:A,,0)</f>
        <v>TCDML</v>
      </c>
    </row>
    <row r="227" spans="1:12" x14ac:dyDescent="0.25">
      <c r="A227" s="8" t="s">
        <v>522</v>
      </c>
      <c r="B227" s="8" t="s">
        <v>523</v>
      </c>
      <c r="C227" s="8" t="s">
        <v>524</v>
      </c>
      <c r="D227" s="8" t="s">
        <v>13</v>
      </c>
      <c r="E227" s="8" t="s">
        <v>14</v>
      </c>
      <c r="F227" s="8" t="s">
        <v>15</v>
      </c>
      <c r="G227" s="8">
        <v>10</v>
      </c>
      <c r="H227" s="8">
        <v>0</v>
      </c>
      <c r="I227" s="26">
        <v>0.40300000000000002</v>
      </c>
      <c r="J227" s="9">
        <v>0.20169000000000001</v>
      </c>
      <c r="K227">
        <f t="shared" si="3"/>
        <v>0.5004714640198511</v>
      </c>
      <c r="L227" t="str">
        <f>_xlfn.XLOOKUP(A227,'Usage by partner TELE2 vs Ki'!A:A,'Usage by partner TELE2 vs Ki'!A:A,,0)</f>
        <v>TGOTC</v>
      </c>
    </row>
    <row r="228" spans="1:12" x14ac:dyDescent="0.25">
      <c r="A228" s="8" t="s">
        <v>1074</v>
      </c>
      <c r="B228" s="8" t="s">
        <v>1075</v>
      </c>
      <c r="C228" s="8" t="s">
        <v>527</v>
      </c>
      <c r="D228" s="8" t="s">
        <v>13</v>
      </c>
      <c r="E228" s="8" t="s">
        <v>14</v>
      </c>
      <c r="F228" s="8" t="s">
        <v>15</v>
      </c>
      <c r="G228" s="8">
        <v>10</v>
      </c>
      <c r="H228" s="8">
        <v>0</v>
      </c>
      <c r="I228" s="26">
        <v>0.746</v>
      </c>
      <c r="J228" s="9">
        <v>3.7319999999999999E-2</v>
      </c>
      <c r="K228">
        <f t="shared" si="3"/>
        <v>5.0026809651474533E-2</v>
      </c>
      <c r="L228" t="str">
        <f>_xlfn.XLOOKUP(A228,'Usage by partner TELE2 vs Ki'!A:A,'Usage by partner TELE2 vs Ki'!A:A,,0)</f>
        <v>THACA</v>
      </c>
    </row>
    <row r="229" spans="1:12" x14ac:dyDescent="0.25">
      <c r="A229" s="8" t="s">
        <v>528</v>
      </c>
      <c r="B229" s="8" t="s">
        <v>529</v>
      </c>
      <c r="C229" s="8" t="s">
        <v>527</v>
      </c>
      <c r="D229" s="8" t="s">
        <v>13</v>
      </c>
      <c r="E229" s="8" t="s">
        <v>14</v>
      </c>
      <c r="F229" s="8" t="s">
        <v>15</v>
      </c>
      <c r="G229" s="8">
        <v>103</v>
      </c>
      <c r="H229" s="8">
        <v>0</v>
      </c>
      <c r="I229" s="26">
        <v>6.343</v>
      </c>
      <c r="J229" s="9">
        <v>0.31741000000000003</v>
      </c>
      <c r="K229">
        <f t="shared" si="3"/>
        <v>5.0040990067791273E-2</v>
      </c>
      <c r="L229" t="str">
        <f>_xlfn.XLOOKUP(A229,'Usage by partner TELE2 vs Ki'!A:A,'Usage by partner TELE2 vs Ki'!A:A,,0)</f>
        <v>THAWN</v>
      </c>
    </row>
    <row r="230" spans="1:12" x14ac:dyDescent="0.25">
      <c r="A230" s="8" t="s">
        <v>530</v>
      </c>
      <c r="B230" s="8" t="s">
        <v>531</v>
      </c>
      <c r="C230" s="8" t="s">
        <v>532</v>
      </c>
      <c r="D230" s="8" t="s">
        <v>13</v>
      </c>
      <c r="E230" s="8" t="s">
        <v>14</v>
      </c>
      <c r="F230" s="8" t="s">
        <v>15</v>
      </c>
      <c r="G230" s="8">
        <v>182</v>
      </c>
      <c r="H230" s="8">
        <v>0</v>
      </c>
      <c r="I230" s="26">
        <v>14.492000000000001</v>
      </c>
      <c r="J230" s="9">
        <v>1.44987</v>
      </c>
      <c r="K230">
        <f t="shared" si="3"/>
        <v>0.100046232404085</v>
      </c>
      <c r="L230" t="str">
        <f>_xlfn.XLOOKUP(A230,'Usage by partner TELE2 vs Ki'!A:A,'Usage by partner TELE2 vs Ki'!A:A,,0)</f>
        <v>TTODL</v>
      </c>
    </row>
    <row r="231" spans="1:12" x14ac:dyDescent="0.25">
      <c r="A231" s="8" t="s">
        <v>533</v>
      </c>
      <c r="B231" s="8" t="s">
        <v>534</v>
      </c>
      <c r="C231" s="8" t="s">
        <v>535</v>
      </c>
      <c r="D231" s="8" t="s">
        <v>13</v>
      </c>
      <c r="E231" s="8" t="s">
        <v>14</v>
      </c>
      <c r="F231" s="8" t="s">
        <v>15</v>
      </c>
      <c r="G231" s="8">
        <v>491</v>
      </c>
      <c r="H231" s="8">
        <v>0</v>
      </c>
      <c r="I231" s="26">
        <v>275.43099999999998</v>
      </c>
      <c r="J231" s="9">
        <v>16.526890000000002</v>
      </c>
      <c r="K231">
        <f t="shared" si="3"/>
        <v>6.0003739593582434E-2</v>
      </c>
      <c r="L231" t="str">
        <f>_xlfn.XLOOKUP(A231,'Usage by partner TELE2 vs Ki'!A:A,'Usage by partner TELE2 vs Ki'!A:A,,0)</f>
        <v>TURIS</v>
      </c>
    </row>
    <row r="232" spans="1:12" x14ac:dyDescent="0.25">
      <c r="A232" s="8" t="s">
        <v>536</v>
      </c>
      <c r="B232" s="8" t="s">
        <v>537</v>
      </c>
      <c r="C232" s="8" t="s">
        <v>535</v>
      </c>
      <c r="D232" s="8" t="s">
        <v>13</v>
      </c>
      <c r="E232" s="8" t="s">
        <v>14</v>
      </c>
      <c r="F232" s="8" t="s">
        <v>15</v>
      </c>
      <c r="G232" s="8">
        <v>325</v>
      </c>
      <c r="H232" s="8">
        <v>0</v>
      </c>
      <c r="I232" s="26">
        <v>42.021999999999998</v>
      </c>
      <c r="J232" s="9">
        <v>2.5225900000000001</v>
      </c>
      <c r="K232">
        <f t="shared" si="3"/>
        <v>6.0030222264528109E-2</v>
      </c>
      <c r="L232" t="str">
        <f>_xlfn.XLOOKUP(A232,'Usage by partner TELE2 vs Ki'!A:A,'Usage by partner TELE2 vs Ki'!A:A,,0)</f>
        <v>TURTC</v>
      </c>
    </row>
    <row r="233" spans="1:12" x14ac:dyDescent="0.25">
      <c r="A233" s="8" t="s">
        <v>538</v>
      </c>
      <c r="B233" s="8" t="s">
        <v>539</v>
      </c>
      <c r="C233" s="8" t="s">
        <v>535</v>
      </c>
      <c r="D233" s="8" t="s">
        <v>13</v>
      </c>
      <c r="E233" s="8" t="s">
        <v>14</v>
      </c>
      <c r="F233" s="8" t="s">
        <v>15</v>
      </c>
      <c r="G233" s="8">
        <v>261</v>
      </c>
      <c r="H233" s="8">
        <v>0</v>
      </c>
      <c r="I233" s="26">
        <v>22.082999999999998</v>
      </c>
      <c r="J233" s="9">
        <v>1.32596</v>
      </c>
      <c r="K233">
        <f t="shared" si="3"/>
        <v>6.0044378028347604E-2</v>
      </c>
      <c r="L233" t="str">
        <f>_xlfn.XLOOKUP(A233,'Usage by partner TELE2 vs Ki'!A:A,'Usage by partner TELE2 vs Ki'!A:A,,0)</f>
        <v>TURTS</v>
      </c>
    </row>
    <row r="234" spans="1:12" x14ac:dyDescent="0.25">
      <c r="A234" s="8" t="s">
        <v>1076</v>
      </c>
      <c r="B234" s="8" t="s">
        <v>1077</v>
      </c>
      <c r="C234" s="8" t="s">
        <v>542</v>
      </c>
      <c r="D234" s="8" t="s">
        <v>13</v>
      </c>
      <c r="E234" s="8" t="s">
        <v>14</v>
      </c>
      <c r="F234" s="8" t="s">
        <v>15</v>
      </c>
      <c r="G234" s="8">
        <v>34</v>
      </c>
      <c r="H234" s="8">
        <v>0</v>
      </c>
      <c r="I234" s="26">
        <v>0.67</v>
      </c>
      <c r="J234" s="9">
        <v>4.0259999999999997E-2</v>
      </c>
      <c r="K234">
        <f t="shared" si="3"/>
        <v>6.0089552238805966E-2</v>
      </c>
      <c r="L234" t="str">
        <f>_xlfn.XLOOKUP(A234,'Usage by partner TELE2 vs Ki'!A:A,'Usage by partner TELE2 vs Ki'!A:A,,0)</f>
        <v>TWNFE</v>
      </c>
    </row>
    <row r="235" spans="1:12" x14ac:dyDescent="0.25">
      <c r="A235" s="8" t="s">
        <v>1078</v>
      </c>
      <c r="B235" s="8" t="s">
        <v>1079</v>
      </c>
      <c r="C235" s="8" t="s">
        <v>542</v>
      </c>
      <c r="D235" s="8" t="s">
        <v>13</v>
      </c>
      <c r="E235" s="8" t="s">
        <v>14</v>
      </c>
      <c r="F235" s="8" t="s">
        <v>15</v>
      </c>
      <c r="G235" s="8">
        <v>6</v>
      </c>
      <c r="H235" s="8">
        <v>0</v>
      </c>
      <c r="I235" s="26">
        <v>0.126</v>
      </c>
      <c r="J235" s="9">
        <v>7.5799999999999999E-3</v>
      </c>
      <c r="K235">
        <f t="shared" si="3"/>
        <v>6.0158730158730155E-2</v>
      </c>
      <c r="L235" t="str">
        <f>_xlfn.XLOOKUP(A235,'Usage by partner TELE2 vs Ki'!A:A,'Usage by partner TELE2 vs Ki'!A:A,,0)</f>
        <v>TWNLD</v>
      </c>
    </row>
    <row r="236" spans="1:12" x14ac:dyDescent="0.25">
      <c r="A236" s="8" t="s">
        <v>540</v>
      </c>
      <c r="B236" s="8" t="s">
        <v>541</v>
      </c>
      <c r="C236" s="8" t="s">
        <v>542</v>
      </c>
      <c r="D236" s="8" t="s">
        <v>13</v>
      </c>
      <c r="E236" s="8" t="s">
        <v>14</v>
      </c>
      <c r="F236" s="8" t="s">
        <v>15</v>
      </c>
      <c r="G236" s="8">
        <v>37</v>
      </c>
      <c r="H236" s="8">
        <v>0</v>
      </c>
      <c r="I236" s="26">
        <v>0.26800000000000002</v>
      </c>
      <c r="J236" s="9">
        <v>1.6129999999999999E-2</v>
      </c>
      <c r="K236">
        <f t="shared" ref="K236:K259" si="4">J236/I236</f>
        <v>6.0186567164179097E-2</v>
      </c>
      <c r="L236" t="str">
        <f>_xlfn.XLOOKUP(A236,'Usage by partner TELE2 vs Ki'!A:A,'Usage by partner TELE2 vs Ki'!A:A,,0)</f>
        <v>TWNPC</v>
      </c>
    </row>
    <row r="237" spans="1:12" x14ac:dyDescent="0.25">
      <c r="A237" s="8" t="s">
        <v>543</v>
      </c>
      <c r="B237" s="8" t="s">
        <v>544</v>
      </c>
      <c r="C237" s="8" t="s">
        <v>545</v>
      </c>
      <c r="D237" s="8" t="s">
        <v>13</v>
      </c>
      <c r="E237" s="8" t="s">
        <v>14</v>
      </c>
      <c r="F237" s="8" t="s">
        <v>15</v>
      </c>
      <c r="G237" s="8">
        <v>88912</v>
      </c>
      <c r="H237" s="8">
        <v>0</v>
      </c>
      <c r="I237" s="26">
        <v>1534.258</v>
      </c>
      <c r="J237" s="9">
        <v>690.61071000066102</v>
      </c>
      <c r="K237">
        <f t="shared" si="4"/>
        <v>0.45012684307376011</v>
      </c>
      <c r="L237" t="str">
        <f>_xlfn.XLOOKUP(A237,'Usage by partner TELE2 vs Ki'!A:A,'Usage by partner TELE2 vs Ki'!A:A,,0)</f>
        <v>TZACT</v>
      </c>
    </row>
    <row r="238" spans="1:12" x14ac:dyDescent="0.25">
      <c r="A238" s="8" t="s">
        <v>543</v>
      </c>
      <c r="B238" s="8" t="s">
        <v>544</v>
      </c>
      <c r="C238" s="8" t="s">
        <v>545</v>
      </c>
      <c r="D238" s="8" t="s">
        <v>13</v>
      </c>
      <c r="E238" s="8" t="s">
        <v>14</v>
      </c>
      <c r="F238" s="8" t="s">
        <v>15</v>
      </c>
      <c r="G238" s="8">
        <v>165293</v>
      </c>
      <c r="H238" s="8">
        <v>0</v>
      </c>
      <c r="I238" s="26">
        <v>3081.7890000000002</v>
      </c>
      <c r="J238" s="9">
        <v>1541.53044999965</v>
      </c>
      <c r="K238">
        <f t="shared" si="4"/>
        <v>0.50020635741111741</v>
      </c>
      <c r="L238" t="str">
        <f>_xlfn.XLOOKUP(A238,'Usage by partner TELE2 vs Ki'!A:A,'Usage by partner TELE2 vs Ki'!A:A,,0)</f>
        <v>TZACT</v>
      </c>
    </row>
    <row r="239" spans="1:12" x14ac:dyDescent="0.25">
      <c r="A239" s="8" t="s">
        <v>546</v>
      </c>
      <c r="B239" s="8" t="s">
        <v>547</v>
      </c>
      <c r="C239" s="8" t="s">
        <v>545</v>
      </c>
      <c r="D239" s="8" t="s">
        <v>13</v>
      </c>
      <c r="E239" s="8" t="s">
        <v>14</v>
      </c>
      <c r="F239" s="8" t="s">
        <v>15</v>
      </c>
      <c r="G239" s="8">
        <v>62689</v>
      </c>
      <c r="H239" s="8">
        <v>0</v>
      </c>
      <c r="I239" s="26">
        <v>763.09199999999998</v>
      </c>
      <c r="J239" s="9">
        <v>68.915140000002395</v>
      </c>
      <c r="K239">
        <f t="shared" si="4"/>
        <v>9.0310395076874606E-2</v>
      </c>
      <c r="L239" t="str">
        <f>_xlfn.XLOOKUP(A239,'Usage by partner TELE2 vs Ki'!A:A,'Usage by partner TELE2 vs Ki'!A:A,,0)</f>
        <v>TZAMB</v>
      </c>
    </row>
    <row r="240" spans="1:12" x14ac:dyDescent="0.25">
      <c r="A240" s="8" t="s">
        <v>546</v>
      </c>
      <c r="B240" s="8" t="s">
        <v>547</v>
      </c>
      <c r="C240" s="8" t="s">
        <v>545</v>
      </c>
      <c r="D240" s="8" t="s">
        <v>13</v>
      </c>
      <c r="E240" s="8" t="s">
        <v>14</v>
      </c>
      <c r="F240" s="8" t="s">
        <v>15</v>
      </c>
      <c r="G240" s="8">
        <v>133231</v>
      </c>
      <c r="H240" s="8">
        <v>0</v>
      </c>
      <c r="I240" s="26">
        <v>1773.0229999999999</v>
      </c>
      <c r="J240" s="9">
        <v>177.79643000023</v>
      </c>
      <c r="K240">
        <f t="shared" si="4"/>
        <v>0.10027869350833576</v>
      </c>
      <c r="L240" t="str">
        <f>_xlfn.XLOOKUP(A240,'Usage by partner TELE2 vs Ki'!A:A,'Usage by partner TELE2 vs Ki'!A:A,,0)</f>
        <v>TZAMB</v>
      </c>
    </row>
    <row r="241" spans="1:12" x14ac:dyDescent="0.25">
      <c r="A241" s="8" t="s">
        <v>548</v>
      </c>
      <c r="B241" s="8" t="s">
        <v>549</v>
      </c>
      <c r="C241" s="8" t="s">
        <v>550</v>
      </c>
      <c r="D241" s="8" t="s">
        <v>13</v>
      </c>
      <c r="E241" s="8" t="s">
        <v>14</v>
      </c>
      <c r="F241" s="8" t="s">
        <v>15</v>
      </c>
      <c r="G241" s="8">
        <v>2685</v>
      </c>
      <c r="H241" s="8">
        <v>0</v>
      </c>
      <c r="I241" s="26">
        <v>56.098999999999997</v>
      </c>
      <c r="J241" s="9">
        <v>28.059799999999498</v>
      </c>
      <c r="K241">
        <f t="shared" si="4"/>
        <v>0.50018360398580186</v>
      </c>
      <c r="L241" t="str">
        <f>_xlfn.XLOOKUP(A241,'Usage by partner TELE2 vs Ki'!A:A,'Usage by partner TELE2 vs Ki'!A:A,,0)</f>
        <v>UGACE</v>
      </c>
    </row>
    <row r="242" spans="1:12" x14ac:dyDescent="0.25">
      <c r="A242" s="8" t="s">
        <v>551</v>
      </c>
      <c r="B242" s="8" t="s">
        <v>552</v>
      </c>
      <c r="C242" s="8" t="s">
        <v>550</v>
      </c>
      <c r="D242" s="8" t="s">
        <v>13</v>
      </c>
      <c r="E242" s="8" t="s">
        <v>14</v>
      </c>
      <c r="F242" s="8" t="s">
        <v>15</v>
      </c>
      <c r="G242" s="8">
        <v>1189</v>
      </c>
      <c r="H242" s="8">
        <v>0</v>
      </c>
      <c r="I242" s="26">
        <v>156.565</v>
      </c>
      <c r="J242" s="9">
        <v>7.8326900000000101</v>
      </c>
      <c r="K242">
        <f t="shared" si="4"/>
        <v>5.0028358828601606E-2</v>
      </c>
      <c r="L242" t="str">
        <f>_xlfn.XLOOKUP(A242,'Usage by partner TELE2 vs Ki'!A:A,'Usage by partner TELE2 vs Ki'!A:A,,0)</f>
        <v>UGAMN</v>
      </c>
    </row>
    <row r="243" spans="1:12" x14ac:dyDescent="0.25">
      <c r="A243" s="8" t="s">
        <v>1197</v>
      </c>
      <c r="B243" s="8" t="s">
        <v>1198</v>
      </c>
      <c r="C243" s="8" t="s">
        <v>1199</v>
      </c>
      <c r="D243" s="8" t="s">
        <v>13</v>
      </c>
      <c r="E243" s="8" t="s">
        <v>14</v>
      </c>
      <c r="F243" s="8" t="s">
        <v>15</v>
      </c>
      <c r="G243" s="8">
        <v>168</v>
      </c>
      <c r="H243" s="8">
        <v>0</v>
      </c>
      <c r="I243" s="26">
        <v>4.0049999999999999</v>
      </c>
      <c r="J243" s="9">
        <v>8.0100000000000005E-2</v>
      </c>
      <c r="K243">
        <f t="shared" si="4"/>
        <v>0.02</v>
      </c>
      <c r="L243" t="str">
        <f>_xlfn.XLOOKUP(A243,'Usage by partner TELE2 vs Ki'!A:A,'Usage by partner TELE2 vs Ki'!A:A,,0)</f>
        <v>UKRAS</v>
      </c>
    </row>
    <row r="244" spans="1:12" x14ac:dyDescent="0.25">
      <c r="A244" s="8" t="s">
        <v>1115</v>
      </c>
      <c r="B244" s="8" t="s">
        <v>1200</v>
      </c>
      <c r="C244" s="8" t="s">
        <v>1199</v>
      </c>
      <c r="D244" s="8" t="s">
        <v>13</v>
      </c>
      <c r="E244" s="8" t="s">
        <v>14</v>
      </c>
      <c r="F244" s="8" t="s">
        <v>15</v>
      </c>
      <c r="G244" s="8">
        <v>11</v>
      </c>
      <c r="H244" s="8">
        <v>0</v>
      </c>
      <c r="I244" s="26">
        <v>1.052</v>
      </c>
      <c r="J244" s="9">
        <v>2.1069999999999998E-2</v>
      </c>
      <c r="K244">
        <f t="shared" si="4"/>
        <v>2.0028517110266156E-2</v>
      </c>
      <c r="L244" t="str">
        <f>_xlfn.XLOOKUP(A244,'Usage by partner TELE2 vs Ki'!A:A,'Usage by partner TELE2 vs Ki'!A:A,,0)</f>
        <v>UKRKS</v>
      </c>
    </row>
    <row r="245" spans="1:12" x14ac:dyDescent="0.25">
      <c r="A245" s="8" t="s">
        <v>1201</v>
      </c>
      <c r="B245" s="8" t="s">
        <v>1202</v>
      </c>
      <c r="C245" s="8" t="s">
        <v>1199</v>
      </c>
      <c r="D245" s="8" t="s">
        <v>13</v>
      </c>
      <c r="E245" s="8" t="s">
        <v>14</v>
      </c>
      <c r="F245" s="8" t="s">
        <v>15</v>
      </c>
      <c r="G245" s="8">
        <v>1</v>
      </c>
      <c r="H245" s="8">
        <v>0</v>
      </c>
      <c r="I245" s="26">
        <v>0</v>
      </c>
      <c r="J245" s="9">
        <v>0</v>
      </c>
      <c r="K245" t="e">
        <f t="shared" si="4"/>
        <v>#DIV/0!</v>
      </c>
      <c r="L245" t="str">
        <f>_xlfn.XLOOKUP(A245,'Usage by partner TELE2 vs Ki'!A:A,'Usage by partner TELE2 vs Ki'!A:A,,0)</f>
        <v>UKRUM</v>
      </c>
    </row>
    <row r="246" spans="1:12" x14ac:dyDescent="0.25">
      <c r="A246" s="8" t="s">
        <v>1155</v>
      </c>
      <c r="B246" s="8" t="s">
        <v>1203</v>
      </c>
      <c r="C246" s="8" t="s">
        <v>1204</v>
      </c>
      <c r="D246" s="8" t="s">
        <v>13</v>
      </c>
      <c r="E246" s="8" t="s">
        <v>14</v>
      </c>
      <c r="F246" s="8" t="s">
        <v>15</v>
      </c>
      <c r="G246" s="8">
        <v>1646</v>
      </c>
      <c r="H246" s="8">
        <v>0</v>
      </c>
      <c r="I246" s="26">
        <v>3.1480000000000001</v>
      </c>
      <c r="J246" s="9">
        <v>0.31871999999999001</v>
      </c>
      <c r="K246">
        <f t="shared" si="4"/>
        <v>0.10124523506988246</v>
      </c>
      <c r="L246" t="str">
        <f>_xlfn.XLOOKUP(A246,'Usage by partner TELE2 vs Ki'!A:A,'Usage by partner TELE2 vs Ki'!A:A,,0)</f>
        <v>URYAM</v>
      </c>
    </row>
    <row r="247" spans="1:12" x14ac:dyDescent="0.25">
      <c r="A247" s="8" t="s">
        <v>553</v>
      </c>
      <c r="B247" s="8" t="s">
        <v>554</v>
      </c>
      <c r="C247" s="8" t="s">
        <v>555</v>
      </c>
      <c r="D247" s="8" t="s">
        <v>13</v>
      </c>
      <c r="E247" s="8" t="s">
        <v>14</v>
      </c>
      <c r="F247" s="8" t="s">
        <v>15</v>
      </c>
      <c r="G247" s="8">
        <v>487383</v>
      </c>
      <c r="H247" s="8">
        <v>0</v>
      </c>
      <c r="I247" s="26">
        <v>43219.241000000002</v>
      </c>
      <c r="J247" s="9">
        <v>586.05049999974995</v>
      </c>
      <c r="K247">
        <f t="shared" si="4"/>
        <v>1.3559944284994499E-2</v>
      </c>
      <c r="L247" t="str">
        <f>_xlfn.XLOOKUP(A247,'Usage by partner TELE2 vs Ki'!A:A,'Usage by partner TELE2 vs Ki'!A:A,,0)</f>
        <v>USACG</v>
      </c>
    </row>
    <row r="248" spans="1:12" x14ac:dyDescent="0.25">
      <c r="A248" s="8" t="s">
        <v>553</v>
      </c>
      <c r="B248" s="8" t="s">
        <v>554</v>
      </c>
      <c r="C248" s="8" t="s">
        <v>555</v>
      </c>
      <c r="D248" s="8" t="s">
        <v>13</v>
      </c>
      <c r="E248" s="8" t="s">
        <v>14</v>
      </c>
      <c r="F248" s="8" t="s">
        <v>15</v>
      </c>
      <c r="G248" s="8">
        <v>700655</v>
      </c>
      <c r="H248" s="8">
        <v>0</v>
      </c>
      <c r="I248" s="26">
        <v>75738.38</v>
      </c>
      <c r="J248" s="9">
        <v>1139.0727899922199</v>
      </c>
      <c r="K248">
        <f t="shared" si="4"/>
        <v>1.5039571614711323E-2</v>
      </c>
      <c r="L248" t="str">
        <f>_xlfn.XLOOKUP(A248,'Usage by partner TELE2 vs Ki'!A:A,'Usage by partner TELE2 vs Ki'!A:A,,0)</f>
        <v>USACG</v>
      </c>
    </row>
    <row r="249" spans="1:12" x14ac:dyDescent="0.25">
      <c r="A249" s="8" t="s">
        <v>556</v>
      </c>
      <c r="B249" s="8" t="s">
        <v>557</v>
      </c>
      <c r="C249" s="8" t="s">
        <v>555</v>
      </c>
      <c r="D249" s="8" t="s">
        <v>13</v>
      </c>
      <c r="E249" s="8" t="s">
        <v>14</v>
      </c>
      <c r="F249" s="8" t="s">
        <v>15</v>
      </c>
      <c r="G249" s="8">
        <v>2206143</v>
      </c>
      <c r="H249" s="8">
        <v>0</v>
      </c>
      <c r="I249" s="26">
        <v>104988.897</v>
      </c>
      <c r="J249" s="9">
        <v>533.83358998801998</v>
      </c>
      <c r="K249">
        <f t="shared" si="4"/>
        <v>5.0846670956836513E-3</v>
      </c>
      <c r="L249" t="str">
        <f>_xlfn.XLOOKUP(A249,'Usage by partner TELE2 vs Ki'!A:A,'Usage by partner TELE2 vs Ki'!A:A,,0)</f>
        <v>USAW6</v>
      </c>
    </row>
    <row r="250" spans="1:12" x14ac:dyDescent="0.25">
      <c r="A250" s="8" t="s">
        <v>1080</v>
      </c>
      <c r="B250" s="8" t="s">
        <v>1081</v>
      </c>
      <c r="C250" s="8" t="s">
        <v>1082</v>
      </c>
      <c r="D250" s="8" t="s">
        <v>13</v>
      </c>
      <c r="E250" s="8" t="s">
        <v>14</v>
      </c>
      <c r="F250" s="8" t="s">
        <v>15</v>
      </c>
      <c r="G250" s="8">
        <v>11214</v>
      </c>
      <c r="H250" s="8">
        <v>0</v>
      </c>
      <c r="I250" s="26">
        <v>31.81</v>
      </c>
      <c r="J250" s="9">
        <v>6.3892900000006101</v>
      </c>
      <c r="K250">
        <f t="shared" si="4"/>
        <v>0.20085790631878686</v>
      </c>
      <c r="L250" t="str">
        <f>_xlfn.XLOOKUP(A250,'Usage by partner TELE2 vs Ki'!A:A,'Usage by partner TELE2 vs Ki'!A:A,,0)</f>
        <v>VENMS</v>
      </c>
    </row>
    <row r="251" spans="1:12" x14ac:dyDescent="0.25">
      <c r="A251" s="8" t="s">
        <v>558</v>
      </c>
      <c r="B251" s="8" t="s">
        <v>559</v>
      </c>
      <c r="C251" s="8" t="s">
        <v>560</v>
      </c>
      <c r="D251" s="8" t="s">
        <v>13</v>
      </c>
      <c r="E251" s="8" t="s">
        <v>14</v>
      </c>
      <c r="F251" s="8" t="s">
        <v>15</v>
      </c>
      <c r="G251" s="8">
        <v>2977</v>
      </c>
      <c r="H251" s="8">
        <v>0</v>
      </c>
      <c r="I251" s="26">
        <v>28.454999999999998</v>
      </c>
      <c r="J251" s="9">
        <v>2.85761000000001</v>
      </c>
      <c r="K251">
        <f t="shared" si="4"/>
        <v>0.10042558425584291</v>
      </c>
      <c r="L251" t="str">
        <f>_xlfn.XLOOKUP(A251,'Usage by partner TELE2 vs Ki'!A:A,'Usage by partner TELE2 vs Ki'!A:A,,0)</f>
        <v>VGBCC</v>
      </c>
    </row>
    <row r="252" spans="1:12" x14ac:dyDescent="0.25">
      <c r="A252" s="8" t="s">
        <v>561</v>
      </c>
      <c r="B252" s="8" t="s">
        <v>562</v>
      </c>
      <c r="C252" s="8" t="s">
        <v>560</v>
      </c>
      <c r="D252" s="8" t="s">
        <v>13</v>
      </c>
      <c r="E252" s="8" t="s">
        <v>14</v>
      </c>
      <c r="F252" s="8" t="s">
        <v>15</v>
      </c>
      <c r="G252" s="8">
        <v>5033</v>
      </c>
      <c r="H252" s="8">
        <v>0</v>
      </c>
      <c r="I252" s="26">
        <v>26.599</v>
      </c>
      <c r="J252" s="9">
        <v>2.6719400000001401</v>
      </c>
      <c r="K252">
        <f t="shared" si="4"/>
        <v>0.10045264859581714</v>
      </c>
      <c r="L252" t="str">
        <f>_xlfn.XLOOKUP(A252,'Usage by partner TELE2 vs Ki'!A:A,'Usage by partner TELE2 vs Ki'!A:A,,0)</f>
        <v>VGBCW</v>
      </c>
    </row>
    <row r="253" spans="1:12" x14ac:dyDescent="0.25">
      <c r="A253" s="8" t="s">
        <v>563</v>
      </c>
      <c r="B253" s="8" t="s">
        <v>564</v>
      </c>
      <c r="C253" s="8" t="s">
        <v>565</v>
      </c>
      <c r="D253" s="8" t="s">
        <v>13</v>
      </c>
      <c r="E253" s="8" t="s">
        <v>14</v>
      </c>
      <c r="F253" s="8" t="s">
        <v>15</v>
      </c>
      <c r="G253" s="8">
        <v>417</v>
      </c>
      <c r="H253" s="8">
        <v>0</v>
      </c>
      <c r="I253" s="26">
        <v>15.46</v>
      </c>
      <c r="J253" s="9">
        <v>9.4460000000000099E-2</v>
      </c>
      <c r="K253">
        <f t="shared" si="4"/>
        <v>6.1099611901681821E-3</v>
      </c>
      <c r="L253" t="str">
        <f>_xlfn.XLOOKUP(A253,'Usage by partner TELE2 vs Ki'!A:A,'Usage by partner TELE2 vs Ki'!A:A,,0)</f>
        <v>YUGMT</v>
      </c>
    </row>
    <row r="254" spans="1:12" x14ac:dyDescent="0.25">
      <c r="A254" s="8" t="s">
        <v>566</v>
      </c>
      <c r="B254" s="8" t="s">
        <v>567</v>
      </c>
      <c r="C254" s="8" t="s">
        <v>568</v>
      </c>
      <c r="D254" s="8" t="s">
        <v>13</v>
      </c>
      <c r="E254" s="8" t="s">
        <v>14</v>
      </c>
      <c r="F254" s="8" t="s">
        <v>15</v>
      </c>
      <c r="G254" s="8">
        <v>13272</v>
      </c>
      <c r="H254" s="8">
        <v>0</v>
      </c>
      <c r="I254" s="26">
        <v>506.28100000000001</v>
      </c>
      <c r="J254" s="9">
        <v>25.361160000000599</v>
      </c>
      <c r="K254">
        <f t="shared" si="4"/>
        <v>5.0093051092181214E-2</v>
      </c>
      <c r="L254" t="str">
        <f>_xlfn.XLOOKUP(A254,'Usage by partner TELE2 vs Ki'!A:A,'Usage by partner TELE2 vs Ki'!A:A,,0)</f>
        <v>ZAFMN</v>
      </c>
    </row>
    <row r="255" spans="1:12" x14ac:dyDescent="0.25">
      <c r="A255" s="8" t="s">
        <v>569</v>
      </c>
      <c r="B255" s="8" t="s">
        <v>570</v>
      </c>
      <c r="C255" s="8" t="s">
        <v>568</v>
      </c>
      <c r="D255" s="8" t="s">
        <v>13</v>
      </c>
      <c r="E255" s="8" t="s">
        <v>14</v>
      </c>
      <c r="F255" s="8" t="s">
        <v>15</v>
      </c>
      <c r="G255" s="8">
        <v>16064</v>
      </c>
      <c r="H255" s="8">
        <v>0</v>
      </c>
      <c r="I255" s="26">
        <v>603.02</v>
      </c>
      <c r="J255" s="9">
        <v>18.145070000000501</v>
      </c>
      <c r="K255">
        <f t="shared" si="4"/>
        <v>3.0090328678983286E-2</v>
      </c>
      <c r="L255" t="str">
        <f>_xlfn.XLOOKUP(A255,'Usage by partner TELE2 vs Ki'!A:A,'Usage by partner TELE2 vs Ki'!A:A,,0)</f>
        <v>ZAFVC</v>
      </c>
    </row>
    <row r="256" spans="1:12" x14ac:dyDescent="0.25">
      <c r="A256" s="8" t="s">
        <v>571</v>
      </c>
      <c r="B256" s="8" t="s">
        <v>572</v>
      </c>
      <c r="C256" s="8" t="s">
        <v>573</v>
      </c>
      <c r="D256" s="8" t="s">
        <v>13</v>
      </c>
      <c r="E256" s="8" t="s">
        <v>14</v>
      </c>
      <c r="F256" s="8" t="s">
        <v>15</v>
      </c>
      <c r="G256" s="8">
        <v>1423591</v>
      </c>
      <c r="H256" s="8">
        <v>0</v>
      </c>
      <c r="I256" s="26">
        <v>10342.975</v>
      </c>
      <c r="J256" s="9">
        <v>209.661440001828</v>
      </c>
      <c r="K256">
        <f t="shared" si="4"/>
        <v>2.0270902714337798E-2</v>
      </c>
      <c r="L256" t="str">
        <f>_xlfn.XLOOKUP(A256,'Usage by partner TELE2 vs Ki'!A:A,'Usage by partner TELE2 vs Ki'!A:A,,0)</f>
        <v>ZMB02</v>
      </c>
    </row>
    <row r="257" spans="1:12" x14ac:dyDescent="0.25">
      <c r="A257" s="8" t="s">
        <v>574</v>
      </c>
      <c r="B257" s="8" t="s">
        <v>575</v>
      </c>
      <c r="C257" s="8" t="s">
        <v>573</v>
      </c>
      <c r="D257" s="8" t="s">
        <v>13</v>
      </c>
      <c r="E257" s="8" t="s">
        <v>14</v>
      </c>
      <c r="F257" s="8" t="s">
        <v>15</v>
      </c>
      <c r="G257" s="8">
        <v>43400</v>
      </c>
      <c r="H257" s="8">
        <v>0</v>
      </c>
      <c r="I257" s="26">
        <v>51.171999999999997</v>
      </c>
      <c r="J257" s="9">
        <v>51.1738399999997</v>
      </c>
      <c r="K257">
        <f t="shared" si="4"/>
        <v>1.0000359571640682</v>
      </c>
      <c r="L257" t="str">
        <f>_xlfn.XLOOKUP(A257,'Usage by partner TELE2 vs Ki'!A:A,'Usage by partner TELE2 vs Ki'!A:A,,0)</f>
        <v>ZMBCZ</v>
      </c>
    </row>
    <row r="258" spans="1:12" x14ac:dyDescent="0.25">
      <c r="A258" s="8" t="s">
        <v>576</v>
      </c>
      <c r="B258" s="8" t="s">
        <v>577</v>
      </c>
      <c r="C258" s="8" t="s">
        <v>578</v>
      </c>
      <c r="D258" s="8" t="s">
        <v>13</v>
      </c>
      <c r="E258" s="8" t="s">
        <v>14</v>
      </c>
      <c r="F258" s="8" t="s">
        <v>15</v>
      </c>
      <c r="G258" s="8">
        <v>13861</v>
      </c>
      <c r="H258" s="8">
        <v>0</v>
      </c>
      <c r="I258" s="26">
        <v>239.65600000000001</v>
      </c>
      <c r="J258" s="9">
        <v>239.710549999986</v>
      </c>
      <c r="K258">
        <f t="shared" si="4"/>
        <v>1.0002276179189589</v>
      </c>
      <c r="L258" t="str">
        <f>_xlfn.XLOOKUP(A258,'Usage by partner TELE2 vs Ki'!A:A,'Usage by partner TELE2 vs Ki'!A:A,,0)</f>
        <v>ZWEN1</v>
      </c>
    </row>
    <row r="259" spans="1:12" x14ac:dyDescent="0.25">
      <c r="A259" s="8" t="s">
        <v>579</v>
      </c>
      <c r="B259" s="8" t="s">
        <v>580</v>
      </c>
      <c r="C259" s="8" t="s">
        <v>578</v>
      </c>
      <c r="D259" s="8" t="s">
        <v>13</v>
      </c>
      <c r="E259" s="8" t="s">
        <v>14</v>
      </c>
      <c r="F259" s="8" t="s">
        <v>15</v>
      </c>
      <c r="G259" s="8">
        <v>3979</v>
      </c>
      <c r="H259" s="8">
        <v>0</v>
      </c>
      <c r="I259" s="26">
        <v>68.128</v>
      </c>
      <c r="J259" s="9">
        <v>13.6403700000001</v>
      </c>
      <c r="K259">
        <f t="shared" si="4"/>
        <v>0.20021679779239226</v>
      </c>
      <c r="L259" t="str">
        <f>_xlfn.XLOOKUP(A259,'Usage by partner TELE2 vs Ki'!A:A,'Usage by partner TELE2 vs Ki'!A:A,,0)</f>
        <v>ZWEN3</v>
      </c>
    </row>
  </sheetData>
  <autoFilter ref="A1:L328" xr:uid="{331178D8-9FF2-47E7-A357-D950E7D3A6A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3DF2-48E7-47C8-AAAD-6C532B7B3218}">
  <dimension ref="A1:L235"/>
  <sheetViews>
    <sheetView workbookViewId="0">
      <selection activeCell="J1" sqref="J1:J1048576"/>
    </sheetView>
  </sheetViews>
  <sheetFormatPr defaultRowHeight="15" x14ac:dyDescent="0.25"/>
  <cols>
    <col min="1" max="1" width="10.28515625" style="8" bestFit="1" customWidth="1"/>
    <col min="2" max="2" width="17.85546875" style="8" customWidth="1"/>
    <col min="3" max="3" width="17.7109375" style="8" customWidth="1"/>
    <col min="4" max="4" width="15.28515625" style="8" bestFit="1" customWidth="1"/>
    <col min="5" max="5" width="8.7109375" style="8" customWidth="1"/>
    <col min="6" max="6" width="18.7109375" style="8" customWidth="1"/>
    <col min="7" max="7" width="15.28515625" style="8" customWidth="1"/>
    <col min="8" max="8" width="10.7109375" style="8" customWidth="1"/>
    <col min="9" max="9" width="22" style="8" bestFit="1" customWidth="1"/>
    <col min="10" max="10" width="11.5703125" style="9" bestFit="1" customWidth="1"/>
  </cols>
  <sheetData>
    <row r="1" spans="1:12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581</v>
      </c>
    </row>
    <row r="2" spans="1:12" x14ac:dyDescent="0.25">
      <c r="A2" s="4" t="s">
        <v>16</v>
      </c>
      <c r="B2" s="4" t="s">
        <v>17</v>
      </c>
      <c r="C2" s="4" t="s">
        <v>12</v>
      </c>
      <c r="D2" s="4" t="s">
        <v>13</v>
      </c>
      <c r="E2" s="4" t="s">
        <v>14</v>
      </c>
      <c r="F2" s="5" t="s">
        <v>15</v>
      </c>
      <c r="G2" s="5">
        <v>58</v>
      </c>
      <c r="H2" s="6">
        <v>0</v>
      </c>
      <c r="I2" s="6">
        <v>0.35399999999999998</v>
      </c>
      <c r="J2" s="7">
        <v>2.15E-3</v>
      </c>
      <c r="K2">
        <f>J2/I2</f>
        <v>6.0734463276836161E-3</v>
      </c>
      <c r="L2" t="str">
        <f>_xlfn.XLOOKUP(A2,'Usage by partner TELE2 vs Ki'!A:A,'Usage by partner TELE2 vs Ki'!A:A,,0)</f>
        <v>ALBVF</v>
      </c>
    </row>
    <row r="3" spans="1:12" x14ac:dyDescent="0.25">
      <c r="A3" s="4" t="s">
        <v>1033</v>
      </c>
      <c r="B3" s="4" t="s">
        <v>1034</v>
      </c>
      <c r="C3" s="4" t="s">
        <v>1035</v>
      </c>
      <c r="D3" s="4" t="s">
        <v>13</v>
      </c>
      <c r="E3" s="4" t="s">
        <v>14</v>
      </c>
      <c r="F3" s="5" t="s">
        <v>15</v>
      </c>
      <c r="G3" s="5">
        <v>5</v>
      </c>
      <c r="H3" s="6">
        <v>0</v>
      </c>
      <c r="I3" s="6">
        <v>4.1000000000000002E-2</v>
      </c>
      <c r="J3" s="7">
        <v>4.104E-2</v>
      </c>
      <c r="K3">
        <f t="shared" ref="K3:K49" si="0">J3/I3</f>
        <v>1.0009756097560976</v>
      </c>
      <c r="L3" t="str">
        <f>_xlfn.XLOOKUP(A3,'Usage by partner TELE2 vs Ki'!A:A,'Usage by partner TELE2 vs Ki'!A:A,,0)</f>
        <v>ANTTC</v>
      </c>
    </row>
    <row r="4" spans="1:12" x14ac:dyDescent="0.25">
      <c r="A4" s="4" t="s">
        <v>1036</v>
      </c>
      <c r="B4" s="4" t="s">
        <v>1037</v>
      </c>
      <c r="C4" s="4" t="s">
        <v>1038</v>
      </c>
      <c r="D4" s="4" t="s">
        <v>13</v>
      </c>
      <c r="E4" s="4" t="s">
        <v>14</v>
      </c>
      <c r="F4" s="5" t="s">
        <v>15</v>
      </c>
      <c r="G4" s="5">
        <v>3</v>
      </c>
      <c r="H4" s="6">
        <v>0</v>
      </c>
      <c r="I4" s="6">
        <v>7.0000000000000001E-3</v>
      </c>
      <c r="J4" s="7">
        <v>1.3799999999999999E-3</v>
      </c>
      <c r="K4">
        <f t="shared" si="0"/>
        <v>0.19714285714285712</v>
      </c>
      <c r="L4" t="str">
        <f>_xlfn.XLOOKUP(A4,'Usage by partner TELE2 vs Ki'!A:A,'Usage by partner TELE2 vs Ki'!A:A,,0)</f>
        <v>ANTUT</v>
      </c>
    </row>
    <row r="5" spans="1:12" x14ac:dyDescent="0.25">
      <c r="A5" s="4" t="s">
        <v>18</v>
      </c>
      <c r="B5" s="4" t="s">
        <v>19</v>
      </c>
      <c r="C5" s="4" t="s">
        <v>20</v>
      </c>
      <c r="D5" s="4" t="s">
        <v>13</v>
      </c>
      <c r="E5" s="4" t="s">
        <v>14</v>
      </c>
      <c r="F5" s="5" t="s">
        <v>15</v>
      </c>
      <c r="G5" s="5">
        <v>60025</v>
      </c>
      <c r="H5" s="6">
        <v>0</v>
      </c>
      <c r="I5" s="6">
        <v>3008.6950000000002</v>
      </c>
      <c r="J5" s="7">
        <v>150.61476000002901</v>
      </c>
      <c r="K5">
        <f t="shared" si="0"/>
        <v>5.005982992627335E-2</v>
      </c>
      <c r="L5" t="str">
        <f>_xlfn.XLOOKUP(A5,'Usage by partner TELE2 vs Ki'!A:A,'Usage by partner TELE2 vs Ki'!A:A,,0)</f>
        <v>ARETC</v>
      </c>
    </row>
    <row r="6" spans="1:12" x14ac:dyDescent="0.25">
      <c r="A6" s="4" t="s">
        <v>21</v>
      </c>
      <c r="B6" s="4" t="s">
        <v>22</v>
      </c>
      <c r="C6" s="4" t="s">
        <v>23</v>
      </c>
      <c r="D6" s="4" t="s">
        <v>13</v>
      </c>
      <c r="E6" s="4" t="s">
        <v>14</v>
      </c>
      <c r="F6" s="5" t="s">
        <v>15</v>
      </c>
      <c r="G6" s="5">
        <v>30</v>
      </c>
      <c r="H6" s="6">
        <v>0</v>
      </c>
      <c r="I6" s="6">
        <v>1.514</v>
      </c>
      <c r="J6" s="7">
        <v>0.75695999999999997</v>
      </c>
      <c r="K6">
        <f t="shared" si="0"/>
        <v>0.49997357992073976</v>
      </c>
      <c r="L6" t="str">
        <f>_xlfn.XLOOKUP(A6,'Usage by partner TELE2 vs Ki'!A:A,'Usage by partner TELE2 vs Ki'!A:A,,0)</f>
        <v>ARGCM</v>
      </c>
    </row>
    <row r="7" spans="1:12" x14ac:dyDescent="0.25">
      <c r="A7" s="4" t="s">
        <v>24</v>
      </c>
      <c r="B7" s="4" t="s">
        <v>25</v>
      </c>
      <c r="C7" s="4" t="s">
        <v>23</v>
      </c>
      <c r="D7" s="4" t="s">
        <v>13</v>
      </c>
      <c r="E7" s="4" t="s">
        <v>14</v>
      </c>
      <c r="F7" s="5" t="s">
        <v>15</v>
      </c>
      <c r="G7" s="5">
        <v>86</v>
      </c>
      <c r="H7" s="6">
        <v>0</v>
      </c>
      <c r="I7" s="6">
        <v>1.851</v>
      </c>
      <c r="J7" s="7">
        <v>9.2789999999999997E-2</v>
      </c>
      <c r="K7">
        <f t="shared" si="0"/>
        <v>5.0129659643435978E-2</v>
      </c>
      <c r="L7" t="str">
        <f>_xlfn.XLOOKUP(A7,'Usage by partner TELE2 vs Ki'!A:A,'Usage by partner TELE2 vs Ki'!A:A,,0)</f>
        <v>ARGTM</v>
      </c>
    </row>
    <row r="8" spans="1:12" x14ac:dyDescent="0.25">
      <c r="A8" s="4" t="s">
        <v>26</v>
      </c>
      <c r="B8" s="4" t="s">
        <v>27</v>
      </c>
      <c r="C8" s="4" t="s">
        <v>23</v>
      </c>
      <c r="D8" s="4" t="s">
        <v>13</v>
      </c>
      <c r="E8" s="4" t="s">
        <v>14</v>
      </c>
      <c r="F8" s="5" t="s">
        <v>15</v>
      </c>
      <c r="G8" s="5">
        <v>3</v>
      </c>
      <c r="H8" s="6">
        <v>0</v>
      </c>
      <c r="I8" s="6">
        <v>0.13400000000000001</v>
      </c>
      <c r="J8" s="7">
        <v>6.7000000000000002E-3</v>
      </c>
      <c r="K8">
        <f t="shared" si="0"/>
        <v>4.9999999999999996E-2</v>
      </c>
      <c r="L8" t="str">
        <f>_xlfn.XLOOKUP(A8,'Usage by partner TELE2 vs Ki'!A:A,'Usage by partner TELE2 vs Ki'!A:A,,0)</f>
        <v>ARGTP</v>
      </c>
    </row>
    <row r="9" spans="1:12" x14ac:dyDescent="0.25">
      <c r="A9" s="4" t="s">
        <v>28</v>
      </c>
      <c r="B9" s="4" t="s">
        <v>29</v>
      </c>
      <c r="C9" s="4" t="s">
        <v>30</v>
      </c>
      <c r="D9" s="4" t="s">
        <v>13</v>
      </c>
      <c r="E9" s="4" t="s">
        <v>14</v>
      </c>
      <c r="F9" s="5" t="s">
        <v>15</v>
      </c>
      <c r="G9" s="5">
        <v>30136</v>
      </c>
      <c r="H9" s="6">
        <v>0</v>
      </c>
      <c r="I9" s="6">
        <v>247.46600000000001</v>
      </c>
      <c r="J9" s="7">
        <v>1.26150000000002</v>
      </c>
      <c r="K9">
        <f t="shared" si="0"/>
        <v>5.0976699829472331E-3</v>
      </c>
      <c r="L9" t="str">
        <f>_xlfn.XLOOKUP(A9,'Usage by partner TELE2 vs Ki'!A:A,'Usage by partner TELE2 vs Ki'!A:A,,0)</f>
        <v>AUSTA</v>
      </c>
    </row>
    <row r="10" spans="1:12" x14ac:dyDescent="0.25">
      <c r="A10" s="4" t="s">
        <v>31</v>
      </c>
      <c r="B10" s="4" t="s">
        <v>32</v>
      </c>
      <c r="C10" s="4" t="s">
        <v>30</v>
      </c>
      <c r="D10" s="4" t="s">
        <v>13</v>
      </c>
      <c r="E10" s="4" t="s">
        <v>14</v>
      </c>
      <c r="F10" s="5" t="s">
        <v>15</v>
      </c>
      <c r="G10" s="5">
        <v>860</v>
      </c>
      <c r="H10" s="6">
        <v>0</v>
      </c>
      <c r="I10" s="6">
        <v>48.563000000000002</v>
      </c>
      <c r="J10" s="7">
        <v>3.8882500000000002</v>
      </c>
      <c r="K10">
        <f t="shared" si="0"/>
        <v>8.0066099705537144E-2</v>
      </c>
      <c r="L10" t="str">
        <f>_xlfn.XLOOKUP(A10,'Usage by partner TELE2 vs Ki'!A:A,'Usage by partner TELE2 vs Ki'!A:A,,0)</f>
        <v>AUSVF</v>
      </c>
    </row>
    <row r="11" spans="1:12" x14ac:dyDescent="0.25">
      <c r="A11" s="4" t="s">
        <v>33</v>
      </c>
      <c r="B11" s="4" t="s">
        <v>34</v>
      </c>
      <c r="C11" s="4" t="s">
        <v>35</v>
      </c>
      <c r="D11" s="4" t="s">
        <v>13</v>
      </c>
      <c r="E11" s="4" t="s">
        <v>14</v>
      </c>
      <c r="F11" s="5" t="s">
        <v>15</v>
      </c>
      <c r="G11" s="5">
        <v>8825</v>
      </c>
      <c r="H11" s="6">
        <v>0</v>
      </c>
      <c r="I11" s="6">
        <v>660.32299999999998</v>
      </c>
      <c r="J11" s="7">
        <v>4.0003600000002102</v>
      </c>
      <c r="K11">
        <f t="shared" si="0"/>
        <v>6.0581866753092201E-3</v>
      </c>
      <c r="L11" t="str">
        <f>_xlfn.XLOOKUP(A11,'Usage by partner TELE2 vs Ki'!A:A,'Usage by partner TELE2 vs Ki'!A:A,,0)</f>
        <v>AUTCA</v>
      </c>
    </row>
    <row r="12" spans="1:12" x14ac:dyDescent="0.25">
      <c r="A12" s="4" t="s">
        <v>1039</v>
      </c>
      <c r="B12" s="4" t="s">
        <v>1040</v>
      </c>
      <c r="C12" s="4" t="s">
        <v>35</v>
      </c>
      <c r="D12" s="4" t="s">
        <v>13</v>
      </c>
      <c r="E12" s="4" t="s">
        <v>14</v>
      </c>
      <c r="F12" s="5" t="s">
        <v>15</v>
      </c>
      <c r="G12" s="5">
        <v>2</v>
      </c>
      <c r="H12" s="6">
        <v>0</v>
      </c>
      <c r="I12" s="6">
        <v>0.19500000000000001</v>
      </c>
      <c r="J12" s="7">
        <v>5.8593799999999998</v>
      </c>
      <c r="K12">
        <f t="shared" si="0"/>
        <v>30.048102564102564</v>
      </c>
      <c r="L12" t="str">
        <f>_xlfn.XLOOKUP(A12,'Usage by partner TELE2 vs Ki'!A:A,'Usage by partner TELE2 vs Ki'!A:A,,0)</f>
        <v>AUTMM</v>
      </c>
    </row>
    <row r="13" spans="1:12" x14ac:dyDescent="0.25">
      <c r="A13" s="4" t="s">
        <v>36</v>
      </c>
      <c r="B13" s="4" t="s">
        <v>37</v>
      </c>
      <c r="C13" s="4" t="s">
        <v>35</v>
      </c>
      <c r="D13" s="4" t="s">
        <v>13</v>
      </c>
      <c r="E13" s="4" t="s">
        <v>14</v>
      </c>
      <c r="F13" s="5" t="s">
        <v>15</v>
      </c>
      <c r="G13" s="5">
        <v>48075</v>
      </c>
      <c r="H13" s="6">
        <v>0</v>
      </c>
      <c r="I13" s="6">
        <v>399.74099999999999</v>
      </c>
      <c r="J13" s="7">
        <v>4.0331300000014201</v>
      </c>
      <c r="K13">
        <f t="shared" si="0"/>
        <v>1.0089357859217394E-2</v>
      </c>
      <c r="L13" t="str">
        <f>_xlfn.XLOOKUP(A13,'Usage by partner TELE2 vs Ki'!A:A,'Usage by partner TELE2 vs Ki'!A:A,,0)</f>
        <v>AUTPT</v>
      </c>
    </row>
    <row r="14" spans="1:12" x14ac:dyDescent="0.25">
      <c r="A14" s="4" t="s">
        <v>38</v>
      </c>
      <c r="B14" s="4" t="s">
        <v>39</v>
      </c>
      <c r="C14" s="4" t="s">
        <v>40</v>
      </c>
      <c r="D14" s="4" t="s">
        <v>13</v>
      </c>
      <c r="E14" s="4" t="s">
        <v>14</v>
      </c>
      <c r="F14" s="5" t="s">
        <v>15</v>
      </c>
      <c r="G14" s="5">
        <v>8192</v>
      </c>
      <c r="H14" s="6">
        <v>0</v>
      </c>
      <c r="I14" s="6">
        <v>26.402999999999999</v>
      </c>
      <c r="J14" s="7">
        <v>2.6674200000000399</v>
      </c>
      <c r="K14">
        <f t="shared" si="0"/>
        <v>0.10102715600500095</v>
      </c>
      <c r="L14" t="str">
        <f>_xlfn.XLOOKUP(A14,'Usage by partner TELE2 vs Ki'!A:A,'Usage by partner TELE2 vs Ki'!A:A,,0)</f>
        <v>BDITL</v>
      </c>
    </row>
    <row r="15" spans="1:12" x14ac:dyDescent="0.25">
      <c r="A15" s="4" t="s">
        <v>41</v>
      </c>
      <c r="B15" s="4" t="s">
        <v>42</v>
      </c>
      <c r="C15" s="4" t="s">
        <v>43</v>
      </c>
      <c r="D15" s="4" t="s">
        <v>13</v>
      </c>
      <c r="E15" s="4" t="s">
        <v>14</v>
      </c>
      <c r="F15" s="5" t="s">
        <v>15</v>
      </c>
      <c r="G15" s="5">
        <v>9241</v>
      </c>
      <c r="H15" s="6">
        <v>0</v>
      </c>
      <c r="I15" s="6">
        <v>1341.271</v>
      </c>
      <c r="J15" s="7">
        <v>13.422239999999199</v>
      </c>
      <c r="K15">
        <f t="shared" si="0"/>
        <v>1.0007105200961774E-2</v>
      </c>
      <c r="L15" t="str">
        <f>_xlfn.XLOOKUP(A15,'Usage by partner TELE2 vs Ki'!A:A,'Usage by partner TELE2 vs Ki'!A:A,,0)</f>
        <v>BELKO</v>
      </c>
    </row>
    <row r="16" spans="1:12" x14ac:dyDescent="0.25">
      <c r="A16" s="4" t="s">
        <v>44</v>
      </c>
      <c r="B16" s="4" t="s">
        <v>45</v>
      </c>
      <c r="C16" s="4" t="s">
        <v>43</v>
      </c>
      <c r="D16" s="4" t="s">
        <v>13</v>
      </c>
      <c r="E16" s="4" t="s">
        <v>14</v>
      </c>
      <c r="F16" s="5" t="s">
        <v>15</v>
      </c>
      <c r="G16" s="5">
        <v>67017</v>
      </c>
      <c r="H16" s="6">
        <v>0</v>
      </c>
      <c r="I16" s="6">
        <v>360.09399999999999</v>
      </c>
      <c r="J16" s="7">
        <v>2.4598500000017101</v>
      </c>
      <c r="K16">
        <f t="shared" si="0"/>
        <v>6.8311329819483527E-3</v>
      </c>
      <c r="L16" t="str">
        <f>_xlfn.XLOOKUP(A16,'Usage by partner TELE2 vs Ki'!A:A,'Usage by partner TELE2 vs Ki'!A:A,,0)</f>
        <v>BELMO</v>
      </c>
    </row>
    <row r="17" spans="1:12" x14ac:dyDescent="0.25">
      <c r="A17" s="4" t="s">
        <v>46</v>
      </c>
      <c r="B17" s="4" t="s">
        <v>47</v>
      </c>
      <c r="C17" s="4" t="s">
        <v>43</v>
      </c>
      <c r="D17" s="4" t="s">
        <v>13</v>
      </c>
      <c r="E17" s="4" t="s">
        <v>14</v>
      </c>
      <c r="F17" s="5" t="s">
        <v>15</v>
      </c>
      <c r="G17" s="5">
        <v>112227</v>
      </c>
      <c r="H17" s="6">
        <v>0</v>
      </c>
      <c r="I17" s="6">
        <v>841.94399999999996</v>
      </c>
      <c r="J17" s="7">
        <v>8.4635099999857406</v>
      </c>
      <c r="K17">
        <f t="shared" si="0"/>
        <v>1.0052343148696043E-2</v>
      </c>
      <c r="L17" t="str">
        <f>_xlfn.XLOOKUP(A17,'Usage by partner TELE2 vs Ki'!A:A,'Usage by partner TELE2 vs Ki'!A:A,,0)</f>
        <v>BELTB</v>
      </c>
    </row>
    <row r="18" spans="1:12" x14ac:dyDescent="0.25">
      <c r="A18" s="4" t="s">
        <v>48</v>
      </c>
      <c r="B18" s="4" t="s">
        <v>49</v>
      </c>
      <c r="C18" s="4" t="s">
        <v>50</v>
      </c>
      <c r="D18" s="4" t="s">
        <v>13</v>
      </c>
      <c r="E18" s="4" t="s">
        <v>14</v>
      </c>
      <c r="F18" s="5" t="s">
        <v>15</v>
      </c>
      <c r="G18" s="5">
        <v>502505</v>
      </c>
      <c r="H18" s="6">
        <v>0</v>
      </c>
      <c r="I18" s="6">
        <v>3555.09</v>
      </c>
      <c r="J18" s="7">
        <v>72.439589999845595</v>
      </c>
      <c r="K18">
        <f t="shared" si="0"/>
        <v>2.0376302709592609E-2</v>
      </c>
      <c r="L18" t="str">
        <f>_xlfn.XLOOKUP(A18,'Usage by partner TELE2 vs Ki'!A:A,'Usage by partner TELE2 vs Ki'!A:A,,0)</f>
        <v>BGDBL</v>
      </c>
    </row>
    <row r="19" spans="1:12" x14ac:dyDescent="0.25">
      <c r="A19" s="4" t="s">
        <v>51</v>
      </c>
      <c r="B19" s="4" t="s">
        <v>52</v>
      </c>
      <c r="C19" s="4" t="s">
        <v>50</v>
      </c>
      <c r="D19" s="4" t="s">
        <v>13</v>
      </c>
      <c r="E19" s="4" t="s">
        <v>14</v>
      </c>
      <c r="F19" s="5" t="s">
        <v>15</v>
      </c>
      <c r="G19" s="5">
        <v>106248</v>
      </c>
      <c r="H19" s="6">
        <v>0</v>
      </c>
      <c r="I19" s="6">
        <v>2616.8620000000001</v>
      </c>
      <c r="J19" s="7">
        <v>52.6994499999985</v>
      </c>
      <c r="K19">
        <f t="shared" si="0"/>
        <v>2.0138413871269672E-2</v>
      </c>
      <c r="L19" t="str">
        <f>_xlfn.XLOOKUP(A19,'Usage by partner TELE2 vs Ki'!A:A,'Usage by partner TELE2 vs Ki'!A:A,,0)</f>
        <v>BGDGP</v>
      </c>
    </row>
    <row r="20" spans="1:12" x14ac:dyDescent="0.25">
      <c r="A20" s="4" t="s">
        <v>53</v>
      </c>
      <c r="B20" s="4" t="s">
        <v>54</v>
      </c>
      <c r="C20" s="4" t="s">
        <v>55</v>
      </c>
      <c r="D20" s="4" t="s">
        <v>13</v>
      </c>
      <c r="E20" s="4" t="s">
        <v>14</v>
      </c>
      <c r="F20" s="5" t="s">
        <v>15</v>
      </c>
      <c r="G20" s="5">
        <v>121</v>
      </c>
      <c r="H20" s="6">
        <v>0</v>
      </c>
      <c r="I20" s="6">
        <v>579.25699999999995</v>
      </c>
      <c r="J20" s="7">
        <v>5.7930500000000098</v>
      </c>
      <c r="K20">
        <f t="shared" si="0"/>
        <v>1.0000828647733235E-2</v>
      </c>
      <c r="L20" t="str">
        <f>_xlfn.XLOOKUP(A20,'Usage by partner TELE2 vs Ki'!A:A,'Usage by partner TELE2 vs Ki'!A:A,,0)</f>
        <v>BGR01</v>
      </c>
    </row>
    <row r="21" spans="1:12" x14ac:dyDescent="0.25">
      <c r="A21" s="4" t="s">
        <v>56</v>
      </c>
      <c r="B21" s="4" t="s">
        <v>57</v>
      </c>
      <c r="C21" s="4" t="s">
        <v>55</v>
      </c>
      <c r="D21" s="4" t="s">
        <v>13</v>
      </c>
      <c r="E21" s="4" t="s">
        <v>14</v>
      </c>
      <c r="F21" s="5" t="s">
        <v>15</v>
      </c>
      <c r="G21" s="5">
        <v>129</v>
      </c>
      <c r="H21" s="6">
        <v>0</v>
      </c>
      <c r="I21" s="6">
        <v>1295.3150000000001</v>
      </c>
      <c r="J21" s="7">
        <v>7.7724899999999897</v>
      </c>
      <c r="K21">
        <f t="shared" si="0"/>
        <v>6.0004632077911464E-3</v>
      </c>
      <c r="L21" t="str">
        <f>_xlfn.XLOOKUP(A21,'Usage by partner TELE2 vs Ki'!A:A,'Usage by partner TELE2 vs Ki'!A:A,,0)</f>
        <v>BGRCM</v>
      </c>
    </row>
    <row r="22" spans="1:12" x14ac:dyDescent="0.25">
      <c r="A22" s="4" t="s">
        <v>58</v>
      </c>
      <c r="B22" s="4" t="s">
        <v>59</v>
      </c>
      <c r="C22" s="4" t="s">
        <v>55</v>
      </c>
      <c r="D22" s="4" t="s">
        <v>13</v>
      </c>
      <c r="E22" s="4" t="s">
        <v>14</v>
      </c>
      <c r="F22" s="5" t="s">
        <v>15</v>
      </c>
      <c r="G22" s="5">
        <v>51</v>
      </c>
      <c r="H22" s="6">
        <v>0</v>
      </c>
      <c r="I22" s="6">
        <v>4.4459999999999997</v>
      </c>
      <c r="J22" s="7">
        <v>4.462E-2</v>
      </c>
      <c r="K22">
        <f t="shared" si="0"/>
        <v>1.0035987404408458E-2</v>
      </c>
      <c r="L22" t="str">
        <f>_xlfn.XLOOKUP(A22,'Usage by partner TELE2 vs Ki'!A:A,'Usage by partner TELE2 vs Ki'!A:A,,0)</f>
        <v>BGRVA</v>
      </c>
    </row>
    <row r="23" spans="1:12" x14ac:dyDescent="0.25">
      <c r="A23" s="4" t="s">
        <v>1041</v>
      </c>
      <c r="B23" s="4" t="s">
        <v>1042</v>
      </c>
      <c r="C23" s="4" t="s">
        <v>1043</v>
      </c>
      <c r="D23" s="4" t="s">
        <v>13</v>
      </c>
      <c r="E23" s="4" t="s">
        <v>14</v>
      </c>
      <c r="F23" s="5" t="s">
        <v>15</v>
      </c>
      <c r="G23" s="5">
        <v>59</v>
      </c>
      <c r="H23" s="6">
        <v>0</v>
      </c>
      <c r="I23" s="6">
        <v>0.436</v>
      </c>
      <c r="J23" s="7">
        <v>2.6339999999999999E-2</v>
      </c>
      <c r="K23">
        <f t="shared" si="0"/>
        <v>6.0412844036697243E-2</v>
      </c>
      <c r="L23" t="str">
        <f>_xlfn.XLOOKUP(A23,'Usage by partner TELE2 vs Ki'!A:A,'Usage by partner TELE2 vs Ki'!A:A,,0)</f>
        <v>BHRMV</v>
      </c>
    </row>
    <row r="24" spans="1:12" x14ac:dyDescent="0.25">
      <c r="A24" s="4" t="s">
        <v>1044</v>
      </c>
      <c r="B24" s="4" t="s">
        <v>1045</v>
      </c>
      <c r="C24" s="4" t="s">
        <v>1043</v>
      </c>
      <c r="D24" s="4" t="s">
        <v>13</v>
      </c>
      <c r="E24" s="4" t="s">
        <v>14</v>
      </c>
      <c r="F24" s="5" t="s">
        <v>15</v>
      </c>
      <c r="G24" s="5">
        <v>27</v>
      </c>
      <c r="H24" s="6">
        <v>0</v>
      </c>
      <c r="I24" s="6">
        <v>1.8720000000000001</v>
      </c>
      <c r="J24" s="7">
        <v>0.18729999999999999</v>
      </c>
      <c r="K24">
        <f t="shared" si="0"/>
        <v>0.10005341880341879</v>
      </c>
      <c r="L24" t="str">
        <f>_xlfn.XLOOKUP(A24,'Usage by partner TELE2 vs Ki'!A:A,'Usage by partner TELE2 vs Ki'!A:A,,0)</f>
        <v>BHRST</v>
      </c>
    </row>
    <row r="25" spans="1:12" x14ac:dyDescent="0.25">
      <c r="A25" s="4" t="s">
        <v>60</v>
      </c>
      <c r="B25" s="4" t="s">
        <v>61</v>
      </c>
      <c r="C25" s="4" t="s">
        <v>62</v>
      </c>
      <c r="D25" s="4" t="s">
        <v>13</v>
      </c>
      <c r="E25" s="4" t="s">
        <v>14</v>
      </c>
      <c r="F25" s="5" t="s">
        <v>15</v>
      </c>
      <c r="G25" s="5">
        <v>1384</v>
      </c>
      <c r="H25" s="6">
        <v>0</v>
      </c>
      <c r="I25" s="6">
        <v>12.952</v>
      </c>
      <c r="J25" s="7">
        <v>2.5961099999999799</v>
      </c>
      <c r="K25">
        <f t="shared" si="0"/>
        <v>0.20044085855466182</v>
      </c>
      <c r="L25" t="str">
        <f>_xlfn.XLOOKUP(A25,'Usage by partner TELE2 vs Ki'!A:A,'Usage by partner TELE2 vs Ki'!A:A,,0)</f>
        <v>BHSBH</v>
      </c>
    </row>
    <row r="26" spans="1:12" x14ac:dyDescent="0.25">
      <c r="A26" s="4" t="s">
        <v>63</v>
      </c>
      <c r="B26" s="4" t="s">
        <v>64</v>
      </c>
      <c r="C26" s="4" t="s">
        <v>62</v>
      </c>
      <c r="D26" s="4" t="s">
        <v>13</v>
      </c>
      <c r="E26" s="4" t="s">
        <v>14</v>
      </c>
      <c r="F26" s="5" t="s">
        <v>15</v>
      </c>
      <c r="G26" s="5">
        <v>550</v>
      </c>
      <c r="H26" s="6">
        <v>0</v>
      </c>
      <c r="I26" s="6">
        <v>11.529</v>
      </c>
      <c r="J26" s="7">
        <v>2.3081499999999999</v>
      </c>
      <c r="K26">
        <f t="shared" si="0"/>
        <v>0.20020383381039117</v>
      </c>
      <c r="L26" t="str">
        <f>_xlfn.XLOOKUP(A26,'Usage by partner TELE2 vs Ki'!A:A,'Usage by partner TELE2 vs Ki'!A:A,,0)</f>
        <v>BHSNC</v>
      </c>
    </row>
    <row r="27" spans="1:12" x14ac:dyDescent="0.25">
      <c r="A27" s="4" t="s">
        <v>65</v>
      </c>
      <c r="B27" s="4" t="s">
        <v>66</v>
      </c>
      <c r="C27" s="4" t="s">
        <v>67</v>
      </c>
      <c r="D27" s="4" t="s">
        <v>13</v>
      </c>
      <c r="E27" s="4" t="s">
        <v>14</v>
      </c>
      <c r="F27" s="5" t="s">
        <v>15</v>
      </c>
      <c r="G27" s="5">
        <v>6460</v>
      </c>
      <c r="H27" s="6">
        <v>0</v>
      </c>
      <c r="I27" s="6">
        <v>465.97199999999998</v>
      </c>
      <c r="J27" s="7">
        <v>46.621850000000002</v>
      </c>
      <c r="K27">
        <f t="shared" si="0"/>
        <v>0.10005290017425941</v>
      </c>
      <c r="L27" t="str">
        <f>_xlfn.XLOOKUP(A27,'Usage by partner TELE2 vs Ki'!A:A,'Usage by partner TELE2 vs Ki'!A:A,,0)</f>
        <v>BIHER</v>
      </c>
    </row>
    <row r="28" spans="1:12" x14ac:dyDescent="0.25">
      <c r="A28" s="4" t="s">
        <v>68</v>
      </c>
      <c r="B28" s="4" t="s">
        <v>69</v>
      </c>
      <c r="C28" s="4" t="s">
        <v>67</v>
      </c>
      <c r="D28" s="4" t="s">
        <v>13</v>
      </c>
      <c r="E28" s="4" t="s">
        <v>14</v>
      </c>
      <c r="F28" s="5" t="s">
        <v>15</v>
      </c>
      <c r="G28" s="5">
        <v>4945</v>
      </c>
      <c r="H28" s="6">
        <v>0</v>
      </c>
      <c r="I28" s="6">
        <v>523.30100000000004</v>
      </c>
      <c r="J28" s="7">
        <v>52.347120000000501</v>
      </c>
      <c r="K28">
        <f t="shared" si="0"/>
        <v>0.10003252430245785</v>
      </c>
      <c r="L28" t="str">
        <f>_xlfn.XLOOKUP(A28,'Usage by partner TELE2 vs Ki'!A:A,'Usage by partner TELE2 vs Ki'!A:A,,0)</f>
        <v>BIHMS</v>
      </c>
    </row>
    <row r="29" spans="1:12" x14ac:dyDescent="0.25">
      <c r="A29" s="4" t="s">
        <v>70</v>
      </c>
      <c r="B29" s="4" t="s">
        <v>71</v>
      </c>
      <c r="C29" s="4" t="s">
        <v>67</v>
      </c>
      <c r="D29" s="4" t="s">
        <v>13</v>
      </c>
      <c r="E29" s="4" t="s">
        <v>14</v>
      </c>
      <c r="F29" s="5" t="s">
        <v>15</v>
      </c>
      <c r="G29" s="5">
        <v>11155</v>
      </c>
      <c r="H29" s="6">
        <v>0</v>
      </c>
      <c r="I29" s="6">
        <v>733.71</v>
      </c>
      <c r="J29" s="7">
        <v>11.048699999999901</v>
      </c>
      <c r="K29">
        <f t="shared" si="0"/>
        <v>1.5058674408144771E-2</v>
      </c>
      <c r="L29" t="str">
        <f>_xlfn.XLOOKUP(A29,'Usage by partner TELE2 vs Ki'!A:A,'Usage by partner TELE2 vs Ki'!A:A,,0)</f>
        <v>BIHPT</v>
      </c>
    </row>
    <row r="30" spans="1:12" x14ac:dyDescent="0.25">
      <c r="A30" s="4" t="s">
        <v>75</v>
      </c>
      <c r="B30" s="4" t="s">
        <v>76</v>
      </c>
      <c r="C30" s="4" t="s">
        <v>77</v>
      </c>
      <c r="D30" s="4" t="s">
        <v>13</v>
      </c>
      <c r="E30" s="4" t="s">
        <v>14</v>
      </c>
      <c r="F30" s="5" t="s">
        <v>15</v>
      </c>
      <c r="G30" s="5">
        <v>9</v>
      </c>
      <c r="H30" s="6">
        <v>0</v>
      </c>
      <c r="I30" s="6">
        <v>0.23100000000000001</v>
      </c>
      <c r="J30" s="7">
        <v>4.6330000000000003E-2</v>
      </c>
      <c r="K30">
        <f t="shared" si="0"/>
        <v>0.20056277056277055</v>
      </c>
      <c r="L30" t="str">
        <f>_xlfn.XLOOKUP(A30,'Usage by partner TELE2 vs Ki'!A:A,'Usage by partner TELE2 vs Ki'!A:A,,0)</f>
        <v>BOLNT</v>
      </c>
    </row>
    <row r="31" spans="1:12" x14ac:dyDescent="0.25">
      <c r="A31" s="4" t="s">
        <v>78</v>
      </c>
      <c r="B31" s="4" t="s">
        <v>79</v>
      </c>
      <c r="C31" s="4" t="s">
        <v>77</v>
      </c>
      <c r="D31" s="4" t="s">
        <v>13</v>
      </c>
      <c r="E31" s="4" t="s">
        <v>14</v>
      </c>
      <c r="F31" s="5" t="s">
        <v>15</v>
      </c>
      <c r="G31" s="5">
        <v>233</v>
      </c>
      <c r="H31" s="6">
        <v>0</v>
      </c>
      <c r="I31" s="6">
        <v>7.0490000000000004</v>
      </c>
      <c r="J31" s="7">
        <v>8.5670000000000093E-2</v>
      </c>
      <c r="K31">
        <f t="shared" si="0"/>
        <v>1.2153496949921988E-2</v>
      </c>
      <c r="L31" t="str">
        <f>_xlfn.XLOOKUP(A31,'Usage by partner TELE2 vs Ki'!A:A,'Usage by partner TELE2 vs Ki'!A:A,,0)</f>
        <v>BOLTE</v>
      </c>
    </row>
    <row r="32" spans="1:12" x14ac:dyDescent="0.25">
      <c r="A32" s="4" t="s">
        <v>85</v>
      </c>
      <c r="B32" s="4" t="s">
        <v>86</v>
      </c>
      <c r="C32" s="4" t="s">
        <v>82</v>
      </c>
      <c r="D32" s="4" t="s">
        <v>13</v>
      </c>
      <c r="E32" s="4" t="s">
        <v>14</v>
      </c>
      <c r="F32" s="5" t="s">
        <v>15</v>
      </c>
      <c r="G32" s="5">
        <v>46</v>
      </c>
      <c r="H32" s="6">
        <v>0</v>
      </c>
      <c r="I32" s="6">
        <v>5.8000000000000003E-2</v>
      </c>
      <c r="J32" s="7">
        <v>5.7799999999999997E-2</v>
      </c>
      <c r="K32">
        <f t="shared" si="0"/>
        <v>0.99655172413793092</v>
      </c>
      <c r="L32" t="str">
        <f>_xlfn.XLOOKUP(A32,'Usage by partner TELE2 vs Ki'!A:A,'Usage by partner TELE2 vs Ki'!A:A,,0)</f>
        <v>BRARN</v>
      </c>
    </row>
    <row r="33" spans="1:12" x14ac:dyDescent="0.25">
      <c r="A33" s="4" t="s">
        <v>1046</v>
      </c>
      <c r="B33" s="4" t="s">
        <v>88</v>
      </c>
      <c r="C33" s="4" t="s">
        <v>82</v>
      </c>
      <c r="D33" s="4" t="s">
        <v>13</v>
      </c>
      <c r="E33" s="4" t="s">
        <v>14</v>
      </c>
      <c r="F33" s="5" t="s">
        <v>15</v>
      </c>
      <c r="G33" s="5">
        <v>3</v>
      </c>
      <c r="H33" s="6">
        <v>0</v>
      </c>
      <c r="I33" s="6">
        <v>2E-3</v>
      </c>
      <c r="J33" s="7">
        <v>1.9599999999999999E-3</v>
      </c>
      <c r="K33">
        <f t="shared" si="0"/>
        <v>0.98</v>
      </c>
      <c r="L33" t="str">
        <f>_xlfn.XLOOKUP(A33,'Usage by partner TELE2 vs Ki'!A:A,'Usage by partner TELE2 vs Ki'!A:A,,0)</f>
        <v>BRAV3</v>
      </c>
    </row>
    <row r="34" spans="1:12" x14ac:dyDescent="0.25">
      <c r="A34" s="4" t="s">
        <v>89</v>
      </c>
      <c r="B34" s="4" t="s">
        <v>90</v>
      </c>
      <c r="C34" s="4" t="s">
        <v>91</v>
      </c>
      <c r="D34" s="4" t="s">
        <v>13</v>
      </c>
      <c r="E34" s="4" t="s">
        <v>14</v>
      </c>
      <c r="F34" s="5" t="s">
        <v>15</v>
      </c>
      <c r="G34" s="5">
        <v>35184</v>
      </c>
      <c r="H34" s="6">
        <v>0</v>
      </c>
      <c r="I34" s="6">
        <v>477.608</v>
      </c>
      <c r="J34" s="7">
        <v>238.94635000002799</v>
      </c>
      <c r="K34">
        <f t="shared" si="0"/>
        <v>0.5002980477714527</v>
      </c>
      <c r="L34" t="str">
        <f>_xlfn.XLOOKUP(A34,'Usage by partner TELE2 vs Ki'!A:A,'Usage by partner TELE2 vs Ki'!A:A,,0)</f>
        <v>BWABC</v>
      </c>
    </row>
    <row r="35" spans="1:12" x14ac:dyDescent="0.25">
      <c r="A35" s="4" t="s">
        <v>92</v>
      </c>
      <c r="B35" s="4" t="s">
        <v>93</v>
      </c>
      <c r="C35" s="4" t="s">
        <v>94</v>
      </c>
      <c r="D35" s="4" t="s">
        <v>13</v>
      </c>
      <c r="E35" s="4" t="s">
        <v>14</v>
      </c>
      <c r="F35" s="5" t="s">
        <v>15</v>
      </c>
      <c r="G35" s="5">
        <v>4747</v>
      </c>
      <c r="H35" s="6">
        <v>0</v>
      </c>
      <c r="I35" s="6">
        <v>194.06800000000001</v>
      </c>
      <c r="J35" s="7">
        <v>19.4208699999994</v>
      </c>
      <c r="K35">
        <f t="shared" si="0"/>
        <v>0.10007250036069522</v>
      </c>
      <c r="L35" t="str">
        <f>_xlfn.XLOOKUP(A35,'Usage by partner TELE2 vs Ki'!A:A,'Usage by partner TELE2 vs Ki'!A:A,,0)</f>
        <v>CANBM</v>
      </c>
    </row>
    <row r="36" spans="1:12" x14ac:dyDescent="0.25">
      <c r="A36" s="4" t="s">
        <v>95</v>
      </c>
      <c r="B36" s="4" t="s">
        <v>96</v>
      </c>
      <c r="C36" s="4" t="s">
        <v>94</v>
      </c>
      <c r="D36" s="4" t="s">
        <v>13</v>
      </c>
      <c r="E36" s="4" t="s">
        <v>14</v>
      </c>
      <c r="F36" s="5" t="s">
        <v>15</v>
      </c>
      <c r="G36" s="5">
        <v>10376</v>
      </c>
      <c r="H36" s="6">
        <v>0</v>
      </c>
      <c r="I36" s="6">
        <v>779.81299999999999</v>
      </c>
      <c r="J36" s="7">
        <v>78.011440000014204</v>
      </c>
      <c r="K36">
        <f t="shared" si="0"/>
        <v>0.10003865029181894</v>
      </c>
      <c r="L36" t="str">
        <f>_xlfn.XLOOKUP(A36,'Usage by partner TELE2 vs Ki'!A:A,'Usage by partner TELE2 vs Ki'!A:A,,0)</f>
        <v>CANRW</v>
      </c>
    </row>
    <row r="37" spans="1:12" x14ac:dyDescent="0.25">
      <c r="A37" s="4" t="s">
        <v>97</v>
      </c>
      <c r="B37" s="4" t="s">
        <v>98</v>
      </c>
      <c r="C37" s="4" t="s">
        <v>94</v>
      </c>
      <c r="D37" s="4" t="s">
        <v>13</v>
      </c>
      <c r="E37" s="4" t="s">
        <v>14</v>
      </c>
      <c r="F37" s="5" t="s">
        <v>15</v>
      </c>
      <c r="G37" s="5">
        <v>5274</v>
      </c>
      <c r="H37" s="6">
        <v>0</v>
      </c>
      <c r="I37" s="6">
        <v>2956.8440000000001</v>
      </c>
      <c r="J37" s="7">
        <v>295.70369000000699</v>
      </c>
      <c r="K37">
        <f t="shared" si="0"/>
        <v>0.10000652384772649</v>
      </c>
      <c r="L37" t="str">
        <f>_xlfn.XLOOKUP(A37,'Usage by partner TELE2 vs Ki'!A:A,'Usage by partner TELE2 vs Ki'!A:A,,0)</f>
        <v>CANTS</v>
      </c>
    </row>
    <row r="38" spans="1:12" x14ac:dyDescent="0.25">
      <c r="A38" s="4" t="s">
        <v>99</v>
      </c>
      <c r="B38" s="4" t="s">
        <v>100</v>
      </c>
      <c r="C38" s="4" t="s">
        <v>101</v>
      </c>
      <c r="D38" s="4" t="s">
        <v>13</v>
      </c>
      <c r="E38" s="4" t="s">
        <v>14</v>
      </c>
      <c r="F38" s="5" t="s">
        <v>15</v>
      </c>
      <c r="G38" s="5">
        <v>597</v>
      </c>
      <c r="H38" s="6">
        <v>0</v>
      </c>
      <c r="I38" s="6">
        <v>206.09299999999999</v>
      </c>
      <c r="J38" s="7">
        <v>4.1239999999999997</v>
      </c>
      <c r="K38">
        <f t="shared" si="0"/>
        <v>2.001038366174494E-2</v>
      </c>
      <c r="L38" t="str">
        <f>_xlfn.XLOOKUP(A38,'Usage by partner TELE2 vs Ki'!A:A,'Usage by partner TELE2 vs Ki'!A:A,,0)</f>
        <v>CHEC1</v>
      </c>
    </row>
    <row r="39" spans="1:12" x14ac:dyDescent="0.25">
      <c r="A39" s="4" t="s">
        <v>102</v>
      </c>
      <c r="B39" s="4" t="s">
        <v>103</v>
      </c>
      <c r="C39" s="4" t="s">
        <v>101</v>
      </c>
      <c r="D39" s="4" t="s">
        <v>13</v>
      </c>
      <c r="E39" s="4" t="s">
        <v>14</v>
      </c>
      <c r="F39" s="5" t="s">
        <v>15</v>
      </c>
      <c r="G39" s="5">
        <v>581</v>
      </c>
      <c r="H39" s="6">
        <v>0</v>
      </c>
      <c r="I39" s="6">
        <v>24.408000000000001</v>
      </c>
      <c r="J39" s="7">
        <v>0.49003999999999998</v>
      </c>
      <c r="K39">
        <f t="shared" si="0"/>
        <v>2.0077023926581446E-2</v>
      </c>
      <c r="L39" t="str">
        <f>_xlfn.XLOOKUP(A39,'Usage by partner TELE2 vs Ki'!A:A,'Usage by partner TELE2 vs Ki'!A:A,,0)</f>
        <v>CHEDX</v>
      </c>
    </row>
    <row r="40" spans="1:12" x14ac:dyDescent="0.25">
      <c r="A40" s="4" t="s">
        <v>106</v>
      </c>
      <c r="B40" s="4" t="s">
        <v>107</v>
      </c>
      <c r="C40" s="4" t="s">
        <v>108</v>
      </c>
      <c r="D40" s="4" t="s">
        <v>13</v>
      </c>
      <c r="E40" s="4" t="s">
        <v>14</v>
      </c>
      <c r="F40" s="5" t="s">
        <v>15</v>
      </c>
      <c r="G40" s="5">
        <v>188015</v>
      </c>
      <c r="H40" s="6">
        <v>0</v>
      </c>
      <c r="I40" s="6">
        <v>1941.3109999999999</v>
      </c>
      <c r="J40" s="7">
        <v>39.151119999953401</v>
      </c>
      <c r="K40">
        <f t="shared" si="0"/>
        <v>2.0167361128615356E-2</v>
      </c>
      <c r="L40" t="str">
        <f>_xlfn.XLOOKUP(A40,'Usage by partner TELE2 vs Ki'!A:A,'Usage by partner TELE2 vs Ki'!A:A,,0)</f>
        <v>CHLMV</v>
      </c>
    </row>
    <row r="41" spans="1:12" x14ac:dyDescent="0.25">
      <c r="A41" s="4" t="s">
        <v>109</v>
      </c>
      <c r="B41" s="4" t="s">
        <v>110</v>
      </c>
      <c r="C41" s="4" t="s">
        <v>108</v>
      </c>
      <c r="D41" s="4" t="s">
        <v>13</v>
      </c>
      <c r="E41" s="4" t="s">
        <v>14</v>
      </c>
      <c r="F41" s="5" t="s">
        <v>15</v>
      </c>
      <c r="G41" s="5">
        <v>596099</v>
      </c>
      <c r="H41" s="6">
        <v>0</v>
      </c>
      <c r="I41" s="6">
        <v>5086.6210000000001</v>
      </c>
      <c r="J41" s="7">
        <v>103.065400000415</v>
      </c>
      <c r="K41">
        <f t="shared" si="0"/>
        <v>2.0262056088003213E-2</v>
      </c>
      <c r="L41" t="str">
        <f>_xlfn.XLOOKUP(A41,'Usage by partner TELE2 vs Ki'!A:A,'Usage by partner TELE2 vs Ki'!A:A,,0)</f>
        <v>CHLSM</v>
      </c>
    </row>
    <row r="42" spans="1:12" x14ac:dyDescent="0.25">
      <c r="A42" s="4" t="s">
        <v>111</v>
      </c>
      <c r="B42" s="4" t="s">
        <v>112</v>
      </c>
      <c r="C42" s="4" t="s">
        <v>108</v>
      </c>
      <c r="D42" s="4" t="s">
        <v>13</v>
      </c>
      <c r="E42" s="4" t="s">
        <v>14</v>
      </c>
      <c r="F42" s="5" t="s">
        <v>15</v>
      </c>
      <c r="G42" s="5">
        <v>61317</v>
      </c>
      <c r="H42" s="6">
        <v>0</v>
      </c>
      <c r="I42" s="6">
        <v>10644.953</v>
      </c>
      <c r="J42" s="7">
        <v>213.14380999999801</v>
      </c>
      <c r="K42">
        <f t="shared" si="0"/>
        <v>2.0022992116545561E-2</v>
      </c>
      <c r="L42" t="str">
        <f>_xlfn.XLOOKUP(A42,'Usage by partner TELE2 vs Ki'!A:A,'Usage by partner TELE2 vs Ki'!A:A,,0)</f>
        <v>CHLTM</v>
      </c>
    </row>
    <row r="43" spans="1:12" x14ac:dyDescent="0.25">
      <c r="A43" s="4" t="s">
        <v>113</v>
      </c>
      <c r="B43" s="4" t="s">
        <v>114</v>
      </c>
      <c r="C43" s="4" t="s">
        <v>115</v>
      </c>
      <c r="D43" s="4" t="s">
        <v>13</v>
      </c>
      <c r="E43" s="4" t="s">
        <v>14</v>
      </c>
      <c r="F43" s="5" t="s">
        <v>15</v>
      </c>
      <c r="G43" s="5">
        <v>24506</v>
      </c>
      <c r="H43" s="6">
        <v>0</v>
      </c>
      <c r="I43" s="6">
        <v>423.54700000000003</v>
      </c>
      <c r="J43" s="7">
        <v>12.782380000000799</v>
      </c>
      <c r="K43">
        <f t="shared" si="0"/>
        <v>3.0179366162434863E-2</v>
      </c>
      <c r="L43" t="str">
        <f>_xlfn.XLOOKUP(A43,'Usage by partner TELE2 vs Ki'!A:A,'Usage by partner TELE2 vs Ki'!A:A,,0)</f>
        <v>CHNCT</v>
      </c>
    </row>
    <row r="44" spans="1:12" x14ac:dyDescent="0.25">
      <c r="A44" s="4" t="s">
        <v>116</v>
      </c>
      <c r="B44" s="4" t="s">
        <v>117</v>
      </c>
      <c r="C44" s="4" t="s">
        <v>115</v>
      </c>
      <c r="D44" s="4" t="s">
        <v>13</v>
      </c>
      <c r="E44" s="4" t="s">
        <v>14</v>
      </c>
      <c r="F44" s="5" t="s">
        <v>15</v>
      </c>
      <c r="G44" s="5">
        <v>27</v>
      </c>
      <c r="H44" s="6">
        <v>0</v>
      </c>
      <c r="I44" s="6">
        <v>8.2520000000000007</v>
      </c>
      <c r="J44" s="7">
        <v>0.41269</v>
      </c>
      <c r="K44">
        <f t="shared" si="0"/>
        <v>5.0010906446921952E-2</v>
      </c>
      <c r="L44" t="str">
        <f>_xlfn.XLOOKUP(A44,'Usage by partner TELE2 vs Ki'!A:A,'Usage by partner TELE2 vs Ki'!A:A,,0)</f>
        <v>CHNCU</v>
      </c>
    </row>
    <row r="45" spans="1:12" x14ac:dyDescent="0.25">
      <c r="A45" s="4" t="s">
        <v>118</v>
      </c>
      <c r="B45" s="4" t="s">
        <v>119</v>
      </c>
      <c r="C45" s="4" t="s">
        <v>120</v>
      </c>
      <c r="D45" s="4" t="s">
        <v>13</v>
      </c>
      <c r="E45" s="4" t="s">
        <v>14</v>
      </c>
      <c r="F45" s="5" t="s">
        <v>15</v>
      </c>
      <c r="G45" s="5">
        <v>371</v>
      </c>
      <c r="H45" s="6">
        <v>0</v>
      </c>
      <c r="I45" s="6">
        <v>1.978</v>
      </c>
      <c r="J45" s="7">
        <v>0.99018999999999502</v>
      </c>
      <c r="K45">
        <f t="shared" si="0"/>
        <v>0.50060161779575074</v>
      </c>
      <c r="L45" t="str">
        <f>_xlfn.XLOOKUP(A45,'Usage by partner TELE2 vs Ki'!A:A,'Usage by partner TELE2 vs Ki'!A:A,,0)</f>
        <v>CIV02</v>
      </c>
    </row>
    <row r="46" spans="1:12" x14ac:dyDescent="0.25">
      <c r="A46" s="4" t="s">
        <v>121</v>
      </c>
      <c r="B46" s="4" t="s">
        <v>122</v>
      </c>
      <c r="C46" s="4" t="s">
        <v>120</v>
      </c>
      <c r="D46" s="4" t="s">
        <v>13</v>
      </c>
      <c r="E46" s="4" t="s">
        <v>14</v>
      </c>
      <c r="F46" s="5" t="s">
        <v>15</v>
      </c>
      <c r="G46" s="5">
        <v>215</v>
      </c>
      <c r="H46" s="6">
        <v>0</v>
      </c>
      <c r="I46" s="6">
        <v>454.12200000000001</v>
      </c>
      <c r="J46" s="7">
        <v>22.706669999999999</v>
      </c>
      <c r="K46">
        <f t="shared" si="0"/>
        <v>5.0001255169315729E-2</v>
      </c>
      <c r="L46" t="str">
        <f>_xlfn.XLOOKUP(A46,'Usage by partner TELE2 vs Ki'!A:A,'Usage by partner TELE2 vs Ki'!A:A,,0)</f>
        <v>CIVTL</v>
      </c>
    </row>
    <row r="47" spans="1:12" x14ac:dyDescent="0.25">
      <c r="A47" s="4" t="s">
        <v>123</v>
      </c>
      <c r="B47" s="4" t="s">
        <v>124</v>
      </c>
      <c r="C47" s="4" t="s">
        <v>125</v>
      </c>
      <c r="D47" s="4" t="s">
        <v>13</v>
      </c>
      <c r="E47" s="4" t="s">
        <v>14</v>
      </c>
      <c r="F47" s="5" t="s">
        <v>15</v>
      </c>
      <c r="G47" s="5">
        <v>5316079</v>
      </c>
      <c r="H47" s="6">
        <v>0</v>
      </c>
      <c r="I47" s="6">
        <v>11092.15</v>
      </c>
      <c r="J47" s="7">
        <v>562.80014995103204</v>
      </c>
      <c r="K47">
        <f t="shared" si="0"/>
        <v>5.073859891464072E-2</v>
      </c>
      <c r="L47" t="str">
        <f>_xlfn.XLOOKUP(A47,'Usage by partner TELE2 vs Ki'!A:A,'Usage by partner TELE2 vs Ki'!A:A,,0)</f>
        <v>CMRMT</v>
      </c>
    </row>
    <row r="48" spans="1:12" x14ac:dyDescent="0.25">
      <c r="A48" s="4" t="s">
        <v>126</v>
      </c>
      <c r="B48" s="4" t="s">
        <v>127</v>
      </c>
      <c r="C48" s="4" t="s">
        <v>128</v>
      </c>
      <c r="D48" s="4" t="s">
        <v>13</v>
      </c>
      <c r="E48" s="4" t="s">
        <v>14</v>
      </c>
      <c r="F48" s="5" t="s">
        <v>15</v>
      </c>
      <c r="G48" s="5">
        <v>184550</v>
      </c>
      <c r="H48" s="6">
        <v>0</v>
      </c>
      <c r="I48" s="6">
        <v>3011.12</v>
      </c>
      <c r="J48" s="7">
        <v>1205.3507100004399</v>
      </c>
      <c r="K48">
        <f t="shared" si="0"/>
        <v>0.40029979210408084</v>
      </c>
      <c r="L48" t="str">
        <f>_xlfn.XLOOKUP(A48,'Usage by partner TELE2 vs Ki'!A:A,'Usage by partner TELE2 vs Ki'!A:A,,0)</f>
        <v>CODCT</v>
      </c>
    </row>
    <row r="49" spans="1:12" x14ac:dyDescent="0.25">
      <c r="A49" s="4" t="s">
        <v>129</v>
      </c>
      <c r="B49" s="4" t="s">
        <v>130</v>
      </c>
      <c r="C49" s="4" t="s">
        <v>131</v>
      </c>
      <c r="D49" s="4" t="s">
        <v>13</v>
      </c>
      <c r="E49" s="4" t="s">
        <v>14</v>
      </c>
      <c r="F49" s="5" t="s">
        <v>15</v>
      </c>
      <c r="G49" s="5">
        <v>120248</v>
      </c>
      <c r="H49" s="6">
        <v>0</v>
      </c>
      <c r="I49" s="6">
        <v>1194.8309999999999</v>
      </c>
      <c r="J49" s="7">
        <v>1195.3303300013299</v>
      </c>
      <c r="K49">
        <f t="shared" si="0"/>
        <v>1.0004179084751985</v>
      </c>
      <c r="L49" t="str">
        <f>_xlfn.XLOOKUP(A49,'Usage by partner TELE2 vs Ki'!A:A,'Usage by partner TELE2 vs Ki'!A:A,,0)</f>
        <v>CODOR</v>
      </c>
    </row>
    <row r="50" spans="1:12" x14ac:dyDescent="0.25">
      <c r="A50" s="4" t="s">
        <v>132</v>
      </c>
      <c r="B50" s="4" t="s">
        <v>133</v>
      </c>
      <c r="C50" s="4" t="s">
        <v>128</v>
      </c>
      <c r="D50" s="4" t="s">
        <v>13</v>
      </c>
      <c r="E50" s="4" t="s">
        <v>14</v>
      </c>
      <c r="F50" s="5" t="s">
        <v>15</v>
      </c>
      <c r="G50" s="5">
        <v>62830</v>
      </c>
      <c r="H50" s="6">
        <v>0</v>
      </c>
      <c r="I50" s="6">
        <v>633.07299999999998</v>
      </c>
      <c r="J50" s="7">
        <v>31.751560000028</v>
      </c>
      <c r="K50">
        <f t="shared" ref="K50:K85" si="1">J50/I50</f>
        <v>5.0154658309591468E-2</v>
      </c>
      <c r="L50" t="str">
        <f>_xlfn.XLOOKUP(A50,'Usage by partner TELE2 vs Ki'!A:A,'Usage by partner TELE2 vs Ki'!A:A,,0)</f>
        <v>COGLB</v>
      </c>
    </row>
    <row r="51" spans="1:12" x14ac:dyDescent="0.25">
      <c r="A51" s="4" t="s">
        <v>134</v>
      </c>
      <c r="B51" s="4" t="s">
        <v>135</v>
      </c>
      <c r="C51" s="4" t="s">
        <v>136</v>
      </c>
      <c r="D51" s="4" t="s">
        <v>13</v>
      </c>
      <c r="E51" s="4" t="s">
        <v>14</v>
      </c>
      <c r="F51" s="5" t="s">
        <v>15</v>
      </c>
      <c r="G51" s="5">
        <v>961932</v>
      </c>
      <c r="H51" s="6">
        <v>0</v>
      </c>
      <c r="I51" s="6">
        <v>7604.634</v>
      </c>
      <c r="J51" s="7">
        <v>458.99824000247298</v>
      </c>
      <c r="K51">
        <f t="shared" si="1"/>
        <v>6.0357702948290869E-2</v>
      </c>
      <c r="L51" t="str">
        <f>_xlfn.XLOOKUP(A51,'Usage by partner TELE2 vs Ki'!A:A,'Usage by partner TELE2 vs Ki'!A:A,,0)</f>
        <v>COLCM</v>
      </c>
    </row>
    <row r="52" spans="1:12" x14ac:dyDescent="0.25">
      <c r="A52" s="4" t="s">
        <v>137</v>
      </c>
      <c r="B52" s="4" t="s">
        <v>138</v>
      </c>
      <c r="C52" s="4" t="s">
        <v>136</v>
      </c>
      <c r="D52" s="4" t="s">
        <v>13</v>
      </c>
      <c r="E52" s="4" t="s">
        <v>14</v>
      </c>
      <c r="F52" s="5" t="s">
        <v>15</v>
      </c>
      <c r="G52" s="5">
        <v>23156</v>
      </c>
      <c r="H52" s="6">
        <v>0</v>
      </c>
      <c r="I52" s="6">
        <v>128.62200000000001</v>
      </c>
      <c r="J52" s="7">
        <v>1.6591799999999599</v>
      </c>
      <c r="K52">
        <f t="shared" si="1"/>
        <v>1.2899659467275892E-2</v>
      </c>
      <c r="L52" t="str">
        <f>_xlfn.XLOOKUP(A52,'Usage by partner TELE2 vs Ki'!A:A,'Usage by partner TELE2 vs Ki'!A:A,,0)</f>
        <v>COLCO</v>
      </c>
    </row>
    <row r="53" spans="1:12" x14ac:dyDescent="0.25">
      <c r="A53" s="4" t="s">
        <v>139</v>
      </c>
      <c r="B53" s="4" t="s">
        <v>140</v>
      </c>
      <c r="C53" s="4" t="s">
        <v>136</v>
      </c>
      <c r="D53" s="4" t="s">
        <v>13</v>
      </c>
      <c r="E53" s="4" t="s">
        <v>14</v>
      </c>
      <c r="F53" s="5" t="s">
        <v>15</v>
      </c>
      <c r="G53" s="5">
        <v>282078</v>
      </c>
      <c r="H53" s="6">
        <v>0</v>
      </c>
      <c r="I53" s="6">
        <v>6824.0630000000001</v>
      </c>
      <c r="J53" s="7">
        <v>410.71091999988897</v>
      </c>
      <c r="K53">
        <f t="shared" si="1"/>
        <v>6.0185687031302171E-2</v>
      </c>
      <c r="L53" t="str">
        <f>_xlfn.XLOOKUP(A53,'Usage by partner TELE2 vs Ki'!A:A,'Usage by partner TELE2 vs Ki'!A:A,,0)</f>
        <v>COLTM</v>
      </c>
    </row>
    <row r="54" spans="1:12" x14ac:dyDescent="0.25">
      <c r="A54" s="4" t="s">
        <v>141</v>
      </c>
      <c r="B54" s="4" t="s">
        <v>142</v>
      </c>
      <c r="C54" s="4" t="s">
        <v>143</v>
      </c>
      <c r="D54" s="4" t="s">
        <v>13</v>
      </c>
      <c r="E54" s="4" t="s">
        <v>14</v>
      </c>
      <c r="F54" s="5" t="s">
        <v>15</v>
      </c>
      <c r="G54" s="5">
        <v>106108</v>
      </c>
      <c r="H54" s="6">
        <v>0</v>
      </c>
      <c r="I54" s="6">
        <v>32385.638999999999</v>
      </c>
      <c r="J54" s="7">
        <v>1943.74508000059</v>
      </c>
      <c r="K54">
        <f t="shared" si="1"/>
        <v>6.001873484727567E-2</v>
      </c>
      <c r="L54" t="str">
        <f>_xlfn.XLOOKUP(A54,'Usage by partner TELE2 vs Ki'!A:A,'Usage by partner TELE2 vs Ki'!A:A,,0)</f>
        <v>CRICL</v>
      </c>
    </row>
    <row r="55" spans="1:12" x14ac:dyDescent="0.25">
      <c r="A55" s="4" t="s">
        <v>144</v>
      </c>
      <c r="B55" s="4" t="s">
        <v>145</v>
      </c>
      <c r="C55" s="4" t="s">
        <v>143</v>
      </c>
      <c r="D55" s="4" t="s">
        <v>13</v>
      </c>
      <c r="E55" s="4" t="s">
        <v>14</v>
      </c>
      <c r="F55" s="5" t="s">
        <v>15</v>
      </c>
      <c r="G55" s="5">
        <v>230021</v>
      </c>
      <c r="H55" s="6">
        <v>0</v>
      </c>
      <c r="I55" s="6">
        <v>149053.745</v>
      </c>
      <c r="J55" s="7">
        <v>8944.5932900004791</v>
      </c>
      <c r="K55">
        <f t="shared" si="1"/>
        <v>6.0009181855849913E-2</v>
      </c>
      <c r="L55" t="str">
        <f>_xlfn.XLOOKUP(A55,'Usage by partner TELE2 vs Ki'!A:A,'Usage by partner TELE2 vs Ki'!A:A,,0)</f>
        <v>CRICR</v>
      </c>
    </row>
    <row r="56" spans="1:12" x14ac:dyDescent="0.25">
      <c r="A56" s="4" t="s">
        <v>146</v>
      </c>
      <c r="B56" s="4" t="s">
        <v>147</v>
      </c>
      <c r="C56" s="4" t="s">
        <v>143</v>
      </c>
      <c r="D56" s="4" t="s">
        <v>13</v>
      </c>
      <c r="E56" s="4" t="s">
        <v>14</v>
      </c>
      <c r="F56" s="5" t="s">
        <v>15</v>
      </c>
      <c r="G56" s="5">
        <v>188655</v>
      </c>
      <c r="H56" s="6">
        <v>0</v>
      </c>
      <c r="I56" s="6">
        <v>46151.870999999999</v>
      </c>
      <c r="J56" s="7">
        <v>2769.5592900056599</v>
      </c>
      <c r="K56">
        <f t="shared" si="1"/>
        <v>6.0009686064637767E-2</v>
      </c>
      <c r="L56" t="str">
        <f>_xlfn.XLOOKUP(A56,'Usage by partner TELE2 vs Ki'!A:A,'Usage by partner TELE2 vs Ki'!A:A,,0)</f>
        <v>CRITC</v>
      </c>
    </row>
    <row r="57" spans="1:12" x14ac:dyDescent="0.25">
      <c r="A57" s="4" t="s">
        <v>151</v>
      </c>
      <c r="B57" s="4" t="s">
        <v>152</v>
      </c>
      <c r="C57" s="4" t="s">
        <v>153</v>
      </c>
      <c r="D57" s="4" t="s">
        <v>13</v>
      </c>
      <c r="E57" s="4" t="s">
        <v>14</v>
      </c>
      <c r="F57" s="5" t="s">
        <v>15</v>
      </c>
      <c r="G57" s="5">
        <v>353</v>
      </c>
      <c r="H57" s="6">
        <v>0</v>
      </c>
      <c r="I57" s="6">
        <v>16.724</v>
      </c>
      <c r="J57" s="7">
        <v>0.16811999999999999</v>
      </c>
      <c r="K57">
        <f t="shared" si="1"/>
        <v>1.0052618990672087E-2</v>
      </c>
      <c r="L57" t="str">
        <f>_xlfn.XLOOKUP(A57,'Usage by partner TELE2 vs Ki'!A:A,'Usage by partner TELE2 vs Ki'!A:A,,0)</f>
        <v>CZECM</v>
      </c>
    </row>
    <row r="58" spans="1:12" x14ac:dyDescent="0.25">
      <c r="A58" s="4" t="s">
        <v>154</v>
      </c>
      <c r="B58" s="4" t="s">
        <v>155</v>
      </c>
      <c r="C58" s="4" t="s">
        <v>153</v>
      </c>
      <c r="D58" s="4" t="s">
        <v>13</v>
      </c>
      <c r="E58" s="4" t="s">
        <v>14</v>
      </c>
      <c r="F58" s="5" t="s">
        <v>15</v>
      </c>
      <c r="G58" s="5">
        <v>852</v>
      </c>
      <c r="H58" s="6">
        <v>0</v>
      </c>
      <c r="I58" s="6">
        <v>111.83799999999999</v>
      </c>
      <c r="J58" s="7">
        <v>0.67447999999999997</v>
      </c>
      <c r="K58">
        <f t="shared" si="1"/>
        <v>6.0308660741429567E-3</v>
      </c>
      <c r="L58" t="str">
        <f>_xlfn.XLOOKUP(A58,'Usage by partner TELE2 vs Ki'!A:A,'Usage by partner TELE2 vs Ki'!A:A,,0)</f>
        <v>CZEET</v>
      </c>
    </row>
    <row r="59" spans="1:12" x14ac:dyDescent="0.25">
      <c r="A59" s="4" t="s">
        <v>1048</v>
      </c>
      <c r="B59" s="4" t="s">
        <v>1049</v>
      </c>
      <c r="C59" s="4" t="s">
        <v>158</v>
      </c>
      <c r="D59" s="4" t="s">
        <v>13</v>
      </c>
      <c r="E59" s="4" t="s">
        <v>14</v>
      </c>
      <c r="F59" s="5" t="s">
        <v>15</v>
      </c>
      <c r="G59" s="5">
        <v>2</v>
      </c>
      <c r="H59" s="6">
        <v>0</v>
      </c>
      <c r="I59" s="6">
        <v>0.19500000000000001</v>
      </c>
      <c r="J59" s="7">
        <v>5.8593799999999998</v>
      </c>
      <c r="K59">
        <f t="shared" si="1"/>
        <v>30.048102564102564</v>
      </c>
      <c r="L59" t="str">
        <f>_xlfn.XLOOKUP(A59,'Usage by partner TELE2 vs Ki'!A:A,'Usage by partner TELE2 vs Ki'!A:A,,0)</f>
        <v>DEUD1</v>
      </c>
    </row>
    <row r="60" spans="1:12" x14ac:dyDescent="0.25">
      <c r="A60" s="4" t="s">
        <v>156</v>
      </c>
      <c r="B60" s="4" t="s">
        <v>157</v>
      </c>
      <c r="C60" s="4" t="s">
        <v>158</v>
      </c>
      <c r="D60" s="4" t="s">
        <v>13</v>
      </c>
      <c r="E60" s="4" t="s">
        <v>14</v>
      </c>
      <c r="F60" s="5" t="s">
        <v>15</v>
      </c>
      <c r="G60" s="5">
        <v>65107</v>
      </c>
      <c r="H60" s="6">
        <v>0</v>
      </c>
      <c r="I60" s="6">
        <v>24944.919000000002</v>
      </c>
      <c r="J60" s="7">
        <v>249.639150000065</v>
      </c>
      <c r="K60">
        <f t="shared" si="1"/>
        <v>1.0007615178067525E-2</v>
      </c>
      <c r="L60" t="str">
        <f>_xlfn.XLOOKUP(A60,'Usage by partner TELE2 vs Ki'!A:A,'Usage by partner TELE2 vs Ki'!A:A,,0)</f>
        <v>DEUD2</v>
      </c>
    </row>
    <row r="61" spans="1:12" x14ac:dyDescent="0.25">
      <c r="A61" s="4" t="s">
        <v>159</v>
      </c>
      <c r="B61" s="4" t="s">
        <v>160</v>
      </c>
      <c r="C61" s="4" t="s">
        <v>158</v>
      </c>
      <c r="D61" s="4" t="s">
        <v>13</v>
      </c>
      <c r="E61" s="4" t="s">
        <v>14</v>
      </c>
      <c r="F61" s="5" t="s">
        <v>15</v>
      </c>
      <c r="G61" s="5">
        <v>328226</v>
      </c>
      <c r="H61" s="6">
        <v>0</v>
      </c>
      <c r="I61" s="6">
        <v>26695.242999999999</v>
      </c>
      <c r="J61" s="7">
        <v>161.147290000103</v>
      </c>
      <c r="K61">
        <f t="shared" si="1"/>
        <v>6.0365545277150318E-3</v>
      </c>
      <c r="L61" t="str">
        <f>_xlfn.XLOOKUP(A61,'Usage by partner TELE2 vs Ki'!A:A,'Usage by partner TELE2 vs Ki'!A:A,,0)</f>
        <v>DEUE2</v>
      </c>
    </row>
    <row r="62" spans="1:12" x14ac:dyDescent="0.25">
      <c r="A62" s="4" t="s">
        <v>161</v>
      </c>
      <c r="B62" s="4" t="s">
        <v>162</v>
      </c>
      <c r="C62" s="4" t="s">
        <v>163</v>
      </c>
      <c r="D62" s="4" t="s">
        <v>13</v>
      </c>
      <c r="E62" s="4" t="s">
        <v>14</v>
      </c>
      <c r="F62" s="5" t="s">
        <v>15</v>
      </c>
      <c r="G62" s="5">
        <v>8505</v>
      </c>
      <c r="H62" s="6">
        <v>0</v>
      </c>
      <c r="I62" s="6">
        <v>21015.058000000001</v>
      </c>
      <c r="J62" s="7">
        <v>126.110700000005</v>
      </c>
      <c r="K62">
        <f t="shared" si="1"/>
        <v>6.0009684484337369E-3</v>
      </c>
      <c r="L62" t="str">
        <f>_xlfn.XLOOKUP(A62,'Usage by partner TELE2 vs Ki'!A:A,'Usage by partner TELE2 vs Ki'!A:A,,0)</f>
        <v>DNKDM</v>
      </c>
    </row>
    <row r="63" spans="1:12" x14ac:dyDescent="0.25">
      <c r="A63" s="4" t="s">
        <v>164</v>
      </c>
      <c r="B63" s="4" t="s">
        <v>165</v>
      </c>
      <c r="C63" s="4" t="s">
        <v>163</v>
      </c>
      <c r="D63" s="4" t="s">
        <v>13</v>
      </c>
      <c r="E63" s="4" t="s">
        <v>14</v>
      </c>
      <c r="F63" s="5" t="s">
        <v>15</v>
      </c>
      <c r="G63" s="5">
        <v>488</v>
      </c>
      <c r="H63" s="6">
        <v>0</v>
      </c>
      <c r="I63" s="6">
        <v>76.665000000000006</v>
      </c>
      <c r="J63" s="7">
        <v>0.76843000000000095</v>
      </c>
      <c r="K63">
        <f t="shared" si="1"/>
        <v>1.002321789604123E-2</v>
      </c>
      <c r="L63" t="str">
        <f>_xlfn.XLOOKUP(A63,'Usage by partner TELE2 vs Ki'!A:A,'Usage by partner TELE2 vs Ki'!A:A,,0)</f>
        <v>DNKHU</v>
      </c>
    </row>
    <row r="64" spans="1:12" x14ac:dyDescent="0.25">
      <c r="A64" s="4" t="s">
        <v>166</v>
      </c>
      <c r="B64" s="4" t="s">
        <v>167</v>
      </c>
      <c r="C64" s="4" t="s">
        <v>163</v>
      </c>
      <c r="D64" s="4" t="s">
        <v>13</v>
      </c>
      <c r="E64" s="4" t="s">
        <v>14</v>
      </c>
      <c r="F64" s="5" t="s">
        <v>15</v>
      </c>
      <c r="G64" s="5">
        <v>6242</v>
      </c>
      <c r="H64" s="6">
        <v>0</v>
      </c>
      <c r="I64" s="6">
        <v>1253.249</v>
      </c>
      <c r="J64" s="7">
        <v>12.5356800000002</v>
      </c>
      <c r="K64">
        <f t="shared" si="1"/>
        <v>1.0002545384037968E-2</v>
      </c>
      <c r="L64" t="str">
        <f>_xlfn.XLOOKUP(A64,'Usage by partner TELE2 vs Ki'!A:A,'Usage by partner TELE2 vs Ki'!A:A,,0)</f>
        <v>DNKIA</v>
      </c>
    </row>
    <row r="65" spans="1:12" x14ac:dyDescent="0.25">
      <c r="A65" s="4" t="s">
        <v>168</v>
      </c>
      <c r="B65" s="4" t="s">
        <v>169</v>
      </c>
      <c r="C65" s="4" t="s">
        <v>163</v>
      </c>
      <c r="D65" s="4" t="s">
        <v>13</v>
      </c>
      <c r="E65" s="4" t="s">
        <v>14</v>
      </c>
      <c r="F65" s="5" t="s">
        <v>15</v>
      </c>
      <c r="G65" s="5">
        <v>71</v>
      </c>
      <c r="H65" s="6">
        <v>0</v>
      </c>
      <c r="I65" s="6">
        <v>6.226</v>
      </c>
      <c r="J65" s="7">
        <v>6.2460000000000002E-2</v>
      </c>
      <c r="K65">
        <f t="shared" si="1"/>
        <v>1.0032123353678124E-2</v>
      </c>
      <c r="L65" t="str">
        <f>_xlfn.XLOOKUP(A65,'Usage by partner TELE2 vs Ki'!A:A,'Usage by partner TELE2 vs Ki'!A:A,,0)</f>
        <v>DNKTD</v>
      </c>
    </row>
    <row r="66" spans="1:12" x14ac:dyDescent="0.25">
      <c r="A66" s="4" t="s">
        <v>170</v>
      </c>
      <c r="B66" s="4" t="s">
        <v>171</v>
      </c>
      <c r="C66" s="4" t="s">
        <v>172</v>
      </c>
      <c r="D66" s="4" t="s">
        <v>13</v>
      </c>
      <c r="E66" s="4" t="s">
        <v>14</v>
      </c>
      <c r="F66" s="5" t="s">
        <v>15</v>
      </c>
      <c r="G66" s="5">
        <v>40211</v>
      </c>
      <c r="H66" s="6">
        <v>0</v>
      </c>
      <c r="I66" s="6">
        <v>280.108</v>
      </c>
      <c r="J66" s="7">
        <v>16.890039999996901</v>
      </c>
      <c r="K66">
        <f t="shared" si="1"/>
        <v>6.0298313507635988E-2</v>
      </c>
      <c r="L66" t="str">
        <f>_xlfn.XLOOKUP(A66,'Usage by partner TELE2 vs Ki'!A:A,'Usage by partner TELE2 vs Ki'!A:A,,0)</f>
        <v>DOM01</v>
      </c>
    </row>
    <row r="67" spans="1:12" x14ac:dyDescent="0.25">
      <c r="A67" s="4" t="s">
        <v>173</v>
      </c>
      <c r="B67" s="4" t="s">
        <v>174</v>
      </c>
      <c r="C67" s="4" t="s">
        <v>172</v>
      </c>
      <c r="D67" s="4" t="s">
        <v>13</v>
      </c>
      <c r="E67" s="4" t="s">
        <v>14</v>
      </c>
      <c r="F67" s="5" t="s">
        <v>15</v>
      </c>
      <c r="G67" s="5">
        <v>956</v>
      </c>
      <c r="H67" s="6">
        <v>0</v>
      </c>
      <c r="I67" s="6">
        <v>24.178000000000001</v>
      </c>
      <c r="J67" s="7">
        <v>4.8394700000000102</v>
      </c>
      <c r="K67">
        <f t="shared" si="1"/>
        <v>0.20016006286706964</v>
      </c>
      <c r="L67" t="str">
        <f>_xlfn.XLOOKUP(A67,'Usage by partner TELE2 vs Ki'!A:A,'Usage by partner TELE2 vs Ki'!A:A,,0)</f>
        <v>DOMAC</v>
      </c>
    </row>
    <row r="68" spans="1:12" x14ac:dyDescent="0.25">
      <c r="A68" s="4" t="s">
        <v>175</v>
      </c>
      <c r="B68" s="4" t="s">
        <v>110</v>
      </c>
      <c r="C68" s="4" t="s">
        <v>172</v>
      </c>
      <c r="D68" s="4" t="s">
        <v>13</v>
      </c>
      <c r="E68" s="4" t="s">
        <v>14</v>
      </c>
      <c r="F68" s="5" t="s">
        <v>15</v>
      </c>
      <c r="G68" s="5">
        <v>40379</v>
      </c>
      <c r="H68" s="6">
        <v>0</v>
      </c>
      <c r="I68" s="6">
        <v>115.34</v>
      </c>
      <c r="J68" s="7">
        <v>7.0237300000013496</v>
      </c>
      <c r="K68">
        <f t="shared" si="1"/>
        <v>6.0895873070932457E-2</v>
      </c>
      <c r="L68" t="str">
        <f>_xlfn.XLOOKUP(A68,'Usage by partner TELE2 vs Ki'!A:A,'Usage by partner TELE2 vs Ki'!A:A,,0)</f>
        <v>DOMCL</v>
      </c>
    </row>
    <row r="69" spans="1:12" x14ac:dyDescent="0.25">
      <c r="A69" s="4" t="s">
        <v>179</v>
      </c>
      <c r="B69" s="4" t="s">
        <v>147</v>
      </c>
      <c r="C69" s="4" t="s">
        <v>180</v>
      </c>
      <c r="D69" s="4" t="s">
        <v>13</v>
      </c>
      <c r="E69" s="4" t="s">
        <v>14</v>
      </c>
      <c r="F69" s="5" t="s">
        <v>15</v>
      </c>
      <c r="G69" s="5">
        <v>169</v>
      </c>
      <c r="H69" s="6">
        <v>0</v>
      </c>
      <c r="I69" s="6">
        <v>6.6870000000000003</v>
      </c>
      <c r="J69" s="7">
        <v>0.66933999999999905</v>
      </c>
      <c r="K69">
        <f t="shared" si="1"/>
        <v>0.10009570809032436</v>
      </c>
      <c r="L69" t="str">
        <f>_xlfn.XLOOKUP(A69,'Usage by partner TELE2 vs Ki'!A:A,'Usage by partner TELE2 vs Ki'!A:A,,0)</f>
        <v>ECUOT</v>
      </c>
    </row>
    <row r="70" spans="1:12" x14ac:dyDescent="0.25">
      <c r="A70" s="4" t="s">
        <v>181</v>
      </c>
      <c r="B70" s="4" t="s">
        <v>182</v>
      </c>
      <c r="C70" s="4" t="s">
        <v>180</v>
      </c>
      <c r="D70" s="4" t="s">
        <v>13</v>
      </c>
      <c r="E70" s="4" t="s">
        <v>14</v>
      </c>
      <c r="F70" s="5" t="s">
        <v>15</v>
      </c>
      <c r="G70" s="5">
        <v>65</v>
      </c>
      <c r="H70" s="6">
        <v>0</v>
      </c>
      <c r="I70" s="6">
        <v>0.61699999999999999</v>
      </c>
      <c r="J70" s="7">
        <v>6.191E-2</v>
      </c>
      <c r="K70">
        <f t="shared" si="1"/>
        <v>0.10034035656401945</v>
      </c>
      <c r="L70" t="str">
        <f>_xlfn.XLOOKUP(A70,'Usage by partner TELE2 vs Ki'!A:A,'Usage by partner TELE2 vs Ki'!A:A,,0)</f>
        <v>ECUPG</v>
      </c>
    </row>
    <row r="71" spans="1:12" x14ac:dyDescent="0.25">
      <c r="A71" s="4" t="s">
        <v>183</v>
      </c>
      <c r="B71" s="4" t="s">
        <v>184</v>
      </c>
      <c r="C71" s="4" t="s">
        <v>185</v>
      </c>
      <c r="D71" s="4" t="s">
        <v>13</v>
      </c>
      <c r="E71" s="4" t="s">
        <v>14</v>
      </c>
      <c r="F71" s="5" t="s">
        <v>15</v>
      </c>
      <c r="G71" s="5">
        <v>9666</v>
      </c>
      <c r="H71" s="6">
        <v>0</v>
      </c>
      <c r="I71" s="6">
        <v>4692.4459999999999</v>
      </c>
      <c r="J71" s="7">
        <v>46.947630000003301</v>
      </c>
      <c r="K71">
        <f t="shared" si="1"/>
        <v>1.0004937723311744E-2</v>
      </c>
      <c r="L71" t="str">
        <f>_xlfn.XLOOKUP(A71,'Usage by partner TELE2 vs Ki'!A:A,'Usage by partner TELE2 vs Ki'!A:A,,0)</f>
        <v>ESPAT</v>
      </c>
    </row>
    <row r="72" spans="1:12" x14ac:dyDescent="0.25">
      <c r="A72" s="4" t="s">
        <v>186</v>
      </c>
      <c r="B72" s="4" t="s">
        <v>187</v>
      </c>
      <c r="C72" s="4" t="s">
        <v>185</v>
      </c>
      <c r="D72" s="4" t="s">
        <v>13</v>
      </c>
      <c r="E72" s="4" t="s">
        <v>14</v>
      </c>
      <c r="F72" s="5" t="s">
        <v>15</v>
      </c>
      <c r="G72" s="5">
        <v>17336</v>
      </c>
      <c r="H72" s="6">
        <v>0</v>
      </c>
      <c r="I72" s="6">
        <v>4237.5929999999998</v>
      </c>
      <c r="J72" s="7">
        <v>25.5000499999982</v>
      </c>
      <c r="K72">
        <f t="shared" si="1"/>
        <v>6.0175788472366749E-3</v>
      </c>
      <c r="L72" t="str">
        <f>_xlfn.XLOOKUP(A72,'Usage by partner TELE2 vs Ki'!A:A,'Usage by partner TELE2 vs Ki'!A:A,,0)</f>
        <v>ESPRT</v>
      </c>
    </row>
    <row r="73" spans="1:12" x14ac:dyDescent="0.25">
      <c r="A73" s="4" t="s">
        <v>188</v>
      </c>
      <c r="B73" s="4" t="s">
        <v>189</v>
      </c>
      <c r="C73" s="4" t="s">
        <v>185</v>
      </c>
      <c r="D73" s="4" t="s">
        <v>13</v>
      </c>
      <c r="E73" s="4" t="s">
        <v>14</v>
      </c>
      <c r="F73" s="5" t="s">
        <v>15</v>
      </c>
      <c r="G73" s="5">
        <v>13927</v>
      </c>
      <c r="H73" s="6">
        <v>0</v>
      </c>
      <c r="I73" s="6">
        <v>19962.654999999999</v>
      </c>
      <c r="J73" s="7">
        <v>199.65462000002299</v>
      </c>
      <c r="K73">
        <f t="shared" si="1"/>
        <v>1.0001406125589156E-2</v>
      </c>
      <c r="L73" t="str">
        <f>_xlfn.XLOOKUP(A73,'Usage by partner TELE2 vs Ki'!A:A,'Usage by partner TELE2 vs Ki'!A:A,,0)</f>
        <v>ESPTE</v>
      </c>
    </row>
    <row r="74" spans="1:12" x14ac:dyDescent="0.25">
      <c r="A74" s="4" t="s">
        <v>190</v>
      </c>
      <c r="B74" s="4" t="s">
        <v>191</v>
      </c>
      <c r="C74" s="4" t="s">
        <v>185</v>
      </c>
      <c r="D74" s="4" t="s">
        <v>13</v>
      </c>
      <c r="E74" s="4" t="s">
        <v>14</v>
      </c>
      <c r="F74" s="5" t="s">
        <v>15</v>
      </c>
      <c r="G74" s="5">
        <v>17</v>
      </c>
      <c r="H74" s="6">
        <v>0</v>
      </c>
      <c r="I74" s="6">
        <v>2.496</v>
      </c>
      <c r="J74" s="7">
        <v>2.5000000000000001E-2</v>
      </c>
      <c r="K74">
        <f t="shared" si="1"/>
        <v>1.0016025641025642E-2</v>
      </c>
      <c r="L74" t="str">
        <f>_xlfn.XLOOKUP(A74,'Usage by partner TELE2 vs Ki'!A:A,'Usage by partner TELE2 vs Ki'!A:A,,0)</f>
        <v>ESPXF</v>
      </c>
    </row>
    <row r="75" spans="1:12" x14ac:dyDescent="0.25">
      <c r="A75" s="4" t="s">
        <v>1050</v>
      </c>
      <c r="B75" s="4" t="s">
        <v>1051</v>
      </c>
      <c r="C75" s="4" t="s">
        <v>1052</v>
      </c>
      <c r="D75" s="4" t="s">
        <v>13</v>
      </c>
      <c r="E75" s="4" t="s">
        <v>14</v>
      </c>
      <c r="F75" s="5" t="s">
        <v>15</v>
      </c>
      <c r="G75" s="5">
        <v>69</v>
      </c>
      <c r="H75" s="6">
        <v>0</v>
      </c>
      <c r="I75" s="6">
        <v>9.5000000000000001E-2</v>
      </c>
      <c r="J75" s="7">
        <v>9.7000000000000103E-4</v>
      </c>
      <c r="K75">
        <f t="shared" si="1"/>
        <v>1.0210526315789484E-2</v>
      </c>
      <c r="L75" t="str">
        <f>_xlfn.XLOOKUP(A75,'Usage by partner TELE2 vs Ki'!A:A,'Usage by partner TELE2 vs Ki'!A:A,,0)</f>
        <v>ESTEM</v>
      </c>
    </row>
    <row r="76" spans="1:12" x14ac:dyDescent="0.25">
      <c r="A76" s="4" t="s">
        <v>192</v>
      </c>
      <c r="B76" s="4" t="s">
        <v>193</v>
      </c>
      <c r="C76" s="4" t="s">
        <v>194</v>
      </c>
      <c r="D76" s="4" t="s">
        <v>13</v>
      </c>
      <c r="E76" s="4" t="s">
        <v>14</v>
      </c>
      <c r="F76" s="5" t="s">
        <v>15</v>
      </c>
      <c r="G76" s="5">
        <v>3966</v>
      </c>
      <c r="H76" s="6">
        <v>0</v>
      </c>
      <c r="I76" s="6">
        <v>17.145</v>
      </c>
      <c r="J76" s="7">
        <v>0.17389000000000501</v>
      </c>
      <c r="K76">
        <f t="shared" si="1"/>
        <v>1.014231554389064E-2</v>
      </c>
      <c r="L76" t="str">
        <f>_xlfn.XLOOKUP(A76,'Usage by partner TELE2 vs Ki'!A:A,'Usage by partner TELE2 vs Ki'!A:A,,0)</f>
        <v>FIN2G</v>
      </c>
    </row>
    <row r="77" spans="1:12" x14ac:dyDescent="0.25">
      <c r="A77" s="4" t="s">
        <v>195</v>
      </c>
      <c r="B77" s="4" t="s">
        <v>196</v>
      </c>
      <c r="C77" s="4" t="s">
        <v>194</v>
      </c>
      <c r="D77" s="4" t="s">
        <v>13</v>
      </c>
      <c r="E77" s="4" t="s">
        <v>14</v>
      </c>
      <c r="F77" s="5" t="s">
        <v>15</v>
      </c>
      <c r="G77" s="5">
        <v>6008</v>
      </c>
      <c r="H77" s="6">
        <v>0</v>
      </c>
      <c r="I77" s="6">
        <v>1887.6690000000001</v>
      </c>
      <c r="J77" s="7">
        <v>11.3564399999992</v>
      </c>
      <c r="K77">
        <f t="shared" si="1"/>
        <v>6.0161182919246962E-3</v>
      </c>
      <c r="L77" t="str">
        <f>_xlfn.XLOOKUP(A77,'Usage by partner TELE2 vs Ki'!A:A,'Usage by partner TELE2 vs Ki'!A:A,,0)</f>
        <v>FINRL</v>
      </c>
    </row>
    <row r="78" spans="1:12" x14ac:dyDescent="0.25">
      <c r="A78" s="4" t="s">
        <v>197</v>
      </c>
      <c r="B78" s="4" t="s">
        <v>198</v>
      </c>
      <c r="C78" s="4" t="s">
        <v>194</v>
      </c>
      <c r="D78" s="4" t="s">
        <v>13</v>
      </c>
      <c r="E78" s="4" t="s">
        <v>14</v>
      </c>
      <c r="F78" s="5" t="s">
        <v>15</v>
      </c>
      <c r="G78" s="5">
        <v>229</v>
      </c>
      <c r="H78" s="6">
        <v>0</v>
      </c>
      <c r="I78" s="6">
        <v>2.8929999999999998</v>
      </c>
      <c r="J78" s="7">
        <v>2.937E-2</v>
      </c>
      <c r="K78">
        <f t="shared" si="1"/>
        <v>1.0152091254752853E-2</v>
      </c>
      <c r="L78" t="str">
        <f>_xlfn.XLOOKUP(A78,'Usage by partner TELE2 vs Ki'!A:A,'Usage by partner TELE2 vs Ki'!A:A,,0)</f>
        <v>FINTF</v>
      </c>
    </row>
    <row r="79" spans="1:12" x14ac:dyDescent="0.25">
      <c r="A79" s="4" t="s">
        <v>199</v>
      </c>
      <c r="B79" s="4" t="s">
        <v>200</v>
      </c>
      <c r="C79" s="4" t="s">
        <v>201</v>
      </c>
      <c r="D79" s="4" t="s">
        <v>13</v>
      </c>
      <c r="E79" s="4" t="s">
        <v>14</v>
      </c>
      <c r="F79" s="5" t="s">
        <v>15</v>
      </c>
      <c r="G79" s="5">
        <v>8871</v>
      </c>
      <c r="H79" s="6">
        <v>0</v>
      </c>
      <c r="I79" s="6">
        <v>1624.7719999999999</v>
      </c>
      <c r="J79" s="7">
        <v>9.7859099999993493</v>
      </c>
      <c r="K79">
        <f t="shared" si="1"/>
        <v>6.0229435268452126E-3</v>
      </c>
      <c r="L79" t="str">
        <f>_xlfn.XLOOKUP(A79,'Usage by partner TELE2 vs Ki'!A:A,'Usage by partner TELE2 vs Ki'!A:A,,0)</f>
        <v>FRAF1</v>
      </c>
    </row>
    <row r="80" spans="1:12" x14ac:dyDescent="0.25">
      <c r="A80" s="4" t="s">
        <v>202</v>
      </c>
      <c r="B80" s="4" t="s">
        <v>203</v>
      </c>
      <c r="C80" s="4" t="s">
        <v>201</v>
      </c>
      <c r="D80" s="4" t="s">
        <v>13</v>
      </c>
      <c r="E80" s="4" t="s">
        <v>14</v>
      </c>
      <c r="F80" s="5" t="s">
        <v>15</v>
      </c>
      <c r="G80" s="5">
        <v>2818</v>
      </c>
      <c r="H80" s="6">
        <v>0</v>
      </c>
      <c r="I80" s="6">
        <v>36.097999999999999</v>
      </c>
      <c r="J80" s="7">
        <v>0.36336000000001301</v>
      </c>
      <c r="K80">
        <f t="shared" si="1"/>
        <v>1.006593163056161E-2</v>
      </c>
      <c r="L80" t="str">
        <f>_xlfn.XLOOKUP(A80,'Usage by partner TELE2 vs Ki'!A:A,'Usage by partner TELE2 vs Ki'!A:A,,0)</f>
        <v>FRAF2</v>
      </c>
    </row>
    <row r="81" spans="1:12" x14ac:dyDescent="0.25">
      <c r="A81" s="4" t="s">
        <v>204</v>
      </c>
      <c r="B81" s="4" t="s">
        <v>205</v>
      </c>
      <c r="C81" s="4" t="s">
        <v>201</v>
      </c>
      <c r="D81" s="4" t="s">
        <v>13</v>
      </c>
      <c r="E81" s="4" t="s">
        <v>14</v>
      </c>
      <c r="F81" s="5" t="s">
        <v>15</v>
      </c>
      <c r="G81" s="5">
        <v>998</v>
      </c>
      <c r="H81" s="6">
        <v>0</v>
      </c>
      <c r="I81" s="6">
        <v>92.129000000000005</v>
      </c>
      <c r="J81" s="7">
        <v>0.92310999999999799</v>
      </c>
      <c r="K81">
        <f t="shared" si="1"/>
        <v>1.0019754908877746E-2</v>
      </c>
      <c r="L81" t="str">
        <f>_xlfn.XLOOKUP(A81,'Usage by partner TELE2 vs Ki'!A:A,'Usage by partner TELE2 vs Ki'!A:A,,0)</f>
        <v>FRAF3</v>
      </c>
    </row>
    <row r="82" spans="1:12" x14ac:dyDescent="0.25">
      <c r="A82" s="4" t="s">
        <v>206</v>
      </c>
      <c r="B82" s="4" t="s">
        <v>207</v>
      </c>
      <c r="C82" s="4" t="s">
        <v>208</v>
      </c>
      <c r="D82" s="4" t="s">
        <v>13</v>
      </c>
      <c r="E82" s="4" t="s">
        <v>14</v>
      </c>
      <c r="F82" s="5" t="s">
        <v>15</v>
      </c>
      <c r="G82" s="5">
        <v>8</v>
      </c>
      <c r="H82" s="6">
        <v>0</v>
      </c>
      <c r="I82" s="6">
        <v>7.1999999999999995E-2</v>
      </c>
      <c r="J82" s="7">
        <v>3.65E-3</v>
      </c>
      <c r="K82">
        <f t="shared" si="1"/>
        <v>5.0694444444444452E-2</v>
      </c>
      <c r="L82" t="str">
        <f>_xlfn.XLOOKUP(A82,'Usage by partner TELE2 vs Ki'!A:A,'Usage by partner TELE2 vs Ki'!A:A,,0)</f>
        <v>FRAF4</v>
      </c>
    </row>
    <row r="83" spans="1:12" x14ac:dyDescent="0.25">
      <c r="A83" s="4" t="s">
        <v>209</v>
      </c>
      <c r="B83" s="4" t="s">
        <v>210</v>
      </c>
      <c r="C83" s="4" t="s">
        <v>201</v>
      </c>
      <c r="D83" s="4" t="s">
        <v>13</v>
      </c>
      <c r="E83" s="4" t="s">
        <v>14</v>
      </c>
      <c r="F83" s="5" t="s">
        <v>15</v>
      </c>
      <c r="G83" s="5">
        <v>28</v>
      </c>
      <c r="H83" s="6">
        <v>0</v>
      </c>
      <c r="I83" s="6">
        <v>1.296</v>
      </c>
      <c r="J83" s="7">
        <v>1.303E-2</v>
      </c>
      <c r="K83">
        <f t="shared" si="1"/>
        <v>1.0054012345679013E-2</v>
      </c>
      <c r="L83" t="str">
        <f>_xlfn.XLOOKUP(A83,'Usage by partner TELE2 vs Ki'!A:A,'Usage by partner TELE2 vs Ki'!A:A,,0)</f>
        <v>FRAFM</v>
      </c>
    </row>
    <row r="84" spans="1:12" x14ac:dyDescent="0.25">
      <c r="A84" s="4" t="s">
        <v>211</v>
      </c>
      <c r="B84" s="4" t="s">
        <v>212</v>
      </c>
      <c r="C84" s="4" t="s">
        <v>213</v>
      </c>
      <c r="D84" s="4" t="s">
        <v>13</v>
      </c>
      <c r="E84" s="4" t="s">
        <v>14</v>
      </c>
      <c r="F84" s="5" t="s">
        <v>15</v>
      </c>
      <c r="G84" s="5">
        <v>134250</v>
      </c>
      <c r="H84" s="6">
        <v>0</v>
      </c>
      <c r="I84" s="6">
        <v>7399.3209999999999</v>
      </c>
      <c r="J84" s="7">
        <v>2220.3877100009199</v>
      </c>
      <c r="K84">
        <f t="shared" si="1"/>
        <v>0.30007992760429231</v>
      </c>
      <c r="L84" t="str">
        <f>_xlfn.XLOOKUP(A84,'Usage by partner TELE2 vs Ki'!A:A,'Usage by partner TELE2 vs Ki'!A:A,,0)</f>
        <v>GABCT</v>
      </c>
    </row>
    <row r="85" spans="1:12" x14ac:dyDescent="0.25">
      <c r="A85" s="4" t="s">
        <v>214</v>
      </c>
      <c r="B85" s="4" t="s">
        <v>215</v>
      </c>
      <c r="C85" s="4" t="s">
        <v>216</v>
      </c>
      <c r="D85" s="4" t="s">
        <v>13</v>
      </c>
      <c r="E85" s="4" t="s">
        <v>14</v>
      </c>
      <c r="F85" s="5" t="s">
        <v>15</v>
      </c>
      <c r="G85" s="5">
        <v>866734</v>
      </c>
      <c r="H85" s="6">
        <v>0</v>
      </c>
      <c r="I85" s="6">
        <v>12792.847</v>
      </c>
      <c r="J85" s="7">
        <v>129.14948000093401</v>
      </c>
      <c r="K85">
        <f t="shared" si="1"/>
        <v>1.0095444743530038E-2</v>
      </c>
      <c r="L85" t="str">
        <f>_xlfn.XLOOKUP(A85,'Usage by partner TELE2 vs Ki'!A:A,'Usage by partner TELE2 vs Ki'!A:A,,0)</f>
        <v>GBRCN</v>
      </c>
    </row>
    <row r="86" spans="1:12" x14ac:dyDescent="0.25">
      <c r="A86" s="4" t="s">
        <v>217</v>
      </c>
      <c r="B86" s="4" t="s">
        <v>218</v>
      </c>
      <c r="C86" s="4" t="s">
        <v>219</v>
      </c>
      <c r="D86" s="4" t="s">
        <v>13</v>
      </c>
      <c r="E86" s="4" t="s">
        <v>14</v>
      </c>
      <c r="F86" s="5" t="s">
        <v>15</v>
      </c>
      <c r="G86" s="5">
        <v>662</v>
      </c>
      <c r="H86" s="6">
        <v>0</v>
      </c>
      <c r="I86" s="6">
        <v>3.2250000000000001</v>
      </c>
      <c r="J86" s="7">
        <v>0.19569</v>
      </c>
      <c r="K86">
        <f t="shared" ref="K86:K134" si="2">J86/I86</f>
        <v>6.0679069767441862E-2</v>
      </c>
      <c r="L86" t="str">
        <f>_xlfn.XLOOKUP(A86,'Usage by partner TELE2 vs Ki'!A:A,'Usage by partner TELE2 vs Ki'!A:A,,0)</f>
        <v>GBRGT</v>
      </c>
    </row>
    <row r="87" spans="1:12" x14ac:dyDescent="0.25">
      <c r="A87" s="4" t="s">
        <v>220</v>
      </c>
      <c r="B87" s="4" t="s">
        <v>221</v>
      </c>
      <c r="C87" s="4" t="s">
        <v>216</v>
      </c>
      <c r="D87" s="4" t="s">
        <v>13</v>
      </c>
      <c r="E87" s="4" t="s">
        <v>14</v>
      </c>
      <c r="F87" s="5" t="s">
        <v>15</v>
      </c>
      <c r="G87" s="5">
        <v>19281</v>
      </c>
      <c r="H87" s="6">
        <v>0</v>
      </c>
      <c r="I87" s="6">
        <v>5336.5919999999996</v>
      </c>
      <c r="J87" s="7">
        <v>32.1024499999996</v>
      </c>
      <c r="K87">
        <f t="shared" si="2"/>
        <v>6.0155338837969254E-3</v>
      </c>
      <c r="L87" t="str">
        <f>_xlfn.XLOOKUP(A87,'Usage by partner TELE2 vs Ki'!A:A,'Usage by partner TELE2 vs Ki'!A:A,,0)</f>
        <v>GBRHU</v>
      </c>
    </row>
    <row r="88" spans="1:12" x14ac:dyDescent="0.25">
      <c r="A88" s="4" t="s">
        <v>222</v>
      </c>
      <c r="B88" s="4" t="s">
        <v>223</v>
      </c>
      <c r="C88" s="4" t="s">
        <v>216</v>
      </c>
      <c r="D88" s="4" t="s">
        <v>13</v>
      </c>
      <c r="E88" s="4" t="s">
        <v>14</v>
      </c>
      <c r="F88" s="5" t="s">
        <v>15</v>
      </c>
      <c r="G88" s="5">
        <v>3421</v>
      </c>
      <c r="H88" s="6">
        <v>0</v>
      </c>
      <c r="I88" s="6">
        <v>24.004000000000001</v>
      </c>
      <c r="J88" s="7">
        <v>0.488630000000006</v>
      </c>
      <c r="K88">
        <f t="shared" si="2"/>
        <v>2.0356190634894432E-2</v>
      </c>
      <c r="L88" t="str">
        <f>_xlfn.XLOOKUP(A88,'Usage by partner TELE2 vs Ki'!A:A,'Usage by partner TELE2 vs Ki'!A:A,,0)</f>
        <v>GBRJT</v>
      </c>
    </row>
    <row r="89" spans="1:12" x14ac:dyDescent="0.25">
      <c r="A89" s="4" t="s">
        <v>226</v>
      </c>
      <c r="B89" s="4" t="s">
        <v>227</v>
      </c>
      <c r="C89" s="4" t="s">
        <v>216</v>
      </c>
      <c r="D89" s="4" t="s">
        <v>13</v>
      </c>
      <c r="E89" s="4" t="s">
        <v>14</v>
      </c>
      <c r="F89" s="5" t="s">
        <v>15</v>
      </c>
      <c r="G89" s="5">
        <v>14</v>
      </c>
      <c r="H89" s="6">
        <v>0</v>
      </c>
      <c r="I89" s="6">
        <v>39.863</v>
      </c>
      <c r="J89" s="7">
        <v>0.79732000000000003</v>
      </c>
      <c r="K89">
        <f t="shared" si="2"/>
        <v>2.0001505155156411E-2</v>
      </c>
      <c r="L89" t="str">
        <f>_xlfn.XLOOKUP(A89,'Usage by partner TELE2 vs Ki'!A:A,'Usage by partner TELE2 vs Ki'!A:A,,0)</f>
        <v>GBRMT</v>
      </c>
    </row>
    <row r="90" spans="1:12" x14ac:dyDescent="0.25">
      <c r="A90" s="4" t="s">
        <v>228</v>
      </c>
      <c r="B90" s="4" t="s">
        <v>229</v>
      </c>
      <c r="C90" s="4" t="s">
        <v>216</v>
      </c>
      <c r="D90" s="4" t="s">
        <v>13</v>
      </c>
      <c r="E90" s="4" t="s">
        <v>14</v>
      </c>
      <c r="F90" s="5" t="s">
        <v>15</v>
      </c>
      <c r="G90" s="5">
        <v>1900609</v>
      </c>
      <c r="H90" s="6">
        <v>0</v>
      </c>
      <c r="I90" s="6">
        <v>26234.116000000002</v>
      </c>
      <c r="J90" s="7">
        <v>264.97878000442398</v>
      </c>
      <c r="K90">
        <f t="shared" si="2"/>
        <v>1.0100541600274389E-2</v>
      </c>
      <c r="L90" t="str">
        <f>_xlfn.XLOOKUP(A90,'Usage by partner TELE2 vs Ki'!A:A,'Usage by partner TELE2 vs Ki'!A:A,,0)</f>
        <v>GBRVF</v>
      </c>
    </row>
    <row r="91" spans="1:12" x14ac:dyDescent="0.25">
      <c r="A91" s="4" t="s">
        <v>1053</v>
      </c>
      <c r="B91" s="4" t="s">
        <v>1054</v>
      </c>
      <c r="C91" s="4" t="s">
        <v>1055</v>
      </c>
      <c r="D91" s="4" t="s">
        <v>13</v>
      </c>
      <c r="E91" s="4" t="s">
        <v>14</v>
      </c>
      <c r="F91" s="5" t="s">
        <v>15</v>
      </c>
      <c r="G91" s="5">
        <v>1</v>
      </c>
      <c r="H91" s="6">
        <v>0</v>
      </c>
      <c r="I91" s="6">
        <v>6.0000000000000001E-3</v>
      </c>
      <c r="J91" s="7">
        <v>3.6000000000000002E-4</v>
      </c>
      <c r="K91">
        <f t="shared" si="2"/>
        <v>6.0000000000000005E-2</v>
      </c>
      <c r="L91" t="str">
        <f>_xlfn.XLOOKUP(A91,'Usage by partner TELE2 vs Ki'!A:A,'Usage by partner TELE2 vs Ki'!A:A,,0)</f>
        <v>GHAGT</v>
      </c>
    </row>
    <row r="92" spans="1:12" x14ac:dyDescent="0.25">
      <c r="A92" s="4" t="s">
        <v>1056</v>
      </c>
      <c r="B92" s="4" t="s">
        <v>1057</v>
      </c>
      <c r="C92" s="4" t="s">
        <v>1058</v>
      </c>
      <c r="D92" s="4" t="s">
        <v>13</v>
      </c>
      <c r="E92" s="4" t="s">
        <v>14</v>
      </c>
      <c r="F92" s="5" t="s">
        <v>15</v>
      </c>
      <c r="G92" s="5">
        <v>17</v>
      </c>
      <c r="H92" s="6">
        <v>0</v>
      </c>
      <c r="I92" s="6">
        <v>0</v>
      </c>
      <c r="J92" s="7">
        <v>0</v>
      </c>
      <c r="K92" t="e">
        <f t="shared" si="2"/>
        <v>#DIV/0!</v>
      </c>
      <c r="L92" t="str">
        <f>_xlfn.XLOOKUP(A92,'Usage by partner TELE2 vs Ki'!A:A,'Usage by partner TELE2 vs Ki'!A:A,,0)</f>
        <v>GIBGT</v>
      </c>
    </row>
    <row r="93" spans="1:12" x14ac:dyDescent="0.25">
      <c r="A93" s="4" t="s">
        <v>230</v>
      </c>
      <c r="B93" s="4" t="s">
        <v>231</v>
      </c>
      <c r="C93" s="4" t="s">
        <v>232</v>
      </c>
      <c r="D93" s="4" t="s">
        <v>13</v>
      </c>
      <c r="E93" s="4" t="s">
        <v>14</v>
      </c>
      <c r="F93" s="5" t="s">
        <v>15</v>
      </c>
      <c r="G93" s="5">
        <v>1601027</v>
      </c>
      <c r="H93" s="6">
        <v>0</v>
      </c>
      <c r="I93" s="6">
        <v>3513.625</v>
      </c>
      <c r="J93" s="7">
        <v>178.22208999754699</v>
      </c>
      <c r="K93">
        <f t="shared" si="2"/>
        <v>5.0723139207384679E-2</v>
      </c>
      <c r="L93" t="str">
        <f>_xlfn.XLOOKUP(A93,'Usage by partner TELE2 vs Ki'!A:A,'Usage by partner TELE2 vs Ki'!A:A,,0)</f>
        <v>GINAG</v>
      </c>
    </row>
    <row r="94" spans="1:12" x14ac:dyDescent="0.25">
      <c r="A94" s="4" t="s">
        <v>233</v>
      </c>
      <c r="B94" s="4" t="s">
        <v>234</v>
      </c>
      <c r="C94" s="4" t="s">
        <v>235</v>
      </c>
      <c r="D94" s="4" t="s">
        <v>13</v>
      </c>
      <c r="E94" s="4" t="s">
        <v>14</v>
      </c>
      <c r="F94" s="5" t="s">
        <v>15</v>
      </c>
      <c r="G94" s="5">
        <v>1117</v>
      </c>
      <c r="H94" s="6">
        <v>0</v>
      </c>
      <c r="I94" s="6">
        <v>13.396000000000001</v>
      </c>
      <c r="J94" s="7">
        <v>1.3435599999999901</v>
      </c>
      <c r="K94">
        <f t="shared" si="2"/>
        <v>0.10029561063003807</v>
      </c>
      <c r="L94" t="str">
        <f>_xlfn.XLOOKUP(A94,'Usage by partner TELE2 vs Ki'!A:A,'Usage by partner TELE2 vs Ki'!A:A,,0)</f>
        <v>GMBAC</v>
      </c>
    </row>
    <row r="95" spans="1:12" x14ac:dyDescent="0.25">
      <c r="A95" s="4" t="s">
        <v>236</v>
      </c>
      <c r="B95" s="4" t="s">
        <v>237</v>
      </c>
      <c r="C95" s="4" t="s">
        <v>235</v>
      </c>
      <c r="D95" s="4" t="s">
        <v>13</v>
      </c>
      <c r="E95" s="4" t="s">
        <v>14</v>
      </c>
      <c r="F95" s="5" t="s">
        <v>15</v>
      </c>
      <c r="G95" s="5">
        <v>1704</v>
      </c>
      <c r="H95" s="6">
        <v>0</v>
      </c>
      <c r="I95" s="6">
        <v>28.574000000000002</v>
      </c>
      <c r="J95" s="7">
        <v>28.581859999999399</v>
      </c>
      <c r="K95">
        <f t="shared" si="2"/>
        <v>1.000275075243207</v>
      </c>
      <c r="L95" t="str">
        <f>_xlfn.XLOOKUP(A95,'Usage by partner TELE2 vs Ki'!A:A,'Usage by partner TELE2 vs Ki'!A:A,,0)</f>
        <v>GMBQC</v>
      </c>
    </row>
    <row r="96" spans="1:12" x14ac:dyDescent="0.25">
      <c r="A96" s="4" t="s">
        <v>241</v>
      </c>
      <c r="B96" s="4" t="s">
        <v>242</v>
      </c>
      <c r="C96" s="4" t="s">
        <v>243</v>
      </c>
      <c r="D96" s="4" t="s">
        <v>13</v>
      </c>
      <c r="E96" s="4" t="s">
        <v>14</v>
      </c>
      <c r="F96" s="5" t="s">
        <v>15</v>
      </c>
      <c r="G96" s="5">
        <v>272</v>
      </c>
      <c r="H96" s="6">
        <v>0</v>
      </c>
      <c r="I96" s="6">
        <v>1.2150000000000001</v>
      </c>
      <c r="J96" s="7">
        <v>0.24399999999999999</v>
      </c>
      <c r="K96">
        <f t="shared" si="2"/>
        <v>0.2008230452674897</v>
      </c>
      <c r="L96" t="str">
        <f>_xlfn.XLOOKUP(A96,'Usage by partner TELE2 vs Ki'!A:A,'Usage by partner TELE2 vs Ki'!A:A,,0)</f>
        <v>GNQHT</v>
      </c>
    </row>
    <row r="97" spans="1:12" x14ac:dyDescent="0.25">
      <c r="A97" s="4" t="s">
        <v>1059</v>
      </c>
      <c r="B97" s="4" t="s">
        <v>1060</v>
      </c>
      <c r="C97" s="4" t="s">
        <v>246</v>
      </c>
      <c r="D97" s="4" t="s">
        <v>13</v>
      </c>
      <c r="E97" s="4" t="s">
        <v>14</v>
      </c>
      <c r="F97" s="5" t="s">
        <v>15</v>
      </c>
      <c r="G97" s="5">
        <v>9</v>
      </c>
      <c r="H97" s="6">
        <v>0</v>
      </c>
      <c r="I97" s="6">
        <v>0.97699999999999998</v>
      </c>
      <c r="J97" s="7">
        <v>29.296900000000001</v>
      </c>
      <c r="K97">
        <f t="shared" si="2"/>
        <v>29.986591606960083</v>
      </c>
      <c r="L97" t="str">
        <f>_xlfn.XLOOKUP(A97,'Usage by partner TELE2 vs Ki'!A:A,'Usage by partner TELE2 vs Ki'!A:A,,0)</f>
        <v>GRCCO</v>
      </c>
    </row>
    <row r="98" spans="1:12" x14ac:dyDescent="0.25">
      <c r="A98" s="4" t="s">
        <v>244</v>
      </c>
      <c r="B98" s="4" t="s">
        <v>245</v>
      </c>
      <c r="C98" s="4" t="s">
        <v>246</v>
      </c>
      <c r="D98" s="4" t="s">
        <v>13</v>
      </c>
      <c r="E98" s="4" t="s">
        <v>14</v>
      </c>
      <c r="F98" s="5" t="s">
        <v>15</v>
      </c>
      <c r="G98" s="5">
        <v>373699</v>
      </c>
      <c r="H98" s="6">
        <v>0</v>
      </c>
      <c r="I98" s="6">
        <v>12663.038</v>
      </c>
      <c r="J98" s="7">
        <v>127.361090000085</v>
      </c>
      <c r="K98">
        <f t="shared" si="2"/>
        <v>1.0057704162309628E-2</v>
      </c>
      <c r="L98" t="str">
        <f>_xlfn.XLOOKUP(A98,'Usage by partner TELE2 vs Ki'!A:A,'Usage by partner TELE2 vs Ki'!A:A,,0)</f>
        <v>GRCPF</v>
      </c>
    </row>
    <row r="99" spans="1:12" x14ac:dyDescent="0.25">
      <c r="A99" s="4" t="s">
        <v>247</v>
      </c>
      <c r="B99" s="4" t="s">
        <v>248</v>
      </c>
      <c r="C99" s="4" t="s">
        <v>246</v>
      </c>
      <c r="D99" s="4" t="s">
        <v>13</v>
      </c>
      <c r="E99" s="4" t="s">
        <v>14</v>
      </c>
      <c r="F99" s="5" t="s">
        <v>15</v>
      </c>
      <c r="G99" s="5">
        <v>217052</v>
      </c>
      <c r="H99" s="6">
        <v>0</v>
      </c>
      <c r="I99" s="6">
        <v>11650.567999999999</v>
      </c>
      <c r="J99" s="7">
        <v>70.635790000032003</v>
      </c>
      <c r="K99">
        <f t="shared" si="2"/>
        <v>6.0628623428516113E-3</v>
      </c>
      <c r="L99" t="str">
        <f>_xlfn.XLOOKUP(A99,'Usage by partner TELE2 vs Ki'!A:A,'Usage by partner TELE2 vs Ki'!A:A,,0)</f>
        <v>GRCSH</v>
      </c>
    </row>
    <row r="100" spans="1:12" x14ac:dyDescent="0.25">
      <c r="A100" s="4" t="s">
        <v>252</v>
      </c>
      <c r="B100" s="4" t="s">
        <v>253</v>
      </c>
      <c r="C100" s="4" t="s">
        <v>251</v>
      </c>
      <c r="D100" s="4" t="s">
        <v>13</v>
      </c>
      <c r="E100" s="4" t="s">
        <v>14</v>
      </c>
      <c r="F100" s="5" t="s">
        <v>15</v>
      </c>
      <c r="G100" s="5">
        <v>37</v>
      </c>
      <c r="H100" s="6">
        <v>0</v>
      </c>
      <c r="I100" s="6">
        <v>58.95</v>
      </c>
      <c r="J100" s="7">
        <v>1.17916</v>
      </c>
      <c r="K100">
        <f t="shared" si="2"/>
        <v>2.0002714164546225E-2</v>
      </c>
      <c r="L100" t="str">
        <f>_xlfn.XLOOKUP(A100,'Usage by partner TELE2 vs Ki'!A:A,'Usage by partner TELE2 vs Ki'!A:A,,0)</f>
        <v>GTMSC</v>
      </c>
    </row>
    <row r="101" spans="1:12" x14ac:dyDescent="0.25">
      <c r="A101" s="4" t="s">
        <v>254</v>
      </c>
      <c r="B101" s="4" t="s">
        <v>255</v>
      </c>
      <c r="C101" s="4" t="s">
        <v>256</v>
      </c>
      <c r="D101" s="4" t="s">
        <v>13</v>
      </c>
      <c r="E101" s="4" t="s">
        <v>14</v>
      </c>
      <c r="F101" s="5" t="s">
        <v>15</v>
      </c>
      <c r="G101" s="5">
        <v>31099</v>
      </c>
      <c r="H101" s="6">
        <v>0</v>
      </c>
      <c r="I101" s="6">
        <v>2995.3919999999998</v>
      </c>
      <c r="J101" s="7">
        <v>299.64755000001298</v>
      </c>
      <c r="K101">
        <f t="shared" si="2"/>
        <v>0.10003617222721199</v>
      </c>
      <c r="L101" t="str">
        <f>_xlfn.XLOOKUP(A101,'Usage by partner TELE2 vs Ki'!A:A,'Usage by partner TELE2 vs Ki'!A:A,,0)</f>
        <v>GUYUM</v>
      </c>
    </row>
    <row r="102" spans="1:12" x14ac:dyDescent="0.25">
      <c r="A102" s="4" t="s">
        <v>257</v>
      </c>
      <c r="B102" s="4" t="s">
        <v>258</v>
      </c>
      <c r="C102" s="4" t="s">
        <v>259</v>
      </c>
      <c r="D102" s="4" t="s">
        <v>13</v>
      </c>
      <c r="E102" s="4" t="s">
        <v>14</v>
      </c>
      <c r="F102" s="5" t="s">
        <v>15</v>
      </c>
      <c r="G102" s="5">
        <v>88</v>
      </c>
      <c r="H102" s="6">
        <v>0</v>
      </c>
      <c r="I102" s="6">
        <v>183.11199999999999</v>
      </c>
      <c r="J102" s="7">
        <v>10.987109999999999</v>
      </c>
      <c r="K102">
        <f t="shared" si="2"/>
        <v>6.0002129844029882E-2</v>
      </c>
      <c r="L102" t="str">
        <f>_xlfn.XLOOKUP(A102,'Usage by partner TELE2 vs Ki'!A:A,'Usage by partner TELE2 vs Ki'!A:A,,0)</f>
        <v>HKGTC</v>
      </c>
    </row>
    <row r="103" spans="1:12" x14ac:dyDescent="0.25">
      <c r="A103" s="4" t="s">
        <v>260</v>
      </c>
      <c r="B103" s="4" t="s">
        <v>261</v>
      </c>
      <c r="C103" s="4" t="s">
        <v>262</v>
      </c>
      <c r="D103" s="4" t="s">
        <v>13</v>
      </c>
      <c r="E103" s="4" t="s">
        <v>14</v>
      </c>
      <c r="F103" s="5" t="s">
        <v>15</v>
      </c>
      <c r="G103" s="5">
        <v>651</v>
      </c>
      <c r="H103" s="6">
        <v>0</v>
      </c>
      <c r="I103" s="6">
        <v>37.756999999999998</v>
      </c>
      <c r="J103" s="7">
        <v>0.22935</v>
      </c>
      <c r="K103">
        <f t="shared" si="2"/>
        <v>6.0743703154381972E-3</v>
      </c>
      <c r="L103" t="str">
        <f>_xlfn.XLOOKUP(A103,'Usage by partner TELE2 vs Ki'!A:A,'Usage by partner TELE2 vs Ki'!A:A,,0)</f>
        <v>HRVT2</v>
      </c>
    </row>
    <row r="104" spans="1:12" x14ac:dyDescent="0.25">
      <c r="A104" s="4" t="s">
        <v>263</v>
      </c>
      <c r="B104" s="4" t="s">
        <v>264</v>
      </c>
      <c r="C104" s="4" t="s">
        <v>262</v>
      </c>
      <c r="D104" s="4" t="s">
        <v>13</v>
      </c>
      <c r="E104" s="4" t="s">
        <v>14</v>
      </c>
      <c r="F104" s="5" t="s">
        <v>15</v>
      </c>
      <c r="G104" s="5">
        <v>586</v>
      </c>
      <c r="H104" s="6">
        <v>0</v>
      </c>
      <c r="I104" s="6">
        <v>77.924000000000007</v>
      </c>
      <c r="J104" s="7">
        <v>0.78151000000000104</v>
      </c>
      <c r="K104">
        <f t="shared" si="2"/>
        <v>1.0029130948103293E-2</v>
      </c>
      <c r="L104" t="str">
        <f>_xlfn.XLOOKUP(A104,'Usage by partner TELE2 vs Ki'!A:A,'Usage by partner TELE2 vs Ki'!A:A,,0)</f>
        <v>HRVVI</v>
      </c>
    </row>
    <row r="105" spans="1:12" x14ac:dyDescent="0.25">
      <c r="A105" s="4" t="s">
        <v>265</v>
      </c>
      <c r="B105" s="4" t="s">
        <v>266</v>
      </c>
      <c r="C105" s="4" t="s">
        <v>267</v>
      </c>
      <c r="D105" s="4" t="s">
        <v>13</v>
      </c>
      <c r="E105" s="4" t="s">
        <v>14</v>
      </c>
      <c r="F105" s="5" t="s">
        <v>15</v>
      </c>
      <c r="G105" s="5">
        <v>8767</v>
      </c>
      <c r="H105" s="6">
        <v>0</v>
      </c>
      <c r="I105" s="6">
        <v>1039.104</v>
      </c>
      <c r="J105" s="7">
        <v>6.2675600000000999</v>
      </c>
      <c r="K105">
        <f t="shared" si="2"/>
        <v>6.0316965385563909E-3</v>
      </c>
      <c r="L105" t="str">
        <f>_xlfn.XLOOKUP(A105,'Usage by partner TELE2 vs Ki'!A:A,'Usage by partner TELE2 vs Ki'!A:A,,0)</f>
        <v>HUNH1</v>
      </c>
    </row>
    <row r="106" spans="1:12" x14ac:dyDescent="0.25">
      <c r="A106" s="4" t="s">
        <v>268</v>
      </c>
      <c r="B106" s="4" t="s">
        <v>269</v>
      </c>
      <c r="C106" s="4" t="s">
        <v>267</v>
      </c>
      <c r="D106" s="4" t="s">
        <v>13</v>
      </c>
      <c r="E106" s="4" t="s">
        <v>14</v>
      </c>
      <c r="F106" s="5" t="s">
        <v>15</v>
      </c>
      <c r="G106" s="5">
        <v>9369</v>
      </c>
      <c r="H106" s="6">
        <v>0</v>
      </c>
      <c r="I106" s="6">
        <v>438.86399999999998</v>
      </c>
      <c r="J106" s="7">
        <v>4.4146299999999901</v>
      </c>
      <c r="K106">
        <f t="shared" si="2"/>
        <v>1.0059221079878939E-2</v>
      </c>
      <c r="L106" t="str">
        <f>_xlfn.XLOOKUP(A106,'Usage by partner TELE2 vs Ki'!A:A,'Usage by partner TELE2 vs Ki'!A:A,,0)</f>
        <v>HUNVR</v>
      </c>
    </row>
    <row r="107" spans="1:12" x14ac:dyDescent="0.25">
      <c r="A107" s="4" t="s">
        <v>1061</v>
      </c>
      <c r="B107" s="4" t="s">
        <v>1062</v>
      </c>
      <c r="C107" s="4" t="s">
        <v>1063</v>
      </c>
      <c r="D107" s="4" t="s">
        <v>13</v>
      </c>
      <c r="E107" s="4" t="s">
        <v>14</v>
      </c>
      <c r="F107" s="5" t="s">
        <v>15</v>
      </c>
      <c r="G107" s="5">
        <v>1</v>
      </c>
      <c r="H107" s="6">
        <v>0</v>
      </c>
      <c r="I107" s="6">
        <v>3.1E-2</v>
      </c>
      <c r="J107" s="7">
        <v>1.8799999999999999E-3</v>
      </c>
      <c r="K107">
        <f t="shared" si="2"/>
        <v>6.0645161290322581E-2</v>
      </c>
      <c r="L107" t="str">
        <f>_xlfn.XLOOKUP(A107,'Usage by partner TELE2 vs Ki'!A:A,'Usage by partner TELE2 vs Ki'!A:A,,0)</f>
        <v>IDNTS</v>
      </c>
    </row>
    <row r="108" spans="1:12" x14ac:dyDescent="0.25">
      <c r="A108" s="4" t="s">
        <v>1064</v>
      </c>
      <c r="B108" s="4" t="s">
        <v>1065</v>
      </c>
      <c r="C108" s="4" t="s">
        <v>272</v>
      </c>
      <c r="D108" s="4" t="s">
        <v>13</v>
      </c>
      <c r="E108" s="4" t="s">
        <v>14</v>
      </c>
      <c r="F108" s="5" t="s">
        <v>15</v>
      </c>
      <c r="G108" s="5">
        <v>2</v>
      </c>
      <c r="H108" s="6">
        <v>0</v>
      </c>
      <c r="I108" s="6">
        <v>3.5999999999999997E-2</v>
      </c>
      <c r="J108" s="7">
        <v>1.09E-3</v>
      </c>
      <c r="K108">
        <f t="shared" si="2"/>
        <v>3.0277777777777782E-2</v>
      </c>
      <c r="L108" t="str">
        <f>_xlfn.XLOOKUP(A108,'Usage by partner TELE2 vs Ki'!A:A,'Usage by partner TELE2 vs Ki'!A:A,,0)</f>
        <v>INDA2</v>
      </c>
    </row>
    <row r="109" spans="1:12" x14ac:dyDescent="0.25">
      <c r="A109" s="4" t="s">
        <v>270</v>
      </c>
      <c r="B109" s="4" t="s">
        <v>271</v>
      </c>
      <c r="C109" s="4" t="s">
        <v>272</v>
      </c>
      <c r="D109" s="4" t="s">
        <v>13</v>
      </c>
      <c r="E109" s="4" t="s">
        <v>14</v>
      </c>
      <c r="F109" s="5" t="s">
        <v>15</v>
      </c>
      <c r="G109" s="5">
        <v>18049</v>
      </c>
      <c r="H109" s="6">
        <v>0</v>
      </c>
      <c r="I109" s="6">
        <v>519.19500000000005</v>
      </c>
      <c r="J109" s="7">
        <v>15.6649699999987</v>
      </c>
      <c r="K109">
        <f t="shared" si="2"/>
        <v>3.0171650343317442E-2</v>
      </c>
      <c r="L109" t="str">
        <f>_xlfn.XLOOKUP(A109,'Usage by partner TELE2 vs Ki'!A:A,'Usage by partner TELE2 vs Ki'!A:A,,0)</f>
        <v>INDA3</v>
      </c>
    </row>
    <row r="110" spans="1:12" x14ac:dyDescent="0.25">
      <c r="A110" s="4" t="s">
        <v>275</v>
      </c>
      <c r="B110" s="4" t="s">
        <v>276</v>
      </c>
      <c r="C110" s="4" t="s">
        <v>272</v>
      </c>
      <c r="D110" s="4" t="s">
        <v>13</v>
      </c>
      <c r="E110" s="4" t="s">
        <v>14</v>
      </c>
      <c r="F110" s="5" t="s">
        <v>15</v>
      </c>
      <c r="G110" s="5">
        <v>35603</v>
      </c>
      <c r="H110" s="6">
        <v>0</v>
      </c>
      <c r="I110" s="6">
        <v>631.49300000000005</v>
      </c>
      <c r="J110" s="7">
        <v>126.436140000034</v>
      </c>
      <c r="K110">
        <f t="shared" si="2"/>
        <v>0.20021780130584818</v>
      </c>
      <c r="L110" t="str">
        <f>_xlfn.XLOOKUP(A110,'Usage by partner TELE2 vs Ki'!A:A,'Usage by partner TELE2 vs Ki'!A:A,,0)</f>
        <v>INDF1</v>
      </c>
    </row>
    <row r="111" spans="1:12" x14ac:dyDescent="0.25">
      <c r="A111" s="4" t="s">
        <v>277</v>
      </c>
      <c r="B111" s="4" t="s">
        <v>278</v>
      </c>
      <c r="C111" s="4" t="s">
        <v>279</v>
      </c>
      <c r="D111" s="4" t="s">
        <v>13</v>
      </c>
      <c r="E111" s="4" t="s">
        <v>14</v>
      </c>
      <c r="F111" s="5" t="s">
        <v>15</v>
      </c>
      <c r="G111" s="5">
        <v>244</v>
      </c>
      <c r="H111" s="6">
        <v>0</v>
      </c>
      <c r="I111" s="6">
        <v>82.629000000000005</v>
      </c>
      <c r="J111" s="7">
        <v>0.82679999999999998</v>
      </c>
      <c r="K111">
        <f t="shared" si="2"/>
        <v>1.0006172167156808E-2</v>
      </c>
      <c r="L111" t="str">
        <f>_xlfn.XLOOKUP(A111,'Usage by partner TELE2 vs Ki'!A:A,'Usage by partner TELE2 vs Ki'!A:A,,0)</f>
        <v>IRLEC</v>
      </c>
    </row>
    <row r="112" spans="1:12" x14ac:dyDescent="0.25">
      <c r="A112" s="4" t="s">
        <v>280</v>
      </c>
      <c r="B112" s="4" t="s">
        <v>281</v>
      </c>
      <c r="C112" s="4" t="s">
        <v>279</v>
      </c>
      <c r="D112" s="4" t="s">
        <v>13</v>
      </c>
      <c r="E112" s="4" t="s">
        <v>14</v>
      </c>
      <c r="F112" s="5" t="s">
        <v>15</v>
      </c>
      <c r="G112" s="5">
        <v>1226</v>
      </c>
      <c r="H112" s="6">
        <v>0</v>
      </c>
      <c r="I112" s="6">
        <v>2007.278</v>
      </c>
      <c r="J112" s="7">
        <v>20.077359999999899</v>
      </c>
      <c r="K112">
        <f t="shared" si="2"/>
        <v>1.0002281696904912E-2</v>
      </c>
      <c r="L112" t="str">
        <f>_xlfn.XLOOKUP(A112,'Usage by partner TELE2 vs Ki'!A:A,'Usage by partner TELE2 vs Ki'!A:A,,0)</f>
        <v>IRLH3</v>
      </c>
    </row>
    <row r="113" spans="1:12" x14ac:dyDescent="0.25">
      <c r="A113" s="4" t="s">
        <v>282</v>
      </c>
      <c r="B113" s="4" t="s">
        <v>283</v>
      </c>
      <c r="C113" s="4" t="s">
        <v>279</v>
      </c>
      <c r="D113" s="4" t="s">
        <v>13</v>
      </c>
      <c r="E113" s="4" t="s">
        <v>14</v>
      </c>
      <c r="F113" s="5" t="s">
        <v>15</v>
      </c>
      <c r="G113" s="5">
        <v>123</v>
      </c>
      <c r="H113" s="6">
        <v>0</v>
      </c>
      <c r="I113" s="6">
        <v>253.94</v>
      </c>
      <c r="J113" s="7">
        <v>2.53973</v>
      </c>
      <c r="K113">
        <f t="shared" si="2"/>
        <v>1.0001299519571552E-2</v>
      </c>
      <c r="L113" t="str">
        <f>_xlfn.XLOOKUP(A113,'Usage by partner TELE2 vs Ki'!A:A,'Usage by partner TELE2 vs Ki'!A:A,,0)</f>
        <v>IRLME</v>
      </c>
    </row>
    <row r="114" spans="1:12" x14ac:dyDescent="0.25">
      <c r="A114" s="4" t="s">
        <v>287</v>
      </c>
      <c r="B114" s="4" t="s">
        <v>288</v>
      </c>
      <c r="C114" s="4" t="s">
        <v>286</v>
      </c>
      <c r="D114" s="4" t="s">
        <v>13</v>
      </c>
      <c r="E114" s="4" t="s">
        <v>14</v>
      </c>
      <c r="F114" s="5" t="s">
        <v>15</v>
      </c>
      <c r="G114" s="5">
        <v>225</v>
      </c>
      <c r="H114" s="6">
        <v>0</v>
      </c>
      <c r="I114" s="6">
        <v>0.24399999999999999</v>
      </c>
      <c r="J114" s="7">
        <v>2.50000000000001E-3</v>
      </c>
      <c r="K114">
        <f t="shared" si="2"/>
        <v>1.0245901639344303E-2</v>
      </c>
      <c r="L114" t="str">
        <f>_xlfn.XLOOKUP(A114,'Usage by partner TELE2 vs Ki'!A:A,'Usage by partner TELE2 vs Ki'!A:A,,0)</f>
        <v>ISLTL</v>
      </c>
    </row>
    <row r="115" spans="1:12" x14ac:dyDescent="0.25">
      <c r="A115" s="4" t="s">
        <v>289</v>
      </c>
      <c r="B115" s="4" t="s">
        <v>290</v>
      </c>
      <c r="C115" s="4" t="s">
        <v>291</v>
      </c>
      <c r="D115" s="4" t="s">
        <v>13</v>
      </c>
      <c r="E115" s="4" t="s">
        <v>14</v>
      </c>
      <c r="F115" s="5" t="s">
        <v>15</v>
      </c>
      <c r="G115" s="5">
        <v>397844</v>
      </c>
      <c r="H115" s="6">
        <v>0</v>
      </c>
      <c r="I115" s="6">
        <v>182528.23300000001</v>
      </c>
      <c r="J115" s="7">
        <v>2739.5669400010402</v>
      </c>
      <c r="K115">
        <f t="shared" si="2"/>
        <v>1.5009003785189988E-2</v>
      </c>
      <c r="L115" t="str">
        <f>_xlfn.XLOOKUP(A115,'Usage by partner TELE2 vs Ki'!A:A,'Usage by partner TELE2 vs Ki'!A:A,,0)</f>
        <v>ISR01</v>
      </c>
    </row>
    <row r="116" spans="1:12" x14ac:dyDescent="0.25">
      <c r="A116" s="4" t="s">
        <v>292</v>
      </c>
      <c r="B116" s="4" t="s">
        <v>293</v>
      </c>
      <c r="C116" s="4" t="s">
        <v>291</v>
      </c>
      <c r="D116" s="4" t="s">
        <v>13</v>
      </c>
      <c r="E116" s="4" t="s">
        <v>14</v>
      </c>
      <c r="F116" s="5" t="s">
        <v>15</v>
      </c>
      <c r="G116" s="5">
        <v>4455383</v>
      </c>
      <c r="H116" s="6">
        <v>0</v>
      </c>
      <c r="I116" s="6">
        <v>243545.10399999999</v>
      </c>
      <c r="J116" s="7">
        <v>3668.7447100091699</v>
      </c>
      <c r="K116">
        <f t="shared" si="2"/>
        <v>1.5063923067035542E-2</v>
      </c>
      <c r="L116" t="str">
        <f>_xlfn.XLOOKUP(A116,'Usage by partner TELE2 vs Ki'!A:A,'Usage by partner TELE2 vs Ki'!A:A,,0)</f>
        <v>ISRMS</v>
      </c>
    </row>
    <row r="117" spans="1:12" x14ac:dyDescent="0.25">
      <c r="A117" s="4" t="s">
        <v>294</v>
      </c>
      <c r="B117" s="4" t="s">
        <v>295</v>
      </c>
      <c r="C117" s="4" t="s">
        <v>291</v>
      </c>
      <c r="D117" s="4" t="s">
        <v>13</v>
      </c>
      <c r="E117" s="4" t="s">
        <v>14</v>
      </c>
      <c r="F117" s="5" t="s">
        <v>15</v>
      </c>
      <c r="G117" s="5">
        <v>7407234</v>
      </c>
      <c r="H117" s="6">
        <v>0</v>
      </c>
      <c r="I117" s="6">
        <v>84480.163</v>
      </c>
      <c r="J117" s="7">
        <v>1708.43432998658</v>
      </c>
      <c r="K117">
        <f t="shared" si="2"/>
        <v>2.0222905227900424E-2</v>
      </c>
      <c r="L117" t="str">
        <f>_xlfn.XLOOKUP(A117,'Usage by partner TELE2 vs Ki'!A:A,'Usage by partner TELE2 vs Ki'!A:A,,0)</f>
        <v>ISRPL</v>
      </c>
    </row>
    <row r="118" spans="1:12" x14ac:dyDescent="0.25">
      <c r="A118" s="4" t="s">
        <v>296</v>
      </c>
      <c r="B118" s="4" t="s">
        <v>297</v>
      </c>
      <c r="C118" s="4" t="s">
        <v>298</v>
      </c>
      <c r="D118" s="4" t="s">
        <v>13</v>
      </c>
      <c r="E118" s="4" t="s">
        <v>14</v>
      </c>
      <c r="F118" s="5" t="s">
        <v>15</v>
      </c>
      <c r="G118" s="5">
        <v>25898</v>
      </c>
      <c r="H118" s="6">
        <v>0</v>
      </c>
      <c r="I118" s="6">
        <v>972.98699999999997</v>
      </c>
      <c r="J118" s="7">
        <v>58.473609999999297</v>
      </c>
      <c r="K118">
        <f t="shared" si="2"/>
        <v>6.0097010545875018E-2</v>
      </c>
      <c r="L118" t="str">
        <f>_xlfn.XLOOKUP(A118,'Usage by partner TELE2 vs Ki'!A:A,'Usage by partner TELE2 vs Ki'!A:A,,0)</f>
        <v>ITAFM</v>
      </c>
    </row>
    <row r="119" spans="1:12" x14ac:dyDescent="0.25">
      <c r="A119" s="4" t="s">
        <v>299</v>
      </c>
      <c r="B119" s="4" t="s">
        <v>300</v>
      </c>
      <c r="C119" s="4" t="s">
        <v>298</v>
      </c>
      <c r="D119" s="4" t="s">
        <v>13</v>
      </c>
      <c r="E119" s="4" t="s">
        <v>14</v>
      </c>
      <c r="F119" s="5" t="s">
        <v>15</v>
      </c>
      <c r="G119" s="5">
        <v>51909</v>
      </c>
      <c r="H119" s="6">
        <v>0</v>
      </c>
      <c r="I119" s="6">
        <v>4930.482</v>
      </c>
      <c r="J119" s="7">
        <v>49.459000000002703</v>
      </c>
      <c r="K119">
        <f t="shared" si="2"/>
        <v>1.0031270776366834E-2</v>
      </c>
      <c r="L119" t="str">
        <f>_xlfn.XLOOKUP(A119,'Usage by partner TELE2 vs Ki'!A:A,'Usage by partner TELE2 vs Ki'!A:A,,0)</f>
        <v>ITAOM</v>
      </c>
    </row>
    <row r="120" spans="1:12" x14ac:dyDescent="0.25">
      <c r="A120" s="4" t="s">
        <v>301</v>
      </c>
      <c r="B120" s="4" t="s">
        <v>302</v>
      </c>
      <c r="C120" s="4" t="s">
        <v>298</v>
      </c>
      <c r="D120" s="4" t="s">
        <v>13</v>
      </c>
      <c r="E120" s="4" t="s">
        <v>14</v>
      </c>
      <c r="F120" s="5" t="s">
        <v>15</v>
      </c>
      <c r="G120" s="5">
        <v>19114</v>
      </c>
      <c r="H120" s="6">
        <v>0</v>
      </c>
      <c r="I120" s="6">
        <v>661.77200000000005</v>
      </c>
      <c r="J120" s="7">
        <v>6.6720099999999798</v>
      </c>
      <c r="K120">
        <f t="shared" si="2"/>
        <v>1.0082037317988641E-2</v>
      </c>
      <c r="L120" t="str">
        <f>_xlfn.XLOOKUP(A120,'Usage by partner TELE2 vs Ki'!A:A,'Usage by partner TELE2 vs Ki'!A:A,,0)</f>
        <v>ITASI</v>
      </c>
    </row>
    <row r="121" spans="1:12" x14ac:dyDescent="0.25">
      <c r="A121" s="4" t="s">
        <v>303</v>
      </c>
      <c r="B121" s="4" t="s">
        <v>304</v>
      </c>
      <c r="C121" s="4" t="s">
        <v>298</v>
      </c>
      <c r="D121" s="4" t="s">
        <v>13</v>
      </c>
      <c r="E121" s="4" t="s">
        <v>14</v>
      </c>
      <c r="F121" s="5" t="s">
        <v>15</v>
      </c>
      <c r="G121" s="5">
        <v>137796</v>
      </c>
      <c r="H121" s="6">
        <v>0</v>
      </c>
      <c r="I121" s="6">
        <v>3016.76</v>
      </c>
      <c r="J121" s="7">
        <v>18.647189999991799</v>
      </c>
      <c r="K121">
        <f t="shared" si="2"/>
        <v>6.1811977087974507E-3</v>
      </c>
      <c r="L121" t="str">
        <f>_xlfn.XLOOKUP(A121,'Usage by partner TELE2 vs Ki'!A:A,'Usage by partner TELE2 vs Ki'!A:A,,0)</f>
        <v>ITAWI</v>
      </c>
    </row>
    <row r="122" spans="1:12" x14ac:dyDescent="0.25">
      <c r="A122" s="4" t="s">
        <v>305</v>
      </c>
      <c r="B122" s="4" t="s">
        <v>306</v>
      </c>
      <c r="C122" s="4" t="s">
        <v>307</v>
      </c>
      <c r="D122" s="4" t="s">
        <v>13</v>
      </c>
      <c r="E122" s="4" t="s">
        <v>14</v>
      </c>
      <c r="F122" s="5" t="s">
        <v>15</v>
      </c>
      <c r="G122" s="5">
        <v>272</v>
      </c>
      <c r="H122" s="6">
        <v>0</v>
      </c>
      <c r="I122" s="6">
        <v>26.483000000000001</v>
      </c>
      <c r="J122" s="7">
        <v>2.6493099999999998</v>
      </c>
      <c r="K122">
        <f t="shared" si="2"/>
        <v>0.10003813767322432</v>
      </c>
      <c r="L122" t="str">
        <f>_xlfn.XLOOKUP(A122,'Usage by partner TELE2 vs Ki'!A:A,'Usage by partner TELE2 vs Ki'!A:A,,0)</f>
        <v>JAMDC</v>
      </c>
    </row>
    <row r="123" spans="1:12" x14ac:dyDescent="0.25">
      <c r="A123" s="4" t="s">
        <v>308</v>
      </c>
      <c r="B123" s="4" t="s">
        <v>309</v>
      </c>
      <c r="C123" s="4" t="s">
        <v>310</v>
      </c>
      <c r="D123" s="4" t="s">
        <v>13</v>
      </c>
      <c r="E123" s="4" t="s">
        <v>14</v>
      </c>
      <c r="F123" s="5" t="s">
        <v>15</v>
      </c>
      <c r="G123" s="5">
        <v>38</v>
      </c>
      <c r="H123" s="6">
        <v>0</v>
      </c>
      <c r="I123" s="6">
        <v>13.672000000000001</v>
      </c>
      <c r="J123" s="7">
        <v>0.54698999999999998</v>
      </c>
      <c r="K123">
        <f t="shared" si="2"/>
        <v>4.0008045640725569E-2</v>
      </c>
      <c r="L123" t="str">
        <f>_xlfn.XLOOKUP(A123,'Usage by partner TELE2 vs Ki'!A:A,'Usage by partner TELE2 vs Ki'!A:A,,0)</f>
        <v>JORFL</v>
      </c>
    </row>
    <row r="124" spans="1:12" x14ac:dyDescent="0.25">
      <c r="A124" s="4" t="s">
        <v>311</v>
      </c>
      <c r="B124" s="4" t="s">
        <v>312</v>
      </c>
      <c r="C124" s="4" t="s">
        <v>310</v>
      </c>
      <c r="D124" s="4" t="s">
        <v>13</v>
      </c>
      <c r="E124" s="4" t="s">
        <v>14</v>
      </c>
      <c r="F124" s="5" t="s">
        <v>15</v>
      </c>
      <c r="G124" s="5">
        <v>4</v>
      </c>
      <c r="H124" s="6">
        <v>0</v>
      </c>
      <c r="I124" s="6">
        <v>0.33200000000000002</v>
      </c>
      <c r="J124" s="7">
        <v>6.6600000000000001E-3</v>
      </c>
      <c r="K124">
        <f t="shared" si="2"/>
        <v>2.0060240963855423E-2</v>
      </c>
      <c r="L124" t="str">
        <f>_xlfn.XLOOKUP(A124,'Usage by partner TELE2 vs Ki'!A:A,'Usage by partner TELE2 vs Ki'!A:A,,0)</f>
        <v>JORUM</v>
      </c>
    </row>
    <row r="125" spans="1:12" x14ac:dyDescent="0.25">
      <c r="A125" s="4" t="s">
        <v>313</v>
      </c>
      <c r="B125" s="4" t="s">
        <v>314</v>
      </c>
      <c r="C125" s="4" t="s">
        <v>315</v>
      </c>
      <c r="D125" s="4" t="s">
        <v>13</v>
      </c>
      <c r="E125" s="4" t="s">
        <v>14</v>
      </c>
      <c r="F125" s="5" t="s">
        <v>15</v>
      </c>
      <c r="G125" s="5">
        <v>156730</v>
      </c>
      <c r="H125" s="6">
        <v>0</v>
      </c>
      <c r="I125" s="6">
        <v>276.63600000000002</v>
      </c>
      <c r="J125" s="7">
        <v>16.9038500000099</v>
      </c>
      <c r="K125">
        <f t="shared" si="2"/>
        <v>6.1105026099314258E-2</v>
      </c>
      <c r="L125" t="str">
        <f>_xlfn.XLOOKUP(A125,'Usage by partner TELE2 vs Ki'!A:A,'Usage by partner TELE2 vs Ki'!A:A,,0)</f>
        <v>JPNJP</v>
      </c>
    </row>
    <row r="126" spans="1:12" x14ac:dyDescent="0.25">
      <c r="A126" s="4" t="s">
        <v>316</v>
      </c>
      <c r="B126" s="4" t="s">
        <v>317</v>
      </c>
      <c r="C126" s="4" t="s">
        <v>318</v>
      </c>
      <c r="D126" s="4" t="s">
        <v>13</v>
      </c>
      <c r="E126" s="4" t="s">
        <v>14</v>
      </c>
      <c r="F126" s="5" t="s">
        <v>15</v>
      </c>
      <c r="G126" s="5">
        <v>1733</v>
      </c>
      <c r="H126" s="6">
        <v>0</v>
      </c>
      <c r="I126" s="6">
        <v>2.72</v>
      </c>
      <c r="J126" s="7">
        <v>1.36392000000003</v>
      </c>
      <c r="K126">
        <f t="shared" si="2"/>
        <v>0.50144117647059927</v>
      </c>
      <c r="L126" t="str">
        <f>_xlfn.XLOOKUP(A126,'Usage by partner TELE2 vs Ki'!A:A,'Usage by partner TELE2 vs Ki'!A:A,,0)</f>
        <v>KENKC</v>
      </c>
    </row>
    <row r="127" spans="1:12" x14ac:dyDescent="0.25">
      <c r="A127" s="8" t="s">
        <v>319</v>
      </c>
      <c r="B127" s="8" t="s">
        <v>320</v>
      </c>
      <c r="C127" s="8" t="s">
        <v>318</v>
      </c>
      <c r="D127" s="8" t="s">
        <v>13</v>
      </c>
      <c r="E127" s="8" t="s">
        <v>14</v>
      </c>
      <c r="F127" s="8" t="s">
        <v>15</v>
      </c>
      <c r="G127" s="8">
        <v>4602</v>
      </c>
      <c r="H127" s="8">
        <v>0</v>
      </c>
      <c r="I127" s="8">
        <v>10.180999999999999</v>
      </c>
      <c r="J127" s="7">
        <v>1.0328299999999599</v>
      </c>
      <c r="K127">
        <f t="shared" si="2"/>
        <v>0.10144681269030155</v>
      </c>
      <c r="L127" t="str">
        <f>_xlfn.XLOOKUP(A127,'Usage by partner TELE2 vs Ki'!A:A,'Usage by partner TELE2 vs Ki'!A:A,,0)</f>
        <v>KENSA</v>
      </c>
    </row>
    <row r="128" spans="1:12" x14ac:dyDescent="0.25">
      <c r="A128" s="8" t="s">
        <v>321</v>
      </c>
      <c r="B128" s="8" t="s">
        <v>322</v>
      </c>
      <c r="C128" s="8" t="s">
        <v>318</v>
      </c>
      <c r="D128" s="8" t="s">
        <v>13</v>
      </c>
      <c r="E128" s="8" t="s">
        <v>14</v>
      </c>
      <c r="F128" s="8" t="s">
        <v>15</v>
      </c>
      <c r="G128" s="8">
        <v>70</v>
      </c>
      <c r="H128" s="8">
        <v>0</v>
      </c>
      <c r="I128" s="8">
        <v>0.39300000000000002</v>
      </c>
      <c r="J128" s="7">
        <v>7.8799999999999995E-2</v>
      </c>
      <c r="K128">
        <f t="shared" si="2"/>
        <v>0.20050890585241729</v>
      </c>
      <c r="L128" t="str">
        <f>_xlfn.XLOOKUP(A128,'Usage by partner TELE2 vs Ki'!A:A,'Usage by partner TELE2 vs Ki'!A:A,,0)</f>
        <v>KENTK</v>
      </c>
    </row>
    <row r="129" spans="1:12" x14ac:dyDescent="0.25">
      <c r="A129" s="8" t="s">
        <v>323</v>
      </c>
      <c r="B129" s="8" t="s">
        <v>324</v>
      </c>
      <c r="C129" s="8" t="s">
        <v>325</v>
      </c>
      <c r="D129" s="8" t="s">
        <v>13</v>
      </c>
      <c r="E129" s="8" t="s">
        <v>14</v>
      </c>
      <c r="F129" s="8" t="s">
        <v>15</v>
      </c>
      <c r="G129" s="8">
        <v>327</v>
      </c>
      <c r="H129" s="8">
        <v>0</v>
      </c>
      <c r="I129" s="8">
        <v>12.073</v>
      </c>
      <c r="J129" s="7">
        <v>0.72555999999999898</v>
      </c>
      <c r="K129">
        <f t="shared" si="2"/>
        <v>6.0097738755901513E-2</v>
      </c>
      <c r="L129" t="str">
        <f>_xlfn.XLOOKUP(A129,'Usage by partner TELE2 vs Ki'!A:A,'Usage by partner TELE2 vs Ki'!A:A,,0)</f>
        <v>KORKF</v>
      </c>
    </row>
    <row r="130" spans="1:12" x14ac:dyDescent="0.25">
      <c r="A130" s="8" t="s">
        <v>326</v>
      </c>
      <c r="B130" s="8" t="s">
        <v>327</v>
      </c>
      <c r="C130" s="8" t="s">
        <v>325</v>
      </c>
      <c r="D130" s="8" t="s">
        <v>13</v>
      </c>
      <c r="E130" s="8" t="s">
        <v>14</v>
      </c>
      <c r="F130" s="8" t="s">
        <v>15</v>
      </c>
      <c r="G130" s="8">
        <v>32871</v>
      </c>
      <c r="H130" s="8">
        <v>0</v>
      </c>
      <c r="I130" s="8">
        <v>82.301000000000002</v>
      </c>
      <c r="J130" s="7">
        <v>5.0267699999979403</v>
      </c>
      <c r="K130">
        <f t="shared" si="2"/>
        <v>6.1077872686819606E-2</v>
      </c>
      <c r="L130" t="str">
        <f>_xlfn.XLOOKUP(A130,'Usage by partner TELE2 vs Ki'!A:A,'Usage by partner TELE2 vs Ki'!A:A,,0)</f>
        <v>KORSK</v>
      </c>
    </row>
    <row r="131" spans="1:12" x14ac:dyDescent="0.25">
      <c r="A131" s="8" t="s">
        <v>328</v>
      </c>
      <c r="B131" s="8" t="s">
        <v>329</v>
      </c>
      <c r="C131" s="8" t="s">
        <v>330</v>
      </c>
      <c r="D131" s="8" t="s">
        <v>13</v>
      </c>
      <c r="E131" s="8" t="s">
        <v>14</v>
      </c>
      <c r="F131" s="8" t="s">
        <v>15</v>
      </c>
      <c r="G131" s="8">
        <v>184</v>
      </c>
      <c r="H131" s="8">
        <v>0</v>
      </c>
      <c r="I131" s="8">
        <v>8.6519999999999992</v>
      </c>
      <c r="J131" s="7">
        <v>8.6532399999999896</v>
      </c>
      <c r="K131">
        <f t="shared" si="2"/>
        <v>1.0001433194637066</v>
      </c>
      <c r="L131" t="str">
        <f>_xlfn.XLOOKUP(A131,'Usage by partner TELE2 vs Ki'!A:A,'Usage by partner TELE2 vs Ki'!A:A,,0)</f>
        <v>LBNLC</v>
      </c>
    </row>
    <row r="132" spans="1:12" x14ac:dyDescent="0.25">
      <c r="A132" s="8" t="s">
        <v>331</v>
      </c>
      <c r="B132" s="8" t="s">
        <v>332</v>
      </c>
      <c r="C132" s="8" t="s">
        <v>333</v>
      </c>
      <c r="D132" s="8" t="s">
        <v>13</v>
      </c>
      <c r="E132" s="8" t="s">
        <v>14</v>
      </c>
      <c r="F132" s="8" t="s">
        <v>15</v>
      </c>
      <c r="G132" s="8">
        <v>12</v>
      </c>
      <c r="H132" s="8">
        <v>0</v>
      </c>
      <c r="I132" s="8">
        <v>13.944000000000001</v>
      </c>
      <c r="J132" s="7">
        <v>1.3945000000000001</v>
      </c>
      <c r="K132">
        <f t="shared" si="2"/>
        <v>0.10000717154331612</v>
      </c>
      <c r="L132" t="str">
        <f>_xlfn.XLOOKUP(A132,'Usage by partner TELE2 vs Ki'!A:A,'Usage by partner TELE2 vs Ki'!A:A,,0)</f>
        <v>LCACW</v>
      </c>
    </row>
    <row r="133" spans="1:12" x14ac:dyDescent="0.25">
      <c r="A133" s="8" t="s">
        <v>334</v>
      </c>
      <c r="B133" s="8" t="s">
        <v>335</v>
      </c>
      <c r="C133" s="8" t="s">
        <v>336</v>
      </c>
      <c r="D133" s="8" t="s">
        <v>13</v>
      </c>
      <c r="E133" s="8" t="s">
        <v>14</v>
      </c>
      <c r="F133" s="8" t="s">
        <v>15</v>
      </c>
      <c r="G133" s="8">
        <v>613</v>
      </c>
      <c r="H133" s="8">
        <v>0</v>
      </c>
      <c r="I133" s="8">
        <v>4.8040000000000003</v>
      </c>
      <c r="J133" s="7">
        <v>0.28995000000000198</v>
      </c>
      <c r="K133">
        <f t="shared" si="2"/>
        <v>6.0355953372190255E-2</v>
      </c>
      <c r="L133" t="str">
        <f>_xlfn.XLOOKUP(A133,'Usage by partner TELE2 vs Ki'!A:A,'Usage by partner TELE2 vs Ki'!A:A,,0)</f>
        <v>LKA71</v>
      </c>
    </row>
    <row r="134" spans="1:12" x14ac:dyDescent="0.25">
      <c r="A134" s="8" t="s">
        <v>337</v>
      </c>
      <c r="B134" s="8" t="s">
        <v>338</v>
      </c>
      <c r="C134" s="8" t="s">
        <v>336</v>
      </c>
      <c r="D134" s="8" t="s">
        <v>13</v>
      </c>
      <c r="E134" s="8" t="s">
        <v>14</v>
      </c>
      <c r="F134" s="8" t="s">
        <v>15</v>
      </c>
      <c r="G134" s="8">
        <v>27</v>
      </c>
      <c r="H134" s="8">
        <v>0</v>
      </c>
      <c r="I134" s="8">
        <v>0.436</v>
      </c>
      <c r="J134" s="7">
        <v>8.7899999999999992E-3</v>
      </c>
      <c r="K134">
        <f t="shared" si="2"/>
        <v>2.0160550458715596E-2</v>
      </c>
      <c r="L134" t="str">
        <f>_xlfn.XLOOKUP(A134,'Usage by partner TELE2 vs Ki'!A:A,'Usage by partner TELE2 vs Ki'!A:A,,0)</f>
        <v>LKADG</v>
      </c>
    </row>
    <row r="135" spans="1:12" x14ac:dyDescent="0.25">
      <c r="A135" s="8" t="s">
        <v>339</v>
      </c>
      <c r="B135" s="8" t="s">
        <v>340</v>
      </c>
      <c r="C135" s="8" t="s">
        <v>336</v>
      </c>
      <c r="D135" s="8" t="s">
        <v>13</v>
      </c>
      <c r="E135" s="8" t="s">
        <v>14</v>
      </c>
      <c r="F135" s="8" t="s">
        <v>15</v>
      </c>
      <c r="G135" s="8">
        <v>3</v>
      </c>
      <c r="H135" s="8">
        <v>0</v>
      </c>
      <c r="I135" s="8">
        <v>7.0000000000000001E-3</v>
      </c>
      <c r="J135" s="7">
        <v>1.3799999999999999E-3</v>
      </c>
      <c r="K135">
        <f t="shared" ref="K135:K184" si="3">J135/I135</f>
        <v>0.19714285714285712</v>
      </c>
      <c r="L135" t="str">
        <f>_xlfn.XLOOKUP(A135,'Usage by partner TELE2 vs Ki'!A:A,'Usage by partner TELE2 vs Ki'!A:A,,0)</f>
        <v>LKAHT</v>
      </c>
    </row>
    <row r="136" spans="1:12" x14ac:dyDescent="0.25">
      <c r="A136" s="8" t="s">
        <v>341</v>
      </c>
      <c r="B136" s="8" t="s">
        <v>342</v>
      </c>
      <c r="C136" s="8" t="s">
        <v>343</v>
      </c>
      <c r="D136" s="8" t="s">
        <v>13</v>
      </c>
      <c r="E136" s="8" t="s">
        <v>14</v>
      </c>
      <c r="F136" s="8" t="s">
        <v>15</v>
      </c>
      <c r="G136" s="8">
        <v>29</v>
      </c>
      <c r="H136" s="8">
        <v>0</v>
      </c>
      <c r="I136" s="8">
        <v>31.247</v>
      </c>
      <c r="J136" s="7">
        <v>0.18761</v>
      </c>
      <c r="K136">
        <f t="shared" si="3"/>
        <v>6.004096393253752E-3</v>
      </c>
      <c r="L136" t="str">
        <f>_xlfn.XLOOKUP(A136,'Usage by partner TELE2 vs Ki'!A:A,'Usage by partner TELE2 vs Ki'!A:A,,0)</f>
        <v>LTU03</v>
      </c>
    </row>
    <row r="137" spans="1:12" x14ac:dyDescent="0.25">
      <c r="A137" s="8" t="s">
        <v>344</v>
      </c>
      <c r="B137" s="8" t="s">
        <v>345</v>
      </c>
      <c r="C137" s="8" t="s">
        <v>343</v>
      </c>
      <c r="D137" s="8" t="s">
        <v>13</v>
      </c>
      <c r="E137" s="8" t="s">
        <v>14</v>
      </c>
      <c r="F137" s="8" t="s">
        <v>15</v>
      </c>
      <c r="G137" s="8">
        <v>70</v>
      </c>
      <c r="H137" s="8">
        <v>0</v>
      </c>
      <c r="I137" s="8">
        <v>57.802999999999997</v>
      </c>
      <c r="J137" s="7">
        <v>0.57816999999999996</v>
      </c>
      <c r="K137">
        <f t="shared" si="3"/>
        <v>1.0002422019618359E-2</v>
      </c>
      <c r="L137" t="str">
        <f>_xlfn.XLOOKUP(A137,'Usage by partner TELE2 vs Ki'!A:A,'Usage by partner TELE2 vs Ki'!A:A,,0)</f>
        <v>LTUMT</v>
      </c>
    </row>
    <row r="138" spans="1:12" x14ac:dyDescent="0.25">
      <c r="A138" s="8" t="s">
        <v>346</v>
      </c>
      <c r="B138" s="8" t="s">
        <v>347</v>
      </c>
      <c r="C138" s="8" t="s">
        <v>343</v>
      </c>
      <c r="D138" s="8" t="s">
        <v>13</v>
      </c>
      <c r="E138" s="8" t="s">
        <v>14</v>
      </c>
      <c r="F138" s="8" t="s">
        <v>15</v>
      </c>
      <c r="G138" s="8">
        <v>1</v>
      </c>
      <c r="H138" s="8">
        <v>0</v>
      </c>
      <c r="I138" s="8">
        <v>0.254</v>
      </c>
      <c r="J138" s="7">
        <v>2.5400000000000002E-3</v>
      </c>
      <c r="K138">
        <f t="shared" si="3"/>
        <v>0.01</v>
      </c>
      <c r="L138" t="str">
        <f>_xlfn.XLOOKUP(A138,'Usage by partner TELE2 vs Ki'!A:A,'Usage by partner TELE2 vs Ki'!A:A,,0)</f>
        <v>LTUOM</v>
      </c>
    </row>
    <row r="139" spans="1:12" x14ac:dyDescent="0.25">
      <c r="A139" s="8" t="s">
        <v>348</v>
      </c>
      <c r="B139" s="8" t="s">
        <v>349</v>
      </c>
      <c r="C139" s="8" t="s">
        <v>350</v>
      </c>
      <c r="D139" s="8" t="s">
        <v>13</v>
      </c>
      <c r="E139" s="8" t="s">
        <v>14</v>
      </c>
      <c r="F139" s="8" t="s">
        <v>15</v>
      </c>
      <c r="G139" s="8">
        <v>177</v>
      </c>
      <c r="H139" s="8">
        <v>0</v>
      </c>
      <c r="I139" s="8">
        <v>2.4849999999999999</v>
      </c>
      <c r="J139" s="7">
        <v>2.5229999999999999E-2</v>
      </c>
      <c r="K139">
        <f t="shared" si="3"/>
        <v>1.0152917505030182E-2</v>
      </c>
      <c r="L139" t="str">
        <f>_xlfn.XLOOKUP(A139,'Usage by partner TELE2 vs Ki'!A:A,'Usage by partner TELE2 vs Ki'!A:A,,0)</f>
        <v>LUXPT</v>
      </c>
    </row>
    <row r="140" spans="1:12" x14ac:dyDescent="0.25">
      <c r="A140" s="8" t="s">
        <v>351</v>
      </c>
      <c r="B140" s="8" t="s">
        <v>352</v>
      </c>
      <c r="C140" s="8" t="s">
        <v>350</v>
      </c>
      <c r="D140" s="8" t="s">
        <v>13</v>
      </c>
      <c r="E140" s="8" t="s">
        <v>14</v>
      </c>
      <c r="F140" s="8" t="s">
        <v>15</v>
      </c>
      <c r="G140" s="8">
        <v>18870</v>
      </c>
      <c r="H140" s="8">
        <v>0</v>
      </c>
      <c r="I140" s="8">
        <v>677.56299999999999</v>
      </c>
      <c r="J140" s="7">
        <v>6.8547599999998896</v>
      </c>
      <c r="K140">
        <f t="shared" si="3"/>
        <v>1.0116786188147655E-2</v>
      </c>
      <c r="L140" t="str">
        <f>_xlfn.XLOOKUP(A140,'Usage by partner TELE2 vs Ki'!A:A,'Usage by partner TELE2 vs Ki'!A:A,,0)</f>
        <v>LUXTG</v>
      </c>
    </row>
    <row r="141" spans="1:12" x14ac:dyDescent="0.25">
      <c r="A141" s="8" t="s">
        <v>353</v>
      </c>
      <c r="B141" s="8" t="s">
        <v>354</v>
      </c>
      <c r="C141" s="8" t="s">
        <v>350</v>
      </c>
      <c r="D141" s="8" t="s">
        <v>13</v>
      </c>
      <c r="E141" s="8" t="s">
        <v>14</v>
      </c>
      <c r="F141" s="8" t="s">
        <v>15</v>
      </c>
      <c r="G141" s="8">
        <v>55263</v>
      </c>
      <c r="H141" s="8">
        <v>0</v>
      </c>
      <c r="I141" s="8">
        <v>518.33000000000004</v>
      </c>
      <c r="J141" s="7">
        <v>3.4166600000001002</v>
      </c>
      <c r="K141">
        <f t="shared" si="3"/>
        <v>6.591669399803407E-3</v>
      </c>
      <c r="L141" t="str">
        <f>_xlfn.XLOOKUP(A141,'Usage by partner TELE2 vs Ki'!A:A,'Usage by partner TELE2 vs Ki'!A:A,,0)</f>
        <v>LUXVM</v>
      </c>
    </row>
    <row r="142" spans="1:12" x14ac:dyDescent="0.25">
      <c r="A142" s="8" t="s">
        <v>1066</v>
      </c>
      <c r="B142" s="8" t="s">
        <v>1067</v>
      </c>
      <c r="C142" s="8" t="s">
        <v>1068</v>
      </c>
      <c r="D142" s="8" t="s">
        <v>13</v>
      </c>
      <c r="E142" s="8" t="s">
        <v>14</v>
      </c>
      <c r="F142" s="8" t="s">
        <v>15</v>
      </c>
      <c r="G142" s="8">
        <v>25</v>
      </c>
      <c r="H142" s="8">
        <v>0</v>
      </c>
      <c r="I142" s="8">
        <v>0</v>
      </c>
      <c r="J142" s="7">
        <v>0</v>
      </c>
      <c r="K142" t="e">
        <f t="shared" si="3"/>
        <v>#DIV/0!</v>
      </c>
      <c r="L142" t="str">
        <f>_xlfn.XLOOKUP(A142,'Usage by partner TELE2 vs Ki'!A:A,'Usage by partner TELE2 vs Ki'!A:A,,0)</f>
        <v>LVABT</v>
      </c>
    </row>
    <row r="143" spans="1:12" x14ac:dyDescent="0.25">
      <c r="A143" s="8" t="s">
        <v>355</v>
      </c>
      <c r="B143" s="8" t="s">
        <v>356</v>
      </c>
      <c r="C143" s="8" t="s">
        <v>357</v>
      </c>
      <c r="D143" s="8" t="s">
        <v>13</v>
      </c>
      <c r="E143" s="8" t="s">
        <v>14</v>
      </c>
      <c r="F143" s="8" t="s">
        <v>15</v>
      </c>
      <c r="G143" s="8">
        <v>14872</v>
      </c>
      <c r="H143" s="8">
        <v>0</v>
      </c>
      <c r="I143" s="8">
        <v>779.53200000000004</v>
      </c>
      <c r="J143" s="7">
        <v>39.032030000000397</v>
      </c>
      <c r="K143">
        <f t="shared" si="3"/>
        <v>5.007110676662458E-2</v>
      </c>
      <c r="L143" t="str">
        <f>_xlfn.XLOOKUP(A143,'Usage by partner TELE2 vs Ki'!A:A,'Usage by partner TELE2 vs Ki'!A:A,,0)</f>
        <v>MARM1</v>
      </c>
    </row>
    <row r="144" spans="1:12" x14ac:dyDescent="0.25">
      <c r="A144" s="8" t="s">
        <v>358</v>
      </c>
      <c r="B144" s="8" t="s">
        <v>359</v>
      </c>
      <c r="C144" s="8" t="s">
        <v>357</v>
      </c>
      <c r="D144" s="8" t="s">
        <v>13</v>
      </c>
      <c r="E144" s="8" t="s">
        <v>14</v>
      </c>
      <c r="F144" s="8" t="s">
        <v>15</v>
      </c>
      <c r="G144" s="8">
        <v>15996</v>
      </c>
      <c r="H144" s="8">
        <v>0</v>
      </c>
      <c r="I144" s="8">
        <v>869.39300000000003</v>
      </c>
      <c r="J144" s="7">
        <v>43.531799999999997</v>
      </c>
      <c r="K144">
        <f t="shared" si="3"/>
        <v>5.0071486657932596E-2</v>
      </c>
      <c r="L144" t="str">
        <f>_xlfn.XLOOKUP(A144,'Usage by partner TELE2 vs Ki'!A:A,'Usage by partner TELE2 vs Ki'!A:A,,0)</f>
        <v>MARMT</v>
      </c>
    </row>
    <row r="145" spans="1:12" x14ac:dyDescent="0.25">
      <c r="A145" s="8" t="s">
        <v>360</v>
      </c>
      <c r="B145" s="8" t="s">
        <v>361</v>
      </c>
      <c r="C145" s="8" t="s">
        <v>362</v>
      </c>
      <c r="D145" s="8" t="s">
        <v>13</v>
      </c>
      <c r="E145" s="8" t="s">
        <v>14</v>
      </c>
      <c r="F145" s="8" t="s">
        <v>15</v>
      </c>
      <c r="G145" s="8">
        <v>5694</v>
      </c>
      <c r="H145" s="8">
        <v>0</v>
      </c>
      <c r="I145" s="8">
        <v>64.78</v>
      </c>
      <c r="J145" s="7">
        <v>64.803179999995393</v>
      </c>
      <c r="K145">
        <f t="shared" si="3"/>
        <v>1.0003578264895863</v>
      </c>
      <c r="L145" t="str">
        <f>_xlfn.XLOOKUP(A145,'Usage by partner TELE2 vs Ki'!A:A,'Usage by partner TELE2 vs Ki'!A:A,,0)</f>
        <v>MEXIU</v>
      </c>
    </row>
    <row r="146" spans="1:12" x14ac:dyDescent="0.25">
      <c r="A146" s="8" t="s">
        <v>363</v>
      </c>
      <c r="B146" s="8" t="s">
        <v>364</v>
      </c>
      <c r="C146" s="8" t="s">
        <v>362</v>
      </c>
      <c r="D146" s="8" t="s">
        <v>13</v>
      </c>
      <c r="E146" s="8" t="s">
        <v>14</v>
      </c>
      <c r="F146" s="8" t="s">
        <v>15</v>
      </c>
      <c r="G146" s="8">
        <v>8896</v>
      </c>
      <c r="H146" s="8">
        <v>0</v>
      </c>
      <c r="I146" s="8">
        <v>95.444000000000003</v>
      </c>
      <c r="J146" s="7">
        <v>4.7920199999998401</v>
      </c>
      <c r="K146">
        <f t="shared" si="3"/>
        <v>5.020766103683668E-2</v>
      </c>
      <c r="L146" t="str">
        <f>_xlfn.XLOOKUP(A146,'Usage by partner TELE2 vs Ki'!A:A,'Usage by partner TELE2 vs Ki'!A:A,,0)</f>
        <v>MEXMS</v>
      </c>
    </row>
    <row r="147" spans="1:12" x14ac:dyDescent="0.25">
      <c r="A147" s="8" t="s">
        <v>365</v>
      </c>
      <c r="B147" s="8" t="s">
        <v>366</v>
      </c>
      <c r="C147" s="8" t="s">
        <v>362</v>
      </c>
      <c r="D147" s="8" t="s">
        <v>13</v>
      </c>
      <c r="E147" s="8" t="s">
        <v>14</v>
      </c>
      <c r="F147" s="8" t="s">
        <v>15</v>
      </c>
      <c r="G147" s="8">
        <v>385565</v>
      </c>
      <c r="H147" s="8">
        <v>0</v>
      </c>
      <c r="I147" s="8">
        <v>8769.5010000000002</v>
      </c>
      <c r="J147" s="7">
        <v>176.637950000258</v>
      </c>
      <c r="K147">
        <f t="shared" si="3"/>
        <v>2.0142303421854676E-2</v>
      </c>
      <c r="L147" t="str">
        <f>_xlfn.XLOOKUP(A147,'Usage by partner TELE2 vs Ki'!A:A,'Usage by partner TELE2 vs Ki'!A:A,,0)</f>
        <v>MEXTL</v>
      </c>
    </row>
    <row r="148" spans="1:12" x14ac:dyDescent="0.25">
      <c r="A148" s="8" t="s">
        <v>370</v>
      </c>
      <c r="B148" s="8" t="s">
        <v>371</v>
      </c>
      <c r="C148" s="8" t="s">
        <v>372</v>
      </c>
      <c r="D148" s="8" t="s">
        <v>13</v>
      </c>
      <c r="E148" s="8" t="s">
        <v>14</v>
      </c>
      <c r="F148" s="8" t="s">
        <v>15</v>
      </c>
      <c r="G148" s="8">
        <v>5842</v>
      </c>
      <c r="H148" s="8">
        <v>0</v>
      </c>
      <c r="I148" s="8">
        <v>46.497999999999998</v>
      </c>
      <c r="J148" s="7">
        <v>46.522529999998099</v>
      </c>
      <c r="K148">
        <f t="shared" si="3"/>
        <v>1.0005275495719839</v>
      </c>
      <c r="L148" t="str">
        <f>_xlfn.XLOOKUP(A148,'Usage by partner TELE2 vs Ki'!A:A,'Usage by partner TELE2 vs Ki'!A:A,,0)</f>
        <v>MLI02</v>
      </c>
    </row>
    <row r="149" spans="1:12" x14ac:dyDescent="0.25">
      <c r="A149" s="8" t="s">
        <v>373</v>
      </c>
      <c r="B149" s="8" t="s">
        <v>374</v>
      </c>
      <c r="C149" s="8" t="s">
        <v>375</v>
      </c>
      <c r="D149" s="8" t="s">
        <v>13</v>
      </c>
      <c r="E149" s="8" t="s">
        <v>14</v>
      </c>
      <c r="F149" s="8" t="s">
        <v>15</v>
      </c>
      <c r="G149" s="8">
        <v>14</v>
      </c>
      <c r="H149" s="8">
        <v>0</v>
      </c>
      <c r="I149" s="8">
        <v>1.1879999999999999</v>
      </c>
      <c r="J149" s="7">
        <v>2.383E-2</v>
      </c>
      <c r="K149">
        <f t="shared" si="3"/>
        <v>2.0058922558922561E-2</v>
      </c>
      <c r="L149" t="str">
        <f>_xlfn.XLOOKUP(A149,'Usage by partner TELE2 vs Ki'!A:A,'Usage by partner TELE2 vs Ki'!A:A,,0)</f>
        <v>MNEMT</v>
      </c>
    </row>
    <row r="150" spans="1:12" x14ac:dyDescent="0.25">
      <c r="A150" s="8" t="s">
        <v>376</v>
      </c>
      <c r="B150" s="8" t="s">
        <v>377</v>
      </c>
      <c r="C150" s="8" t="s">
        <v>375</v>
      </c>
      <c r="D150" s="8" t="s">
        <v>13</v>
      </c>
      <c r="E150" s="8" t="s">
        <v>14</v>
      </c>
      <c r="F150" s="8" t="s">
        <v>15</v>
      </c>
      <c r="G150" s="8">
        <v>12</v>
      </c>
      <c r="H150" s="8">
        <v>0</v>
      </c>
      <c r="I150" s="8">
        <v>1.2789999999999999</v>
      </c>
      <c r="J150" s="7">
        <v>7.7000000000000002E-3</v>
      </c>
      <c r="K150">
        <f t="shared" si="3"/>
        <v>6.0203283815480849E-3</v>
      </c>
      <c r="L150" t="str">
        <f>_xlfn.XLOOKUP(A150,'Usage by partner TELE2 vs Ki'!A:A,'Usage by partner TELE2 vs Ki'!A:A,,0)</f>
        <v>MNEPM</v>
      </c>
    </row>
    <row r="151" spans="1:12" x14ac:dyDescent="0.25">
      <c r="A151" s="8" t="s">
        <v>378</v>
      </c>
      <c r="B151" s="8" t="s">
        <v>379</v>
      </c>
      <c r="C151" s="8" t="s">
        <v>380</v>
      </c>
      <c r="D151" s="8" t="s">
        <v>13</v>
      </c>
      <c r="E151" s="8" t="s">
        <v>14</v>
      </c>
      <c r="F151" s="8" t="s">
        <v>15</v>
      </c>
      <c r="G151" s="8">
        <v>23210</v>
      </c>
      <c r="H151" s="8">
        <v>0</v>
      </c>
      <c r="I151" s="8">
        <v>447.74700000000001</v>
      </c>
      <c r="J151" s="7">
        <v>89.6158800000063</v>
      </c>
      <c r="K151">
        <f t="shared" si="3"/>
        <v>0.20014847670672567</v>
      </c>
      <c r="L151" t="str">
        <f>_xlfn.XLOOKUP(A151,'Usage by partner TELE2 vs Ki'!A:A,'Usage by partner TELE2 vs Ki'!A:A,,0)</f>
        <v>MOZ01</v>
      </c>
    </row>
    <row r="152" spans="1:12" x14ac:dyDescent="0.25">
      <c r="A152" s="8" t="s">
        <v>381</v>
      </c>
      <c r="B152" s="8" t="s">
        <v>382</v>
      </c>
      <c r="C152" s="8" t="s">
        <v>383</v>
      </c>
      <c r="D152" s="8" t="s">
        <v>13</v>
      </c>
      <c r="E152" s="8" t="s">
        <v>14</v>
      </c>
      <c r="F152" s="8" t="s">
        <v>15</v>
      </c>
      <c r="G152" s="8">
        <v>104</v>
      </c>
      <c r="H152" s="8">
        <v>0</v>
      </c>
      <c r="I152" s="8">
        <v>2.0409999999999999</v>
      </c>
      <c r="J152" s="7">
        <v>1.0209699999999999</v>
      </c>
      <c r="K152">
        <f t="shared" si="3"/>
        <v>0.5002302792748653</v>
      </c>
      <c r="L152" t="str">
        <f>_xlfn.XLOOKUP(A152,'Usage by partner TELE2 vs Ki'!A:A,'Usage by partner TELE2 vs Ki'!A:A,,0)</f>
        <v>MRTCH</v>
      </c>
    </row>
    <row r="153" spans="1:12" x14ac:dyDescent="0.25">
      <c r="A153" s="8" t="s">
        <v>384</v>
      </c>
      <c r="B153" s="8" t="s">
        <v>385</v>
      </c>
      <c r="C153" s="8" t="s">
        <v>383</v>
      </c>
      <c r="D153" s="8" t="s">
        <v>13</v>
      </c>
      <c r="E153" s="8" t="s">
        <v>14</v>
      </c>
      <c r="F153" s="8" t="s">
        <v>15</v>
      </c>
      <c r="G153" s="8">
        <v>336</v>
      </c>
      <c r="H153" s="8">
        <v>0</v>
      </c>
      <c r="I153" s="8">
        <v>3.4550000000000001</v>
      </c>
      <c r="J153" s="7">
        <v>1.72878</v>
      </c>
      <c r="K153">
        <f t="shared" si="3"/>
        <v>0.50037047756874098</v>
      </c>
      <c r="L153" t="str">
        <f>_xlfn.XLOOKUP(A153,'Usage by partner TELE2 vs Ki'!A:A,'Usage by partner TELE2 vs Ki'!A:A,,0)</f>
        <v>MRTMM</v>
      </c>
    </row>
    <row r="154" spans="1:12" x14ac:dyDescent="0.25">
      <c r="A154" s="8" t="s">
        <v>386</v>
      </c>
      <c r="B154" s="8" t="s">
        <v>387</v>
      </c>
      <c r="C154" s="8" t="s">
        <v>383</v>
      </c>
      <c r="D154" s="8" t="s">
        <v>13</v>
      </c>
      <c r="E154" s="8" t="s">
        <v>14</v>
      </c>
      <c r="F154" s="8" t="s">
        <v>15</v>
      </c>
      <c r="G154" s="8">
        <v>1068</v>
      </c>
      <c r="H154" s="8">
        <v>0</v>
      </c>
      <c r="I154" s="8">
        <v>20.762</v>
      </c>
      <c r="J154" s="7">
        <v>10.38462</v>
      </c>
      <c r="K154">
        <f t="shared" si="3"/>
        <v>0.50017435699836243</v>
      </c>
      <c r="L154" t="str">
        <f>_xlfn.XLOOKUP(A154,'Usage by partner TELE2 vs Ki'!A:A,'Usage by partner TELE2 vs Ki'!A:A,,0)</f>
        <v>MRTMT</v>
      </c>
    </row>
    <row r="155" spans="1:12" x14ac:dyDescent="0.25">
      <c r="A155" s="8" t="s">
        <v>388</v>
      </c>
      <c r="B155" s="8" t="s">
        <v>389</v>
      </c>
      <c r="C155" s="8" t="s">
        <v>390</v>
      </c>
      <c r="D155" s="8" t="s">
        <v>13</v>
      </c>
      <c r="E155" s="8" t="s">
        <v>14</v>
      </c>
      <c r="F155" s="8" t="s">
        <v>15</v>
      </c>
      <c r="G155" s="8">
        <v>2094</v>
      </c>
      <c r="H155" s="8">
        <v>0</v>
      </c>
      <c r="I155" s="8">
        <v>94.471999999999994</v>
      </c>
      <c r="J155" s="7">
        <v>47.244339999999497</v>
      </c>
      <c r="K155">
        <f t="shared" si="3"/>
        <v>0.5000882801253228</v>
      </c>
      <c r="L155" t="str">
        <f>_xlfn.XLOOKUP(A155,'Usage by partner TELE2 vs Ki'!A:A,'Usage by partner TELE2 vs Ki'!A:A,,0)</f>
        <v>MWICT</v>
      </c>
    </row>
    <row r="156" spans="1:12" x14ac:dyDescent="0.25">
      <c r="A156" s="8" t="s">
        <v>1069</v>
      </c>
      <c r="B156" s="8" t="s">
        <v>1070</v>
      </c>
      <c r="C156" s="8" t="s">
        <v>1071</v>
      </c>
      <c r="D156" s="8" t="s">
        <v>13</v>
      </c>
      <c r="E156" s="8" t="s">
        <v>14</v>
      </c>
      <c r="F156" s="8" t="s">
        <v>15</v>
      </c>
      <c r="G156" s="8">
        <v>196</v>
      </c>
      <c r="H156" s="8">
        <v>0</v>
      </c>
      <c r="I156" s="8">
        <v>0</v>
      </c>
      <c r="J156" s="7">
        <v>0</v>
      </c>
      <c r="K156" t="e">
        <f t="shared" si="3"/>
        <v>#DIV/0!</v>
      </c>
      <c r="L156" t="str">
        <f>_xlfn.XLOOKUP(A156,'Usage by partner TELE2 vs Ki'!A:A,'Usage by partner TELE2 vs Ki'!A:A,,0)</f>
        <v>MYSBC</v>
      </c>
    </row>
    <row r="157" spans="1:12" x14ac:dyDescent="0.25">
      <c r="A157" s="8" t="s">
        <v>391</v>
      </c>
      <c r="B157" s="8" t="s">
        <v>392</v>
      </c>
      <c r="C157" s="8" t="s">
        <v>393</v>
      </c>
      <c r="D157" s="8" t="s">
        <v>13</v>
      </c>
      <c r="E157" s="8" t="s">
        <v>14</v>
      </c>
      <c r="F157" s="8" t="s">
        <v>15</v>
      </c>
      <c r="G157" s="8">
        <v>6312</v>
      </c>
      <c r="H157" s="8">
        <v>0</v>
      </c>
      <c r="I157" s="8">
        <v>91.34</v>
      </c>
      <c r="J157" s="7">
        <v>548.058690000002</v>
      </c>
      <c r="K157">
        <f t="shared" si="3"/>
        <v>6.0002046201007442</v>
      </c>
      <c r="L157" t="str">
        <f>_xlfn.XLOOKUP(A157,'Usage by partner TELE2 vs Ki'!A:A,'Usage by partner TELE2 vs Ki'!A:A,,0)</f>
        <v>NAM03</v>
      </c>
    </row>
    <row r="158" spans="1:12" x14ac:dyDescent="0.25">
      <c r="A158" s="8" t="s">
        <v>394</v>
      </c>
      <c r="B158" s="8" t="s">
        <v>395</v>
      </c>
      <c r="C158" s="8" t="s">
        <v>396</v>
      </c>
      <c r="D158" s="8" t="s">
        <v>13</v>
      </c>
      <c r="E158" s="8" t="s">
        <v>14</v>
      </c>
      <c r="F158" s="8" t="s">
        <v>15</v>
      </c>
      <c r="G158" s="8">
        <v>12653</v>
      </c>
      <c r="H158" s="8">
        <v>0</v>
      </c>
      <c r="I158" s="8">
        <v>95.468999999999994</v>
      </c>
      <c r="J158" s="7">
        <v>9.5822899999981193</v>
      </c>
      <c r="K158">
        <f t="shared" si="3"/>
        <v>0.10037069624692958</v>
      </c>
      <c r="L158" t="str">
        <f>_xlfn.XLOOKUP(A158,'Usage by partner TELE2 vs Ki'!A:A,'Usage by partner TELE2 vs Ki'!A:A,,0)</f>
        <v>NGAEM</v>
      </c>
    </row>
    <row r="159" spans="1:12" x14ac:dyDescent="0.25">
      <c r="A159" s="8" t="s">
        <v>397</v>
      </c>
      <c r="B159" s="8" t="s">
        <v>398</v>
      </c>
      <c r="C159" s="8" t="s">
        <v>396</v>
      </c>
      <c r="D159" s="8" t="s">
        <v>13</v>
      </c>
      <c r="E159" s="8" t="s">
        <v>14</v>
      </c>
      <c r="F159" s="8" t="s">
        <v>15</v>
      </c>
      <c r="G159" s="8">
        <v>14812</v>
      </c>
      <c r="H159" s="8">
        <v>0</v>
      </c>
      <c r="I159" s="8">
        <v>206.61799999999999</v>
      </c>
      <c r="J159" s="7">
        <v>82.712180000007706</v>
      </c>
      <c r="K159">
        <f t="shared" si="3"/>
        <v>0.40031449341300229</v>
      </c>
      <c r="L159" t="str">
        <f>_xlfn.XLOOKUP(A159,'Usage by partner TELE2 vs Ki'!A:A,'Usage by partner TELE2 vs Ki'!A:A,,0)</f>
        <v>NGAET</v>
      </c>
    </row>
    <row r="160" spans="1:12" x14ac:dyDescent="0.25">
      <c r="A160" s="8" t="s">
        <v>399</v>
      </c>
      <c r="B160" s="8" t="s">
        <v>400</v>
      </c>
      <c r="C160" s="8" t="s">
        <v>396</v>
      </c>
      <c r="D160" s="8" t="s">
        <v>13</v>
      </c>
      <c r="E160" s="8" t="s">
        <v>14</v>
      </c>
      <c r="F160" s="8" t="s">
        <v>15</v>
      </c>
      <c r="G160" s="8">
        <v>21863</v>
      </c>
      <c r="H160" s="8">
        <v>0</v>
      </c>
      <c r="I160" s="8">
        <v>192.81700000000001</v>
      </c>
      <c r="J160" s="7">
        <v>9.6822899999993393</v>
      </c>
      <c r="K160">
        <f t="shared" si="3"/>
        <v>5.0214918809022749E-2</v>
      </c>
      <c r="L160" t="str">
        <f>_xlfn.XLOOKUP(A160,'Usage by partner TELE2 vs Ki'!A:A,'Usage by partner TELE2 vs Ki'!A:A,,0)</f>
        <v>NGAMN</v>
      </c>
    </row>
    <row r="161" spans="1:12" x14ac:dyDescent="0.25">
      <c r="A161" s="8" t="s">
        <v>401</v>
      </c>
      <c r="B161" s="8" t="s">
        <v>402</v>
      </c>
      <c r="C161" s="8" t="s">
        <v>403</v>
      </c>
      <c r="D161" s="8" t="s">
        <v>13</v>
      </c>
      <c r="E161" s="8" t="s">
        <v>14</v>
      </c>
      <c r="F161" s="8" t="s">
        <v>15</v>
      </c>
      <c r="G161" s="8">
        <v>2</v>
      </c>
      <c r="H161" s="8">
        <v>0</v>
      </c>
      <c r="I161" s="8">
        <v>1.7000000000000001E-2</v>
      </c>
      <c r="J161" s="7">
        <v>1E-3</v>
      </c>
      <c r="K161">
        <f t="shared" si="3"/>
        <v>5.8823529411764705E-2</v>
      </c>
      <c r="L161" t="str">
        <f>_xlfn.XLOOKUP(A161,'Usage by partner TELE2 vs Ki'!A:A,'Usage by partner TELE2 vs Ki'!A:A,,0)</f>
        <v>NICMS</v>
      </c>
    </row>
    <row r="162" spans="1:12" x14ac:dyDescent="0.25">
      <c r="A162" s="8" t="s">
        <v>404</v>
      </c>
      <c r="B162" s="8" t="s">
        <v>405</v>
      </c>
      <c r="C162" s="8" t="s">
        <v>406</v>
      </c>
      <c r="D162" s="8" t="s">
        <v>13</v>
      </c>
      <c r="E162" s="8" t="s">
        <v>14</v>
      </c>
      <c r="F162" s="8" t="s">
        <v>15</v>
      </c>
      <c r="G162" s="8">
        <v>131723</v>
      </c>
      <c r="H162" s="8">
        <v>0</v>
      </c>
      <c r="I162" s="8">
        <v>39031.864999999998</v>
      </c>
      <c r="J162" s="7">
        <v>390.56480999967403</v>
      </c>
      <c r="K162">
        <f t="shared" si="3"/>
        <v>1.0006306642013494E-2</v>
      </c>
      <c r="L162" t="str">
        <f>_xlfn.XLOOKUP(A162,'Usage by partner TELE2 vs Ki'!A:A,'Usage by partner TELE2 vs Ki'!A:A,,0)</f>
        <v>NLDLT</v>
      </c>
    </row>
    <row r="163" spans="1:12" x14ac:dyDescent="0.25">
      <c r="A163" s="8" t="s">
        <v>407</v>
      </c>
      <c r="B163" s="8" t="s">
        <v>408</v>
      </c>
      <c r="C163" s="8" t="s">
        <v>406</v>
      </c>
      <c r="D163" s="8" t="s">
        <v>13</v>
      </c>
      <c r="E163" s="8" t="s">
        <v>14</v>
      </c>
      <c r="F163" s="8" t="s">
        <v>15</v>
      </c>
      <c r="G163" s="8">
        <v>226353</v>
      </c>
      <c r="H163" s="8">
        <v>0</v>
      </c>
      <c r="I163" s="8">
        <v>34867.326000000001</v>
      </c>
      <c r="J163" s="7">
        <v>210.20502000030501</v>
      </c>
      <c r="K163">
        <f t="shared" si="3"/>
        <v>6.028710661675203E-3</v>
      </c>
      <c r="L163" t="str">
        <f>_xlfn.XLOOKUP(A163,'Usage by partner TELE2 vs Ki'!A:A,'Usage by partner TELE2 vs Ki'!A:A,,0)</f>
        <v>NLDPT</v>
      </c>
    </row>
    <row r="164" spans="1:12" x14ac:dyDescent="0.25">
      <c r="A164" s="8" t="s">
        <v>409</v>
      </c>
      <c r="B164" s="8" t="s">
        <v>410</v>
      </c>
      <c r="C164" s="8" t="s">
        <v>411</v>
      </c>
      <c r="D164" s="8" t="s">
        <v>13</v>
      </c>
      <c r="E164" s="8" t="s">
        <v>14</v>
      </c>
      <c r="F164" s="8" t="s">
        <v>15</v>
      </c>
      <c r="G164" s="8">
        <v>20283</v>
      </c>
      <c r="H164" s="8">
        <v>0</v>
      </c>
      <c r="I164" s="8">
        <v>158.154</v>
      </c>
      <c r="J164" s="7">
        <v>1.5960199999996001</v>
      </c>
      <c r="K164">
        <f t="shared" si="3"/>
        <v>1.0091556331168356E-2</v>
      </c>
      <c r="L164" t="str">
        <f>_xlfn.XLOOKUP(A164,'Usage by partner TELE2 vs Ki'!A:A,'Usage by partner TELE2 vs Ki'!A:A,,0)</f>
        <v>NORNC</v>
      </c>
    </row>
    <row r="165" spans="1:12" x14ac:dyDescent="0.25">
      <c r="A165" s="8" t="s">
        <v>412</v>
      </c>
      <c r="B165" s="8" t="s">
        <v>413</v>
      </c>
      <c r="C165" s="8" t="s">
        <v>411</v>
      </c>
      <c r="D165" s="8" t="s">
        <v>13</v>
      </c>
      <c r="E165" s="8" t="s">
        <v>14</v>
      </c>
      <c r="F165" s="8" t="s">
        <v>15</v>
      </c>
      <c r="G165" s="8">
        <v>16939</v>
      </c>
      <c r="H165" s="8">
        <v>0</v>
      </c>
      <c r="I165" s="8">
        <v>662.06500000000005</v>
      </c>
      <c r="J165" s="7">
        <v>4.0208600000009396</v>
      </c>
      <c r="K165">
        <f t="shared" si="3"/>
        <v>6.0732103343341505E-3</v>
      </c>
      <c r="L165" t="str">
        <f>_xlfn.XLOOKUP(A165,'Usage by partner TELE2 vs Ki'!A:A,'Usage by partner TELE2 vs Ki'!A:A,,0)</f>
        <v>NORTM</v>
      </c>
    </row>
    <row r="166" spans="1:12" x14ac:dyDescent="0.25">
      <c r="A166" s="8" t="s">
        <v>414</v>
      </c>
      <c r="B166" s="8" t="s">
        <v>415</v>
      </c>
      <c r="C166" s="8" t="s">
        <v>416</v>
      </c>
      <c r="D166" s="8" t="s">
        <v>13</v>
      </c>
      <c r="E166" s="8" t="s">
        <v>14</v>
      </c>
      <c r="F166" s="8" t="s">
        <v>15</v>
      </c>
      <c r="G166" s="8">
        <v>1380</v>
      </c>
      <c r="H166" s="8">
        <v>0</v>
      </c>
      <c r="I166" s="8">
        <v>6.6189999999999998</v>
      </c>
      <c r="J166" s="7">
        <v>0.40000000000000502</v>
      </c>
      <c r="K166">
        <f t="shared" si="3"/>
        <v>6.0432089439493131E-2</v>
      </c>
      <c r="L166" t="str">
        <f>_xlfn.XLOOKUP(A166,'Usage by partner TELE2 vs Ki'!A:A,'Usage by partner TELE2 vs Ki'!A:A,,0)</f>
        <v>NZLBS</v>
      </c>
    </row>
    <row r="167" spans="1:12" x14ac:dyDescent="0.25">
      <c r="A167" s="8" t="s">
        <v>417</v>
      </c>
      <c r="B167" s="8" t="s">
        <v>418</v>
      </c>
      <c r="C167" s="8" t="s">
        <v>416</v>
      </c>
      <c r="D167" s="8" t="s">
        <v>13</v>
      </c>
      <c r="E167" s="8" t="s">
        <v>14</v>
      </c>
      <c r="F167" s="8" t="s">
        <v>15</v>
      </c>
      <c r="G167" s="8">
        <v>9</v>
      </c>
      <c r="H167" s="8">
        <v>0</v>
      </c>
      <c r="I167" s="8">
        <v>0.36199999999999999</v>
      </c>
      <c r="J167" s="7">
        <v>2.1780000000000001E-2</v>
      </c>
      <c r="K167">
        <f t="shared" si="3"/>
        <v>6.0165745856353592E-2</v>
      </c>
      <c r="L167" t="str">
        <f>_xlfn.XLOOKUP(A167,'Usage by partner TELE2 vs Ki'!A:A,'Usage by partner TELE2 vs Ki'!A:A,,0)</f>
        <v>NZLNH</v>
      </c>
    </row>
    <row r="168" spans="1:12" x14ac:dyDescent="0.25">
      <c r="A168" s="8" t="s">
        <v>419</v>
      </c>
      <c r="B168" s="8" t="s">
        <v>420</v>
      </c>
      <c r="C168" s="8" t="s">
        <v>416</v>
      </c>
      <c r="D168" s="8" t="s">
        <v>13</v>
      </c>
      <c r="E168" s="8" t="s">
        <v>14</v>
      </c>
      <c r="F168" s="8" t="s">
        <v>15</v>
      </c>
      <c r="G168" s="8">
        <v>251</v>
      </c>
      <c r="H168" s="8">
        <v>0</v>
      </c>
      <c r="I168" s="8">
        <v>0.95499999999999996</v>
      </c>
      <c r="J168" s="7">
        <v>1.93199999999999E-2</v>
      </c>
      <c r="K168">
        <f t="shared" si="3"/>
        <v>2.0230366492146493E-2</v>
      </c>
      <c r="L168" t="str">
        <f>_xlfn.XLOOKUP(A168,'Usage by partner TELE2 vs Ki'!A:A,'Usage by partner TELE2 vs Ki'!A:A,,0)</f>
        <v>NZLTM</v>
      </c>
    </row>
    <row r="169" spans="1:12" x14ac:dyDescent="0.25">
      <c r="A169" s="8" t="s">
        <v>421</v>
      </c>
      <c r="B169" s="8" t="s">
        <v>422</v>
      </c>
      <c r="C169" s="8" t="s">
        <v>423</v>
      </c>
      <c r="D169" s="8" t="s">
        <v>13</v>
      </c>
      <c r="E169" s="8" t="s">
        <v>14</v>
      </c>
      <c r="F169" s="8" t="s">
        <v>15</v>
      </c>
      <c r="G169" s="8">
        <v>2375</v>
      </c>
      <c r="H169" s="8">
        <v>0</v>
      </c>
      <c r="I169" s="8">
        <v>11.103</v>
      </c>
      <c r="J169" s="7">
        <v>0.340540000000009</v>
      </c>
      <c r="K169">
        <f t="shared" si="3"/>
        <v>3.0670989822571288E-2</v>
      </c>
      <c r="L169" t="str">
        <f>_xlfn.XLOOKUP(A169,'Usage by partner TELE2 vs Ki'!A:A,'Usage by partner TELE2 vs Ki'!A:A,,0)</f>
        <v>OMNGT</v>
      </c>
    </row>
    <row r="170" spans="1:12" x14ac:dyDescent="0.25">
      <c r="A170" s="8" t="s">
        <v>424</v>
      </c>
      <c r="B170" s="8" t="s">
        <v>425</v>
      </c>
      <c r="C170" s="8" t="s">
        <v>423</v>
      </c>
      <c r="D170" s="8" t="s">
        <v>13</v>
      </c>
      <c r="E170" s="8" t="s">
        <v>14</v>
      </c>
      <c r="F170" s="8" t="s">
        <v>15</v>
      </c>
      <c r="G170" s="8">
        <v>2017</v>
      </c>
      <c r="H170" s="8">
        <v>0</v>
      </c>
      <c r="I170" s="8">
        <v>13.119</v>
      </c>
      <c r="J170" s="7">
        <v>0.66654999999998499</v>
      </c>
      <c r="K170">
        <f t="shared" si="3"/>
        <v>5.0807988413749908E-2</v>
      </c>
      <c r="L170" t="str">
        <f>_xlfn.XLOOKUP(A170,'Usage by partner TELE2 vs Ki'!A:A,'Usage by partner TELE2 vs Ki'!A:A,,0)</f>
        <v>OMNNT</v>
      </c>
    </row>
    <row r="171" spans="1:12" x14ac:dyDescent="0.25">
      <c r="A171" s="8" t="s">
        <v>426</v>
      </c>
      <c r="B171" s="8" t="s">
        <v>427</v>
      </c>
      <c r="C171" s="8" t="s">
        <v>428</v>
      </c>
      <c r="D171" s="8" t="s">
        <v>13</v>
      </c>
      <c r="E171" s="8" t="s">
        <v>14</v>
      </c>
      <c r="F171" s="8" t="s">
        <v>15</v>
      </c>
      <c r="G171" s="8">
        <v>313</v>
      </c>
      <c r="H171" s="8">
        <v>0</v>
      </c>
      <c r="I171" s="8">
        <v>4.484</v>
      </c>
      <c r="J171" s="7">
        <v>0.27027000000000001</v>
      </c>
      <c r="K171">
        <f t="shared" si="3"/>
        <v>6.0274308652988405E-2</v>
      </c>
      <c r="L171" t="str">
        <f>_xlfn.XLOOKUP(A171,'Usage by partner TELE2 vs Ki'!A:A,'Usage by partner TELE2 vs Ki'!A:A,,0)</f>
        <v>PANCL</v>
      </c>
    </row>
    <row r="172" spans="1:12" x14ac:dyDescent="0.25">
      <c r="A172" s="8" t="s">
        <v>429</v>
      </c>
      <c r="B172" s="8" t="s">
        <v>430</v>
      </c>
      <c r="C172" s="8" t="s">
        <v>428</v>
      </c>
      <c r="D172" s="8" t="s">
        <v>13</v>
      </c>
      <c r="E172" s="8" t="s">
        <v>14</v>
      </c>
      <c r="F172" s="8" t="s">
        <v>15</v>
      </c>
      <c r="G172" s="8">
        <v>28</v>
      </c>
      <c r="H172" s="8">
        <v>0</v>
      </c>
      <c r="I172" s="8">
        <v>0.214</v>
      </c>
      <c r="J172" s="7">
        <v>0.10703</v>
      </c>
      <c r="K172">
        <f t="shared" si="3"/>
        <v>0.50014018691588791</v>
      </c>
      <c r="L172" t="str">
        <f>_xlfn.XLOOKUP(A172,'Usage by partner TELE2 vs Ki'!A:A,'Usage by partner TELE2 vs Ki'!A:A,,0)</f>
        <v>PANCW</v>
      </c>
    </row>
    <row r="173" spans="1:12" x14ac:dyDescent="0.25">
      <c r="A173" s="8" t="s">
        <v>431</v>
      </c>
      <c r="B173" s="8" t="s">
        <v>432</v>
      </c>
      <c r="C173" s="8" t="s">
        <v>428</v>
      </c>
      <c r="D173" s="8" t="s">
        <v>13</v>
      </c>
      <c r="E173" s="8" t="s">
        <v>14</v>
      </c>
      <c r="F173" s="8" t="s">
        <v>15</v>
      </c>
      <c r="G173" s="8">
        <v>3350</v>
      </c>
      <c r="H173" s="8">
        <v>0</v>
      </c>
      <c r="I173" s="8">
        <v>2.88</v>
      </c>
      <c r="J173" s="7">
        <v>0.292849999999999</v>
      </c>
      <c r="K173">
        <f t="shared" si="3"/>
        <v>0.10168402777777744</v>
      </c>
      <c r="L173" t="str">
        <f>_xlfn.XLOOKUP(A173,'Usage by partner TELE2 vs Ki'!A:A,'Usage by partner TELE2 vs Ki'!A:A,,0)</f>
        <v>PANDC</v>
      </c>
    </row>
    <row r="174" spans="1:12" x14ac:dyDescent="0.25">
      <c r="A174" s="8" t="s">
        <v>433</v>
      </c>
      <c r="B174" s="8" t="s">
        <v>434</v>
      </c>
      <c r="C174" s="8" t="s">
        <v>428</v>
      </c>
      <c r="D174" s="8" t="s">
        <v>13</v>
      </c>
      <c r="E174" s="8" t="s">
        <v>14</v>
      </c>
      <c r="F174" s="8" t="s">
        <v>15</v>
      </c>
      <c r="G174" s="8">
        <v>57</v>
      </c>
      <c r="H174" s="8">
        <v>0</v>
      </c>
      <c r="I174" s="8">
        <v>0.27300000000000002</v>
      </c>
      <c r="J174" s="7">
        <v>1.661E-2</v>
      </c>
      <c r="K174">
        <f t="shared" si="3"/>
        <v>6.084249084249084E-2</v>
      </c>
      <c r="L174" t="str">
        <f>_xlfn.XLOOKUP(A174,'Usage by partner TELE2 vs Ki'!A:A,'Usage by partner TELE2 vs Ki'!A:A,,0)</f>
        <v>PANMS</v>
      </c>
    </row>
    <row r="175" spans="1:12" x14ac:dyDescent="0.25">
      <c r="A175" s="8" t="s">
        <v>435</v>
      </c>
      <c r="B175" s="8" t="s">
        <v>436</v>
      </c>
      <c r="C175" s="8" t="s">
        <v>437</v>
      </c>
      <c r="D175" s="8" t="s">
        <v>13</v>
      </c>
      <c r="E175" s="8" t="s">
        <v>14</v>
      </c>
      <c r="F175" s="8" t="s">
        <v>15</v>
      </c>
      <c r="G175" s="8">
        <v>6349</v>
      </c>
      <c r="H175" s="8">
        <v>0</v>
      </c>
      <c r="I175" s="8">
        <v>21.481999999999999</v>
      </c>
      <c r="J175" s="7">
        <v>1.30529999999988</v>
      </c>
      <c r="K175">
        <f t="shared" si="3"/>
        <v>6.0762498836229403E-2</v>
      </c>
      <c r="L175" t="str">
        <f>_xlfn.XLOOKUP(A175,'Usage by partner TELE2 vs Ki'!A:A,'Usage by partner TELE2 vs Ki'!A:A,,0)</f>
        <v>PERMO</v>
      </c>
    </row>
    <row r="176" spans="1:12" x14ac:dyDescent="0.25">
      <c r="A176" s="8" t="s">
        <v>438</v>
      </c>
      <c r="B176" s="8" t="s">
        <v>439</v>
      </c>
      <c r="C176" s="8" t="s">
        <v>437</v>
      </c>
      <c r="D176" s="8" t="s">
        <v>13</v>
      </c>
      <c r="E176" s="8" t="s">
        <v>14</v>
      </c>
      <c r="F176" s="8" t="s">
        <v>15</v>
      </c>
      <c r="G176" s="8">
        <v>725</v>
      </c>
      <c r="H176" s="8">
        <v>0</v>
      </c>
      <c r="I176" s="8">
        <v>29.015999999999998</v>
      </c>
      <c r="J176" s="7">
        <v>1.7437499999999899</v>
      </c>
      <c r="K176">
        <f t="shared" si="3"/>
        <v>6.0096153846153501E-2</v>
      </c>
      <c r="L176" t="str">
        <f>_xlfn.XLOOKUP(A176,'Usage by partner TELE2 vs Ki'!A:A,'Usage by partner TELE2 vs Ki'!A:A,,0)</f>
        <v>PERTM</v>
      </c>
    </row>
    <row r="177" spans="1:12" x14ac:dyDescent="0.25">
      <c r="A177" s="8" t="s">
        <v>440</v>
      </c>
      <c r="B177" s="8" t="s">
        <v>441</v>
      </c>
      <c r="C177" s="8" t="s">
        <v>442</v>
      </c>
      <c r="D177" s="8" t="s">
        <v>13</v>
      </c>
      <c r="E177" s="8" t="s">
        <v>14</v>
      </c>
      <c r="F177" s="8" t="s">
        <v>15</v>
      </c>
      <c r="G177" s="8">
        <v>390</v>
      </c>
      <c r="H177" s="8">
        <v>0</v>
      </c>
      <c r="I177" s="8">
        <v>158.935</v>
      </c>
      <c r="J177" s="7">
        <v>15.8948</v>
      </c>
      <c r="K177">
        <f t="shared" si="3"/>
        <v>0.10000817944442697</v>
      </c>
      <c r="L177" t="str">
        <f>_xlfn.XLOOKUP(A177,'Usage by partner TELE2 vs Ki'!A:A,'Usage by partner TELE2 vs Ki'!A:A,,0)</f>
        <v>PHLGT</v>
      </c>
    </row>
    <row r="178" spans="1:12" x14ac:dyDescent="0.25">
      <c r="A178" s="8" t="s">
        <v>443</v>
      </c>
      <c r="B178" s="8" t="s">
        <v>444</v>
      </c>
      <c r="C178" s="8" t="s">
        <v>442</v>
      </c>
      <c r="D178" s="8" t="s">
        <v>13</v>
      </c>
      <c r="E178" s="8" t="s">
        <v>14</v>
      </c>
      <c r="F178" s="8" t="s">
        <v>15</v>
      </c>
      <c r="G178" s="8">
        <v>571</v>
      </c>
      <c r="H178" s="8">
        <v>0</v>
      </c>
      <c r="I178" s="8">
        <v>9.1969999999999992</v>
      </c>
      <c r="J178" s="7">
        <v>0.55419000000000096</v>
      </c>
      <c r="K178">
        <f t="shared" si="3"/>
        <v>6.0257692725888989E-2</v>
      </c>
      <c r="L178" t="str">
        <f>_xlfn.XLOOKUP(A178,'Usage by partner TELE2 vs Ki'!A:A,'Usage by partner TELE2 vs Ki'!A:A,,0)</f>
        <v>PHLSR</v>
      </c>
    </row>
    <row r="179" spans="1:12" x14ac:dyDescent="0.25">
      <c r="A179" s="8" t="s">
        <v>445</v>
      </c>
      <c r="B179" s="8" t="s">
        <v>446</v>
      </c>
      <c r="C179" s="8" t="s">
        <v>447</v>
      </c>
      <c r="D179" s="8" t="s">
        <v>13</v>
      </c>
      <c r="E179" s="8" t="s">
        <v>14</v>
      </c>
      <c r="F179" s="8" t="s">
        <v>15</v>
      </c>
      <c r="G179" s="8">
        <v>5185</v>
      </c>
      <c r="H179" s="8">
        <v>0</v>
      </c>
      <c r="I179" s="8">
        <v>105.861</v>
      </c>
      <c r="J179" s="7">
        <v>1.0636700000000201</v>
      </c>
      <c r="K179">
        <f t="shared" si="3"/>
        <v>1.0047798528258944E-2</v>
      </c>
      <c r="L179" t="str">
        <f>_xlfn.XLOOKUP(A179,'Usage by partner TELE2 vs Ki'!A:A,'Usage by partner TELE2 vs Ki'!A:A,,0)</f>
        <v>POL03</v>
      </c>
    </row>
    <row r="180" spans="1:12" x14ac:dyDescent="0.25">
      <c r="A180" s="8" t="s">
        <v>448</v>
      </c>
      <c r="B180" s="8" t="s">
        <v>449</v>
      </c>
      <c r="C180" s="8" t="s">
        <v>447</v>
      </c>
      <c r="D180" s="8" t="s">
        <v>13</v>
      </c>
      <c r="E180" s="8" t="s">
        <v>14</v>
      </c>
      <c r="F180" s="8" t="s">
        <v>15</v>
      </c>
      <c r="G180" s="8">
        <v>8642</v>
      </c>
      <c r="H180" s="8">
        <v>0</v>
      </c>
      <c r="I180" s="8">
        <v>135.66999999999999</v>
      </c>
      <c r="J180" s="7">
        <v>0.85461999999991101</v>
      </c>
      <c r="K180">
        <f t="shared" si="3"/>
        <v>6.2992555465461123E-3</v>
      </c>
      <c r="L180" t="str">
        <f>_xlfn.XLOOKUP(A180,'Usage by partner TELE2 vs Ki'!A:A,'Usage by partner TELE2 vs Ki'!A:A,,0)</f>
        <v>POLKM</v>
      </c>
    </row>
    <row r="181" spans="1:12" x14ac:dyDescent="0.25">
      <c r="A181" s="8" t="s">
        <v>450</v>
      </c>
      <c r="B181" s="8" t="s">
        <v>451</v>
      </c>
      <c r="C181" s="8" t="s">
        <v>447</v>
      </c>
      <c r="D181" s="8" t="s">
        <v>13</v>
      </c>
      <c r="E181" s="8" t="s">
        <v>14</v>
      </c>
      <c r="F181" s="8" t="s">
        <v>15</v>
      </c>
      <c r="G181" s="8">
        <v>1181</v>
      </c>
      <c r="H181" s="8">
        <v>0</v>
      </c>
      <c r="I181" s="8">
        <v>17.247</v>
      </c>
      <c r="J181" s="7">
        <v>0.17474999999999999</v>
      </c>
      <c r="K181">
        <f t="shared" si="3"/>
        <v>1.0132196903809357E-2</v>
      </c>
      <c r="L181" t="str">
        <f>_xlfn.XLOOKUP(A181,'Usage by partner TELE2 vs Ki'!A:A,'Usage by partner TELE2 vs Ki'!A:A,,0)</f>
        <v>POLP4</v>
      </c>
    </row>
    <row r="182" spans="1:12" x14ac:dyDescent="0.25">
      <c r="A182" s="8" t="s">
        <v>452</v>
      </c>
      <c r="B182" s="8" t="s">
        <v>453</v>
      </c>
      <c r="C182" s="8" t="s">
        <v>454</v>
      </c>
      <c r="D182" s="8" t="s">
        <v>13</v>
      </c>
      <c r="E182" s="8" t="s">
        <v>14</v>
      </c>
      <c r="F182" s="8" t="s">
        <v>15</v>
      </c>
      <c r="G182" s="8">
        <v>2953</v>
      </c>
      <c r="H182" s="8">
        <v>0</v>
      </c>
      <c r="I182" s="8">
        <v>6.7939999999999996</v>
      </c>
      <c r="J182" s="7">
        <v>0.693359999999967</v>
      </c>
      <c r="K182">
        <f t="shared" si="3"/>
        <v>0.10205475419487298</v>
      </c>
      <c r="L182" t="str">
        <f>_xlfn.XLOOKUP(A182,'Usage by partner TELE2 vs Ki'!A:A,'Usage by partner TELE2 vs Ki'!A:A,,0)</f>
        <v>PRICL</v>
      </c>
    </row>
    <row r="183" spans="1:12" x14ac:dyDescent="0.25">
      <c r="A183" s="8" t="s">
        <v>455</v>
      </c>
      <c r="B183" s="8" t="s">
        <v>456</v>
      </c>
      <c r="C183" s="8" t="s">
        <v>457</v>
      </c>
      <c r="D183" s="8" t="s">
        <v>13</v>
      </c>
      <c r="E183" s="8" t="s">
        <v>14</v>
      </c>
      <c r="F183" s="8" t="s">
        <v>15</v>
      </c>
      <c r="G183" s="8">
        <v>89</v>
      </c>
      <c r="H183" s="8">
        <v>0</v>
      </c>
      <c r="I183" s="8">
        <v>370.05700000000002</v>
      </c>
      <c r="J183" s="7">
        <v>3.7008200000000002</v>
      </c>
      <c r="K183">
        <f t="shared" si="3"/>
        <v>1.0000675571601132E-2</v>
      </c>
      <c r="L183" t="str">
        <f>_xlfn.XLOOKUP(A183,'Usage by partner TELE2 vs Ki'!A:A,'Usage by partner TELE2 vs Ki'!A:A,,0)</f>
        <v>PRTOP</v>
      </c>
    </row>
    <row r="184" spans="1:12" x14ac:dyDescent="0.25">
      <c r="A184" s="8" t="s">
        <v>458</v>
      </c>
      <c r="B184" s="8" t="s">
        <v>459</v>
      </c>
      <c r="C184" s="8" t="s">
        <v>457</v>
      </c>
      <c r="D184" s="8" t="s">
        <v>13</v>
      </c>
      <c r="E184" s="8" t="s">
        <v>14</v>
      </c>
      <c r="F184" s="8" t="s">
        <v>15</v>
      </c>
      <c r="G184" s="8">
        <v>254</v>
      </c>
      <c r="H184" s="8">
        <v>0</v>
      </c>
      <c r="I184" s="8">
        <v>3.3109999999999999</v>
      </c>
      <c r="J184" s="7">
        <v>2.0979999999999999E-2</v>
      </c>
      <c r="K184">
        <f t="shared" si="3"/>
        <v>6.3364542434309872E-3</v>
      </c>
      <c r="L184" t="str">
        <f>_xlfn.XLOOKUP(A184,'Usage by partner TELE2 vs Ki'!A:A,'Usage by partner TELE2 vs Ki'!A:A,,0)</f>
        <v>PRTTL</v>
      </c>
    </row>
    <row r="185" spans="1:12" x14ac:dyDescent="0.25">
      <c r="A185" s="8" t="s">
        <v>460</v>
      </c>
      <c r="B185" s="8" t="s">
        <v>461</v>
      </c>
      <c r="C185" s="8" t="s">
        <v>457</v>
      </c>
      <c r="D185" s="8" t="s">
        <v>13</v>
      </c>
      <c r="E185" s="8" t="s">
        <v>14</v>
      </c>
      <c r="F185" s="8" t="s">
        <v>15</v>
      </c>
      <c r="G185" s="8">
        <v>3647</v>
      </c>
      <c r="H185" s="8">
        <v>0</v>
      </c>
      <c r="I185" s="8">
        <v>7.585</v>
      </c>
      <c r="J185" s="7">
        <v>7.7620000000001702E-2</v>
      </c>
      <c r="K185">
        <f t="shared" ref="K185:K232" si="4">J185/I185</f>
        <v>1.0233355306526262E-2</v>
      </c>
      <c r="L185" t="str">
        <f>_xlfn.XLOOKUP(A185,'Usage by partner TELE2 vs Ki'!A:A,'Usage by partner TELE2 vs Ki'!A:A,,0)</f>
        <v>PRTTM</v>
      </c>
    </row>
    <row r="186" spans="1:12" x14ac:dyDescent="0.25">
      <c r="A186" s="8" t="s">
        <v>462</v>
      </c>
      <c r="B186" s="8" t="s">
        <v>463</v>
      </c>
      <c r="C186" s="8" t="s">
        <v>464</v>
      </c>
      <c r="D186" s="8" t="s">
        <v>13</v>
      </c>
      <c r="E186" s="8" t="s">
        <v>14</v>
      </c>
      <c r="F186" s="8" t="s">
        <v>15</v>
      </c>
      <c r="G186" s="8">
        <v>134686</v>
      </c>
      <c r="H186" s="8">
        <v>0</v>
      </c>
      <c r="I186" s="8">
        <v>3234.7339999999999</v>
      </c>
      <c r="J186" s="7">
        <v>194.60877000008699</v>
      </c>
      <c r="K186">
        <f t="shared" si="4"/>
        <v>6.0162217357002772E-2</v>
      </c>
      <c r="L186" t="str">
        <f>_xlfn.XLOOKUP(A186,'Usage by partner TELE2 vs Ki'!A:A,'Usage by partner TELE2 vs Ki'!A:A,,0)</f>
        <v>PSEJE</v>
      </c>
    </row>
    <row r="187" spans="1:12" x14ac:dyDescent="0.25">
      <c r="A187" s="8" t="s">
        <v>465</v>
      </c>
      <c r="B187" s="8" t="s">
        <v>466</v>
      </c>
      <c r="C187" s="8" t="s">
        <v>464</v>
      </c>
      <c r="D187" s="8" t="s">
        <v>13</v>
      </c>
      <c r="E187" s="8" t="s">
        <v>14</v>
      </c>
      <c r="F187" s="8" t="s">
        <v>15</v>
      </c>
      <c r="G187" s="8">
        <v>35513</v>
      </c>
      <c r="H187" s="8">
        <v>0</v>
      </c>
      <c r="I187" s="8">
        <v>3037.616</v>
      </c>
      <c r="J187" s="7">
        <v>303.892789999993</v>
      </c>
      <c r="K187">
        <f t="shared" si="4"/>
        <v>0.10004318847411688</v>
      </c>
      <c r="L187" t="str">
        <f>_xlfn.XLOOKUP(A187,'Usage by partner TELE2 vs Ki'!A:A,'Usage by partner TELE2 vs Ki'!A:A,,0)</f>
        <v>PSEWM</v>
      </c>
    </row>
    <row r="188" spans="1:12" x14ac:dyDescent="0.25">
      <c r="A188" s="8" t="s">
        <v>467</v>
      </c>
      <c r="B188" s="8" t="s">
        <v>468</v>
      </c>
      <c r="C188" s="8" t="s">
        <v>469</v>
      </c>
      <c r="D188" s="8" t="s">
        <v>13</v>
      </c>
      <c r="E188" s="8" t="s">
        <v>14</v>
      </c>
      <c r="F188" s="8" t="s">
        <v>15</v>
      </c>
      <c r="G188" s="8">
        <v>382</v>
      </c>
      <c r="H188" s="8">
        <v>0</v>
      </c>
      <c r="I188" s="8">
        <v>8.3249999999999993</v>
      </c>
      <c r="J188" s="7">
        <v>0.50009000000000003</v>
      </c>
      <c r="K188">
        <f t="shared" si="4"/>
        <v>6.0070870870870881E-2</v>
      </c>
      <c r="L188" t="str">
        <f>_xlfn.XLOOKUP(A188,'Usage by partner TELE2 vs Ki'!A:A,'Usage by partner TELE2 vs Ki'!A:A,,0)</f>
        <v>QATB1</v>
      </c>
    </row>
    <row r="189" spans="1:12" x14ac:dyDescent="0.25">
      <c r="A189" s="8" t="s">
        <v>470</v>
      </c>
      <c r="B189" s="8" t="s">
        <v>471</v>
      </c>
      <c r="C189" s="8" t="s">
        <v>469</v>
      </c>
      <c r="D189" s="8" t="s">
        <v>13</v>
      </c>
      <c r="E189" s="8" t="s">
        <v>14</v>
      </c>
      <c r="F189" s="8" t="s">
        <v>15</v>
      </c>
      <c r="G189" s="8">
        <v>4779</v>
      </c>
      <c r="H189" s="8">
        <v>0</v>
      </c>
      <c r="I189" s="8">
        <v>4.7149999999999999</v>
      </c>
      <c r="J189" s="7">
        <v>0.28968000000001598</v>
      </c>
      <c r="K189">
        <f t="shared" si="4"/>
        <v>6.143796394486023E-2</v>
      </c>
      <c r="L189" t="str">
        <f>_xlfn.XLOOKUP(A189,'Usage by partner TELE2 vs Ki'!A:A,'Usage by partner TELE2 vs Ki'!A:A,,0)</f>
        <v>QATQT</v>
      </c>
    </row>
    <row r="190" spans="1:12" x14ac:dyDescent="0.25">
      <c r="A190" s="8" t="s">
        <v>472</v>
      </c>
      <c r="B190" s="8" t="s">
        <v>473</v>
      </c>
      <c r="C190" s="8" t="s">
        <v>474</v>
      </c>
      <c r="D190" s="8" t="s">
        <v>13</v>
      </c>
      <c r="E190" s="8" t="s">
        <v>14</v>
      </c>
      <c r="F190" s="8" t="s">
        <v>15</v>
      </c>
      <c r="G190" s="8">
        <v>1723</v>
      </c>
      <c r="H190" s="8">
        <v>0</v>
      </c>
      <c r="I190" s="8">
        <v>444.12700000000001</v>
      </c>
      <c r="J190" s="7">
        <v>4.4453300000000002</v>
      </c>
      <c r="K190">
        <f t="shared" si="4"/>
        <v>1.000914152933733E-2</v>
      </c>
      <c r="L190" t="str">
        <f>_xlfn.XLOOKUP(A190,'Usage by partner TELE2 vs Ki'!A:A,'Usage by partner TELE2 vs Ki'!A:A,,0)</f>
        <v>ROMMF</v>
      </c>
    </row>
    <row r="191" spans="1:12" x14ac:dyDescent="0.25">
      <c r="A191" s="8" t="s">
        <v>475</v>
      </c>
      <c r="B191" s="8" t="s">
        <v>476</v>
      </c>
      <c r="C191" s="8" t="s">
        <v>474</v>
      </c>
      <c r="D191" s="8" t="s">
        <v>13</v>
      </c>
      <c r="E191" s="8" t="s">
        <v>14</v>
      </c>
      <c r="F191" s="8" t="s">
        <v>15</v>
      </c>
      <c r="G191" s="8">
        <v>226</v>
      </c>
      <c r="H191" s="8">
        <v>0</v>
      </c>
      <c r="I191" s="8">
        <v>3.347</v>
      </c>
      <c r="J191" s="7">
        <v>2.1010000000000001E-2</v>
      </c>
      <c r="K191">
        <f t="shared" si="4"/>
        <v>6.2772632207947418E-3</v>
      </c>
      <c r="L191" t="str">
        <f>_xlfn.XLOOKUP(A191,'Usage by partner TELE2 vs Ki'!A:A,'Usage by partner TELE2 vs Ki'!A:A,,0)</f>
        <v>ROMMR</v>
      </c>
    </row>
    <row r="192" spans="1:12" x14ac:dyDescent="0.25">
      <c r="A192" s="8" t="s">
        <v>477</v>
      </c>
      <c r="B192" s="8" t="s">
        <v>478</v>
      </c>
      <c r="C192" s="8" t="s">
        <v>479</v>
      </c>
      <c r="D192" s="8" t="s">
        <v>13</v>
      </c>
      <c r="E192" s="8" t="s">
        <v>14</v>
      </c>
      <c r="F192" s="8" t="s">
        <v>15</v>
      </c>
      <c r="G192" s="8">
        <v>5182</v>
      </c>
      <c r="H192" s="8">
        <v>0</v>
      </c>
      <c r="I192" s="8">
        <v>162.48099999999999</v>
      </c>
      <c r="J192" s="7">
        <v>16.2683699999994</v>
      </c>
      <c r="K192">
        <f t="shared" si="4"/>
        <v>0.10012475304804501</v>
      </c>
      <c r="L192" t="str">
        <f>_xlfn.XLOOKUP(A192,'Usage by partner TELE2 vs Ki'!A:A,'Usage by partner TELE2 vs Ki'!A:A,,0)</f>
        <v>RWAMN</v>
      </c>
    </row>
    <row r="193" spans="1:12" x14ac:dyDescent="0.25">
      <c r="A193" s="8" t="s">
        <v>480</v>
      </c>
      <c r="B193" s="8" t="s">
        <v>481</v>
      </c>
      <c r="C193" s="8" t="s">
        <v>482</v>
      </c>
      <c r="D193" s="8" t="s">
        <v>13</v>
      </c>
      <c r="E193" s="8" t="s">
        <v>14</v>
      </c>
      <c r="F193" s="8" t="s">
        <v>15</v>
      </c>
      <c r="G193" s="8">
        <v>4437</v>
      </c>
      <c r="H193" s="8">
        <v>0</v>
      </c>
      <c r="I193" s="8">
        <v>114.46899999999999</v>
      </c>
      <c r="J193" s="7">
        <v>45.813390000000098</v>
      </c>
      <c r="K193">
        <f t="shared" si="4"/>
        <v>0.40022530117324429</v>
      </c>
      <c r="L193" t="str">
        <f>_xlfn.XLOOKUP(A193,'Usage by partner TELE2 vs Ki'!A:A,'Usage by partner TELE2 vs Ki'!A:A,,0)</f>
        <v>RWATG</v>
      </c>
    </row>
    <row r="194" spans="1:12" x14ac:dyDescent="0.25">
      <c r="A194" s="8" t="s">
        <v>483</v>
      </c>
      <c r="B194" s="8" t="s">
        <v>484</v>
      </c>
      <c r="C194" s="8" t="s">
        <v>485</v>
      </c>
      <c r="D194" s="8" t="s">
        <v>13</v>
      </c>
      <c r="E194" s="8" t="s">
        <v>14</v>
      </c>
      <c r="F194" s="8" t="s">
        <v>15</v>
      </c>
      <c r="G194" s="8">
        <v>936</v>
      </c>
      <c r="H194" s="8">
        <v>0</v>
      </c>
      <c r="I194" s="8">
        <v>0.96899999999999997</v>
      </c>
      <c r="J194" s="7">
        <v>0.19789000000000301</v>
      </c>
      <c r="K194">
        <f t="shared" si="4"/>
        <v>0.20422084623323325</v>
      </c>
      <c r="L194" t="str">
        <f>_xlfn.XLOOKUP(A194,'Usage by partner TELE2 vs Ki'!A:A,'Usage by partner TELE2 vs Ki'!A:A,,0)</f>
        <v>SAUET</v>
      </c>
    </row>
    <row r="195" spans="1:12" x14ac:dyDescent="0.25">
      <c r="A195" s="8" t="s">
        <v>486</v>
      </c>
      <c r="B195" s="8" t="s">
        <v>487</v>
      </c>
      <c r="C195" s="8" t="s">
        <v>485</v>
      </c>
      <c r="D195" s="8" t="s">
        <v>13</v>
      </c>
      <c r="E195" s="8" t="s">
        <v>14</v>
      </c>
      <c r="F195" s="8" t="s">
        <v>15</v>
      </c>
      <c r="G195" s="8">
        <v>881</v>
      </c>
      <c r="H195" s="8">
        <v>0</v>
      </c>
      <c r="I195" s="8">
        <v>1.0109999999999999</v>
      </c>
      <c r="J195" s="7">
        <v>0.20566000000000301</v>
      </c>
      <c r="K195">
        <f t="shared" si="4"/>
        <v>0.20342235410484968</v>
      </c>
      <c r="L195" t="str">
        <f>_xlfn.XLOOKUP(A195,'Usage by partner TELE2 vs Ki'!A:A,'Usage by partner TELE2 vs Ki'!A:A,,0)</f>
        <v>SAUZN</v>
      </c>
    </row>
    <row r="196" spans="1:12" x14ac:dyDescent="0.25">
      <c r="A196" s="8" t="s">
        <v>488</v>
      </c>
      <c r="B196" s="8" t="s">
        <v>489</v>
      </c>
      <c r="C196" s="8" t="s">
        <v>490</v>
      </c>
      <c r="D196" s="8" t="s">
        <v>13</v>
      </c>
      <c r="E196" s="8" t="s">
        <v>14</v>
      </c>
      <c r="F196" s="8" t="s">
        <v>15</v>
      </c>
      <c r="G196" s="8">
        <v>886736</v>
      </c>
      <c r="H196" s="8">
        <v>0</v>
      </c>
      <c r="I196" s="8">
        <v>3128.0149999999999</v>
      </c>
      <c r="J196" s="7">
        <v>315.191529999132</v>
      </c>
      <c r="K196">
        <f t="shared" si="4"/>
        <v>0.10076407242264887</v>
      </c>
      <c r="L196" t="str">
        <f>_xlfn.XLOOKUP(A196,'Usage by partner TELE2 vs Ki'!A:A,'Usage by partner TELE2 vs Ki'!A:A,,0)</f>
        <v>SENSG</v>
      </c>
    </row>
    <row r="197" spans="1:12" x14ac:dyDescent="0.25">
      <c r="A197" s="8" t="s">
        <v>1072</v>
      </c>
      <c r="B197" s="8" t="s">
        <v>1073</v>
      </c>
      <c r="C197" s="8" t="s">
        <v>493</v>
      </c>
      <c r="D197" s="8" t="s">
        <v>13</v>
      </c>
      <c r="E197" s="8" t="s">
        <v>14</v>
      </c>
      <c r="F197" s="8" t="s">
        <v>15</v>
      </c>
      <c r="G197" s="8">
        <v>2</v>
      </c>
      <c r="H197" s="8">
        <v>0</v>
      </c>
      <c r="I197" s="8">
        <v>0.126</v>
      </c>
      <c r="J197" s="9">
        <v>7.5700000000000003E-3</v>
      </c>
      <c r="K197">
        <f t="shared" si="4"/>
        <v>6.007936507936508E-2</v>
      </c>
      <c r="L197" t="str">
        <f>_xlfn.XLOOKUP(A197,'Usage by partner TELE2 vs Ki'!A:A,'Usage by partner TELE2 vs Ki'!A:A,,0)</f>
        <v>SGPST</v>
      </c>
    </row>
    <row r="198" spans="1:12" x14ac:dyDescent="0.25">
      <c r="A198" s="8" t="s">
        <v>494</v>
      </c>
      <c r="B198" s="8" t="s">
        <v>255</v>
      </c>
      <c r="C198" s="8" t="s">
        <v>495</v>
      </c>
      <c r="D198" s="8" t="s">
        <v>13</v>
      </c>
      <c r="E198" s="8" t="s">
        <v>14</v>
      </c>
      <c r="F198" s="8" t="s">
        <v>15</v>
      </c>
      <c r="G198" s="8">
        <v>652</v>
      </c>
      <c r="H198" s="8">
        <v>0</v>
      </c>
      <c r="I198" s="8">
        <v>8.2449999999999992</v>
      </c>
      <c r="J198" s="9">
        <v>0.82742999999999201</v>
      </c>
      <c r="K198">
        <f t="shared" si="4"/>
        <v>0.10035536688902269</v>
      </c>
      <c r="L198" t="str">
        <f>_xlfn.XLOOKUP(A198,'Usage by partner TELE2 vs Ki'!A:A,'Usage by partner TELE2 vs Ki'!A:A,,0)</f>
        <v>SLVDC</v>
      </c>
    </row>
    <row r="199" spans="1:12" x14ac:dyDescent="0.25">
      <c r="A199" s="8" t="s">
        <v>496</v>
      </c>
      <c r="B199" s="8" t="s">
        <v>497</v>
      </c>
      <c r="C199" s="8" t="s">
        <v>495</v>
      </c>
      <c r="D199" s="8" t="s">
        <v>13</v>
      </c>
      <c r="E199" s="8" t="s">
        <v>14</v>
      </c>
      <c r="F199" s="8" t="s">
        <v>15</v>
      </c>
      <c r="G199" s="8">
        <v>35</v>
      </c>
      <c r="H199" s="8">
        <v>0</v>
      </c>
      <c r="I199" s="8">
        <v>4.1550000000000002</v>
      </c>
      <c r="J199" s="9">
        <v>5.0020000000000002E-2</v>
      </c>
      <c r="K199">
        <f t="shared" si="4"/>
        <v>1.2038507821901323E-2</v>
      </c>
      <c r="L199" t="str">
        <f>_xlfn.XLOOKUP(A199,'Usage by partner TELE2 vs Ki'!A:A,'Usage by partner TELE2 vs Ki'!A:A,,0)</f>
        <v>SLVTM</v>
      </c>
    </row>
    <row r="200" spans="1:12" x14ac:dyDescent="0.25">
      <c r="A200" s="8" t="s">
        <v>498</v>
      </c>
      <c r="B200" s="8" t="s">
        <v>499</v>
      </c>
      <c r="C200" s="8" t="s">
        <v>500</v>
      </c>
      <c r="D200" s="8" t="s">
        <v>13</v>
      </c>
      <c r="E200" s="8" t="s">
        <v>14</v>
      </c>
      <c r="F200" s="8" t="s">
        <v>15</v>
      </c>
      <c r="G200" s="8">
        <v>242</v>
      </c>
      <c r="H200" s="8">
        <v>0</v>
      </c>
      <c r="I200" s="8">
        <v>12.991</v>
      </c>
      <c r="J200" s="9">
        <v>0.78047</v>
      </c>
      <c r="K200">
        <f t="shared" si="4"/>
        <v>6.0077746131937497E-2</v>
      </c>
      <c r="L200" t="str">
        <f>_xlfn.XLOOKUP(A200,'Usage by partner TELE2 vs Ki'!A:A,'Usage by partner TELE2 vs Ki'!A:A,,0)</f>
        <v>SRBNO</v>
      </c>
    </row>
    <row r="201" spans="1:12" x14ac:dyDescent="0.25">
      <c r="A201" s="8" t="s">
        <v>501</v>
      </c>
      <c r="B201" s="8" t="s">
        <v>502</v>
      </c>
      <c r="C201" s="8" t="s">
        <v>503</v>
      </c>
      <c r="D201" s="8" t="s">
        <v>13</v>
      </c>
      <c r="E201" s="8" t="s">
        <v>14</v>
      </c>
      <c r="F201" s="8" t="s">
        <v>15</v>
      </c>
      <c r="G201" s="8">
        <v>239</v>
      </c>
      <c r="H201" s="8">
        <v>0</v>
      </c>
      <c r="I201" s="8">
        <v>4.6950000000000003</v>
      </c>
      <c r="J201" s="9">
        <v>0.23549999999999999</v>
      </c>
      <c r="K201">
        <f t="shared" si="4"/>
        <v>5.0159744408945682E-2</v>
      </c>
      <c r="L201" t="str">
        <f>_xlfn.XLOOKUP(A201,'Usage by partner TELE2 vs Ki'!A:A,'Usage by partner TELE2 vs Ki'!A:A,,0)</f>
        <v>SSDMN</v>
      </c>
    </row>
    <row r="202" spans="1:12" x14ac:dyDescent="0.25">
      <c r="A202" s="8" t="s">
        <v>504</v>
      </c>
      <c r="B202" s="8" t="s">
        <v>505</v>
      </c>
      <c r="C202" s="8" t="s">
        <v>506</v>
      </c>
      <c r="D202" s="8" t="s">
        <v>13</v>
      </c>
      <c r="E202" s="8" t="s">
        <v>14</v>
      </c>
      <c r="F202" s="8" t="s">
        <v>15</v>
      </c>
      <c r="G202" s="8">
        <v>1</v>
      </c>
      <c r="H202" s="8">
        <v>0</v>
      </c>
      <c r="I202" s="8">
        <v>1.0999999999999999E-2</v>
      </c>
      <c r="J202" s="9">
        <v>1.08E-3</v>
      </c>
      <c r="K202">
        <f t="shared" si="4"/>
        <v>9.818181818181819E-2</v>
      </c>
      <c r="L202" t="str">
        <f>_xlfn.XLOOKUP(A202,'Usage by partner TELE2 vs Ki'!A:A,'Usage by partner TELE2 vs Ki'!A:A,,0)</f>
        <v>SURDC</v>
      </c>
    </row>
    <row r="203" spans="1:12" x14ac:dyDescent="0.25">
      <c r="A203" s="8" t="s">
        <v>507</v>
      </c>
      <c r="B203" s="8" t="s">
        <v>508</v>
      </c>
      <c r="C203" s="8" t="s">
        <v>509</v>
      </c>
      <c r="D203" s="8" t="s">
        <v>13</v>
      </c>
      <c r="E203" s="8" t="s">
        <v>14</v>
      </c>
      <c r="F203" s="8" t="s">
        <v>15</v>
      </c>
      <c r="G203" s="8">
        <v>204</v>
      </c>
      <c r="H203" s="8">
        <v>0</v>
      </c>
      <c r="I203" s="8">
        <v>62.094000000000001</v>
      </c>
      <c r="J203" s="9">
        <v>0.37347000000000102</v>
      </c>
      <c r="K203">
        <f t="shared" si="4"/>
        <v>6.0145907817180568E-3</v>
      </c>
      <c r="L203" t="str">
        <f>_xlfn.XLOOKUP(A203,'Usage by partner TELE2 vs Ki'!A:A,'Usage by partner TELE2 vs Ki'!A:A,,0)</f>
        <v>SVKGT</v>
      </c>
    </row>
    <row r="204" spans="1:12" x14ac:dyDescent="0.25">
      <c r="A204" s="8" t="s">
        <v>510</v>
      </c>
      <c r="B204" s="8" t="s">
        <v>511</v>
      </c>
      <c r="C204" s="8" t="s">
        <v>512</v>
      </c>
      <c r="D204" s="8" t="s">
        <v>13</v>
      </c>
      <c r="E204" s="8" t="s">
        <v>14</v>
      </c>
      <c r="F204" s="8" t="s">
        <v>15</v>
      </c>
      <c r="G204" s="8">
        <v>44</v>
      </c>
      <c r="H204" s="8">
        <v>0</v>
      </c>
      <c r="I204" s="8">
        <v>2.1459999999999999</v>
      </c>
      <c r="J204" s="9">
        <v>2.1590000000000002E-2</v>
      </c>
      <c r="K204">
        <f t="shared" si="4"/>
        <v>1.006057781919851E-2</v>
      </c>
      <c r="L204" t="str">
        <f>_xlfn.XLOOKUP(A204,'Usage by partner TELE2 vs Ki'!A:A,'Usage by partner TELE2 vs Ki'!A:A,,0)</f>
        <v>SVKO2</v>
      </c>
    </row>
    <row r="205" spans="1:12" x14ac:dyDescent="0.25">
      <c r="A205" s="8" t="s">
        <v>513</v>
      </c>
      <c r="B205" s="8" t="s">
        <v>514</v>
      </c>
      <c r="C205" s="8" t="s">
        <v>509</v>
      </c>
      <c r="D205" s="8" t="s">
        <v>13</v>
      </c>
      <c r="E205" s="8" t="s">
        <v>14</v>
      </c>
      <c r="F205" s="8" t="s">
        <v>15</v>
      </c>
      <c r="G205" s="8">
        <v>221</v>
      </c>
      <c r="H205" s="8">
        <v>0</v>
      </c>
      <c r="I205" s="8">
        <v>63.683999999999997</v>
      </c>
      <c r="J205" s="9">
        <v>0.38305</v>
      </c>
      <c r="K205">
        <f t="shared" si="4"/>
        <v>6.0148545945606438E-3</v>
      </c>
      <c r="L205" t="str">
        <f>_xlfn.XLOOKUP(A205,'Usage by partner TELE2 vs Ki'!A:A,'Usage by partner TELE2 vs Ki'!A:A,,0)</f>
        <v>SVNMT</v>
      </c>
    </row>
    <row r="206" spans="1:12" x14ac:dyDescent="0.25">
      <c r="A206" s="8" t="s">
        <v>515</v>
      </c>
      <c r="B206" s="8" t="s">
        <v>516</v>
      </c>
      <c r="C206" s="8" t="s">
        <v>509</v>
      </c>
      <c r="D206" s="8" t="s">
        <v>13</v>
      </c>
      <c r="E206" s="8" t="s">
        <v>14</v>
      </c>
      <c r="F206" s="8" t="s">
        <v>15</v>
      </c>
      <c r="G206" s="8">
        <v>298</v>
      </c>
      <c r="H206" s="8">
        <v>0</v>
      </c>
      <c r="I206" s="8">
        <v>188.971</v>
      </c>
      <c r="J206" s="9">
        <v>1.8905099999999999</v>
      </c>
      <c r="K206">
        <f t="shared" si="4"/>
        <v>1.0004233453810372E-2</v>
      </c>
      <c r="L206" t="str">
        <f>_xlfn.XLOOKUP(A206,'Usage by partner TELE2 vs Ki'!A:A,'Usage by partner TELE2 vs Ki'!A:A,,0)</f>
        <v>SVNSM</v>
      </c>
    </row>
    <row r="207" spans="1:12" x14ac:dyDescent="0.25">
      <c r="A207" s="8" t="s">
        <v>517</v>
      </c>
      <c r="B207" s="8" t="s">
        <v>518</v>
      </c>
      <c r="C207" s="8" t="s">
        <v>509</v>
      </c>
      <c r="D207" s="8" t="s">
        <v>13</v>
      </c>
      <c r="E207" s="8" t="s">
        <v>14</v>
      </c>
      <c r="F207" s="8" t="s">
        <v>15</v>
      </c>
      <c r="G207" s="8">
        <v>397</v>
      </c>
      <c r="H207" s="8">
        <v>0</v>
      </c>
      <c r="I207" s="8">
        <v>12.734999999999999</v>
      </c>
      <c r="J207" s="9">
        <v>0.12869</v>
      </c>
      <c r="K207">
        <f t="shared" si="4"/>
        <v>1.0105221829603455E-2</v>
      </c>
      <c r="L207" t="str">
        <f>_xlfn.XLOOKUP(A207,'Usage by partner TELE2 vs Ki'!A:A,'Usage by partner TELE2 vs Ki'!A:A,,0)</f>
        <v>SVNVG</v>
      </c>
    </row>
    <row r="208" spans="1:12" x14ac:dyDescent="0.25">
      <c r="A208" s="8" t="s">
        <v>519</v>
      </c>
      <c r="B208" s="8" t="s">
        <v>520</v>
      </c>
      <c r="C208" s="8" t="s">
        <v>521</v>
      </c>
      <c r="D208" s="8" t="s">
        <v>13</v>
      </c>
      <c r="E208" s="8" t="s">
        <v>14</v>
      </c>
      <c r="F208" s="8" t="s">
        <v>15</v>
      </c>
      <c r="G208" s="8">
        <v>50246</v>
      </c>
      <c r="H208" s="8">
        <v>0</v>
      </c>
      <c r="I208" s="8">
        <v>88.049000000000007</v>
      </c>
      <c r="J208" s="9">
        <v>8.9280499999970093</v>
      </c>
      <c r="K208">
        <f t="shared" si="4"/>
        <v>0.10139865302271472</v>
      </c>
      <c r="L208" t="str">
        <f>_xlfn.XLOOKUP(A208,'Usage by partner TELE2 vs Ki'!A:A,'Usage by partner TELE2 vs Ki'!A:A,,0)</f>
        <v>TCDML</v>
      </c>
    </row>
    <row r="209" spans="1:12" x14ac:dyDescent="0.25">
      <c r="A209" s="8" t="s">
        <v>522</v>
      </c>
      <c r="B209" s="8" t="s">
        <v>523</v>
      </c>
      <c r="C209" s="8" t="s">
        <v>524</v>
      </c>
      <c r="D209" s="8" t="s">
        <v>13</v>
      </c>
      <c r="E209" s="8" t="s">
        <v>14</v>
      </c>
      <c r="F209" s="8" t="s">
        <v>15</v>
      </c>
      <c r="G209" s="8">
        <v>101</v>
      </c>
      <c r="H209" s="8">
        <v>0</v>
      </c>
      <c r="I209" s="8">
        <v>4.9850000000000003</v>
      </c>
      <c r="J209" s="9">
        <v>2.4929600000000001</v>
      </c>
      <c r="K209">
        <f t="shared" si="4"/>
        <v>0.5000922768304914</v>
      </c>
      <c r="L209" t="str">
        <f>_xlfn.XLOOKUP(A209,'Usage by partner TELE2 vs Ki'!A:A,'Usage by partner TELE2 vs Ki'!A:A,,0)</f>
        <v>TGOTC</v>
      </c>
    </row>
    <row r="210" spans="1:12" x14ac:dyDescent="0.25">
      <c r="A210" s="8" t="s">
        <v>1074</v>
      </c>
      <c r="B210" s="8" t="s">
        <v>1075</v>
      </c>
      <c r="C210" s="8" t="s">
        <v>527</v>
      </c>
      <c r="D210" s="8" t="s">
        <v>13</v>
      </c>
      <c r="E210" s="8" t="s">
        <v>14</v>
      </c>
      <c r="F210" s="8" t="s">
        <v>15</v>
      </c>
      <c r="G210" s="8">
        <v>2</v>
      </c>
      <c r="H210" s="8">
        <v>0</v>
      </c>
      <c r="I210" s="8">
        <v>0.13300000000000001</v>
      </c>
      <c r="J210" s="9">
        <v>6.6499999999999997E-3</v>
      </c>
      <c r="K210">
        <f t="shared" si="4"/>
        <v>4.9999999999999996E-2</v>
      </c>
      <c r="L210" t="str">
        <f>_xlfn.XLOOKUP(A210,'Usage by partner TELE2 vs Ki'!A:A,'Usage by partner TELE2 vs Ki'!A:A,,0)</f>
        <v>THACA</v>
      </c>
    </row>
    <row r="211" spans="1:12" x14ac:dyDescent="0.25">
      <c r="A211" s="8" t="s">
        <v>525</v>
      </c>
      <c r="B211" s="8" t="s">
        <v>526</v>
      </c>
      <c r="C211" s="8" t="s">
        <v>527</v>
      </c>
      <c r="D211" s="8" t="s">
        <v>13</v>
      </c>
      <c r="E211" s="8" t="s">
        <v>14</v>
      </c>
      <c r="F211" s="8" t="s">
        <v>15</v>
      </c>
      <c r="G211" s="8">
        <v>6</v>
      </c>
      <c r="H211" s="8">
        <v>0</v>
      </c>
      <c r="I211" s="8">
        <v>0.314</v>
      </c>
      <c r="J211" s="9">
        <v>1.5740000000000001E-2</v>
      </c>
      <c r="K211">
        <f t="shared" si="4"/>
        <v>5.0127388535031847E-2</v>
      </c>
      <c r="L211" t="str">
        <f>_xlfn.XLOOKUP(A211,'Usage by partner TELE2 vs Ki'!A:A,'Usage by partner TELE2 vs Ki'!A:A,,0)</f>
        <v>THADT</v>
      </c>
    </row>
    <row r="212" spans="1:12" x14ac:dyDescent="0.25">
      <c r="A212" s="8" t="s">
        <v>528</v>
      </c>
      <c r="B212" s="8" t="s">
        <v>529</v>
      </c>
      <c r="C212" s="8" t="s">
        <v>527</v>
      </c>
      <c r="D212" s="8" t="s">
        <v>13</v>
      </c>
      <c r="E212" s="8" t="s">
        <v>14</v>
      </c>
      <c r="F212" s="8" t="s">
        <v>15</v>
      </c>
      <c r="G212" s="8">
        <v>45</v>
      </c>
      <c r="H212" s="8">
        <v>0</v>
      </c>
      <c r="I212" s="8">
        <v>1.849</v>
      </c>
      <c r="J212" s="9">
        <v>9.2579999999999996E-2</v>
      </c>
      <c r="K212">
        <f t="shared" si="4"/>
        <v>5.0070308274743104E-2</v>
      </c>
      <c r="L212" t="str">
        <f>_xlfn.XLOOKUP(A212,'Usage by partner TELE2 vs Ki'!A:A,'Usage by partner TELE2 vs Ki'!A:A,,0)</f>
        <v>THAWN</v>
      </c>
    </row>
    <row r="213" spans="1:12" x14ac:dyDescent="0.25">
      <c r="A213" s="8" t="s">
        <v>530</v>
      </c>
      <c r="B213" s="8" t="s">
        <v>531</v>
      </c>
      <c r="C213" s="8" t="s">
        <v>532</v>
      </c>
      <c r="D213" s="8" t="s">
        <v>13</v>
      </c>
      <c r="E213" s="8" t="s">
        <v>14</v>
      </c>
      <c r="F213" s="8" t="s">
        <v>15</v>
      </c>
      <c r="G213" s="8">
        <v>228</v>
      </c>
      <c r="H213" s="8">
        <v>0</v>
      </c>
      <c r="I213" s="8">
        <v>27.506</v>
      </c>
      <c r="J213" s="9">
        <v>2.7514699999999999</v>
      </c>
      <c r="K213">
        <f t="shared" si="4"/>
        <v>0.10003162946266268</v>
      </c>
      <c r="L213" t="str">
        <f>_xlfn.XLOOKUP(A213,'Usage by partner TELE2 vs Ki'!A:A,'Usage by partner TELE2 vs Ki'!A:A,,0)</f>
        <v>TTODL</v>
      </c>
    </row>
    <row r="214" spans="1:12" x14ac:dyDescent="0.25">
      <c r="A214" s="8" t="s">
        <v>533</v>
      </c>
      <c r="B214" s="8" t="s">
        <v>534</v>
      </c>
      <c r="C214" s="8" t="s">
        <v>535</v>
      </c>
      <c r="D214" s="8" t="s">
        <v>13</v>
      </c>
      <c r="E214" s="8" t="s">
        <v>14</v>
      </c>
      <c r="F214" s="8" t="s">
        <v>15</v>
      </c>
      <c r="G214" s="8">
        <v>533</v>
      </c>
      <c r="H214" s="8">
        <v>0</v>
      </c>
      <c r="I214" s="8">
        <v>71.248999999999995</v>
      </c>
      <c r="J214" s="9">
        <v>4.2760399999999903</v>
      </c>
      <c r="K214">
        <f t="shared" si="4"/>
        <v>6.001543881317619E-2</v>
      </c>
      <c r="L214" t="str">
        <f>_xlfn.XLOOKUP(A214,'Usage by partner TELE2 vs Ki'!A:A,'Usage by partner TELE2 vs Ki'!A:A,,0)</f>
        <v>TURIS</v>
      </c>
    </row>
    <row r="215" spans="1:12" x14ac:dyDescent="0.25">
      <c r="A215" s="8" t="s">
        <v>536</v>
      </c>
      <c r="B215" s="8" t="s">
        <v>537</v>
      </c>
      <c r="C215" s="8" t="s">
        <v>535</v>
      </c>
      <c r="D215" s="8" t="s">
        <v>13</v>
      </c>
      <c r="E215" s="8" t="s">
        <v>14</v>
      </c>
      <c r="F215" s="8" t="s">
        <v>15</v>
      </c>
      <c r="G215" s="8">
        <v>327</v>
      </c>
      <c r="H215" s="8">
        <v>0</v>
      </c>
      <c r="I215" s="8">
        <v>30.411999999999999</v>
      </c>
      <c r="J215" s="9">
        <v>1.82596</v>
      </c>
      <c r="K215">
        <f t="shared" si="4"/>
        <v>6.0040773378929373E-2</v>
      </c>
      <c r="L215" t="str">
        <f>_xlfn.XLOOKUP(A215,'Usage by partner TELE2 vs Ki'!A:A,'Usage by partner TELE2 vs Ki'!A:A,,0)</f>
        <v>TURTC</v>
      </c>
    </row>
    <row r="216" spans="1:12" x14ac:dyDescent="0.25">
      <c r="A216" s="8" t="s">
        <v>538</v>
      </c>
      <c r="B216" s="8" t="s">
        <v>539</v>
      </c>
      <c r="C216" s="8" t="s">
        <v>535</v>
      </c>
      <c r="D216" s="8" t="s">
        <v>13</v>
      </c>
      <c r="E216" s="8" t="s">
        <v>14</v>
      </c>
      <c r="F216" s="8" t="s">
        <v>15</v>
      </c>
      <c r="G216" s="8">
        <v>1249</v>
      </c>
      <c r="H216" s="8">
        <v>0</v>
      </c>
      <c r="I216" s="8">
        <v>41.552999999999997</v>
      </c>
      <c r="J216" s="9">
        <v>2.49598999999996</v>
      </c>
      <c r="K216">
        <f t="shared" si="4"/>
        <v>6.0067624479579335E-2</v>
      </c>
      <c r="L216" t="str">
        <f>_xlfn.XLOOKUP(A216,'Usage by partner TELE2 vs Ki'!A:A,'Usage by partner TELE2 vs Ki'!A:A,,0)</f>
        <v>TURTS</v>
      </c>
    </row>
    <row r="217" spans="1:12" x14ac:dyDescent="0.25">
      <c r="A217" s="8" t="s">
        <v>1076</v>
      </c>
      <c r="B217" s="8" t="s">
        <v>1077</v>
      </c>
      <c r="C217" s="8" t="s">
        <v>542</v>
      </c>
      <c r="D217" s="8" t="s">
        <v>13</v>
      </c>
      <c r="E217" s="8" t="s">
        <v>14</v>
      </c>
      <c r="F217" s="8" t="s">
        <v>15</v>
      </c>
      <c r="G217" s="8">
        <v>2</v>
      </c>
      <c r="H217" s="8">
        <v>0</v>
      </c>
      <c r="I217" s="8">
        <v>0.158</v>
      </c>
      <c r="J217" s="9">
        <v>9.4999999999999998E-3</v>
      </c>
      <c r="K217">
        <f t="shared" si="4"/>
        <v>6.0126582278481014E-2</v>
      </c>
      <c r="L217" t="str">
        <f>_xlfn.XLOOKUP(A217,'Usage by partner TELE2 vs Ki'!A:A,'Usage by partner TELE2 vs Ki'!A:A,,0)</f>
        <v>TWNFE</v>
      </c>
    </row>
    <row r="218" spans="1:12" x14ac:dyDescent="0.25">
      <c r="A218" s="8" t="s">
        <v>1078</v>
      </c>
      <c r="B218" s="8" t="s">
        <v>1079</v>
      </c>
      <c r="C218" s="8" t="s">
        <v>542</v>
      </c>
      <c r="D218" s="8" t="s">
        <v>13</v>
      </c>
      <c r="E218" s="8" t="s">
        <v>14</v>
      </c>
      <c r="F218" s="8" t="s">
        <v>15</v>
      </c>
      <c r="G218" s="8">
        <v>4</v>
      </c>
      <c r="H218" s="8">
        <v>0</v>
      </c>
      <c r="I218" s="8">
        <v>0.108</v>
      </c>
      <c r="J218" s="9">
        <v>6.5199999999999998E-3</v>
      </c>
      <c r="K218">
        <f t="shared" si="4"/>
        <v>6.0370370370370366E-2</v>
      </c>
      <c r="L218" t="str">
        <f>_xlfn.XLOOKUP(A218,'Usage by partner TELE2 vs Ki'!A:A,'Usage by partner TELE2 vs Ki'!A:A,,0)</f>
        <v>TWNLD</v>
      </c>
    </row>
    <row r="219" spans="1:12" x14ac:dyDescent="0.25">
      <c r="A219" s="8" t="s">
        <v>540</v>
      </c>
      <c r="B219" s="8" t="s">
        <v>541</v>
      </c>
      <c r="C219" s="8" t="s">
        <v>542</v>
      </c>
      <c r="D219" s="8" t="s">
        <v>13</v>
      </c>
      <c r="E219" s="8" t="s">
        <v>14</v>
      </c>
      <c r="F219" s="8" t="s">
        <v>15</v>
      </c>
      <c r="G219" s="8">
        <v>5</v>
      </c>
      <c r="H219" s="8">
        <v>0</v>
      </c>
      <c r="I219" s="8">
        <v>6.0000000000000001E-3</v>
      </c>
      <c r="J219" s="9">
        <v>3.6000000000000002E-4</v>
      </c>
      <c r="K219">
        <f t="shared" si="4"/>
        <v>6.0000000000000005E-2</v>
      </c>
      <c r="L219" t="str">
        <f>_xlfn.XLOOKUP(A219,'Usage by partner TELE2 vs Ki'!A:A,'Usage by partner TELE2 vs Ki'!A:A,,0)</f>
        <v>TWNPC</v>
      </c>
    </row>
    <row r="220" spans="1:12" x14ac:dyDescent="0.25">
      <c r="A220" s="8" t="s">
        <v>543</v>
      </c>
      <c r="B220" s="8" t="s">
        <v>544</v>
      </c>
      <c r="C220" s="8" t="s">
        <v>545</v>
      </c>
      <c r="D220" s="8" t="s">
        <v>13</v>
      </c>
      <c r="E220" s="8" t="s">
        <v>14</v>
      </c>
      <c r="F220" s="8" t="s">
        <v>15</v>
      </c>
      <c r="G220" s="8">
        <v>212270</v>
      </c>
      <c r="H220" s="8">
        <v>0</v>
      </c>
      <c r="I220" s="8">
        <v>3857.55</v>
      </c>
      <c r="J220" s="9">
        <v>1929.5835099992601</v>
      </c>
      <c r="K220">
        <f t="shared" si="4"/>
        <v>0.50020959157995615</v>
      </c>
      <c r="L220" t="str">
        <f>_xlfn.XLOOKUP(A220,'Usage by partner TELE2 vs Ki'!A:A,'Usage by partner TELE2 vs Ki'!A:A,,0)</f>
        <v>TZACT</v>
      </c>
    </row>
    <row r="221" spans="1:12" x14ac:dyDescent="0.25">
      <c r="A221" s="8" t="s">
        <v>546</v>
      </c>
      <c r="B221" s="8" t="s">
        <v>547</v>
      </c>
      <c r="C221" s="8" t="s">
        <v>545</v>
      </c>
      <c r="D221" s="8" t="s">
        <v>13</v>
      </c>
      <c r="E221" s="8" t="s">
        <v>14</v>
      </c>
      <c r="F221" s="8" t="s">
        <v>15</v>
      </c>
      <c r="G221" s="8">
        <v>154371</v>
      </c>
      <c r="H221" s="8">
        <v>0</v>
      </c>
      <c r="I221" s="8">
        <v>1904.364</v>
      </c>
      <c r="J221" s="9">
        <v>191.00290000033601</v>
      </c>
      <c r="K221">
        <f t="shared" si="4"/>
        <v>0.10029747464262925</v>
      </c>
      <c r="L221" t="str">
        <f>_xlfn.XLOOKUP(A221,'Usage by partner TELE2 vs Ki'!A:A,'Usage by partner TELE2 vs Ki'!A:A,,0)</f>
        <v>TZAMB</v>
      </c>
    </row>
    <row r="222" spans="1:12" x14ac:dyDescent="0.25">
      <c r="A222" s="8" t="s">
        <v>548</v>
      </c>
      <c r="B222" s="8" t="s">
        <v>549</v>
      </c>
      <c r="C222" s="8" t="s">
        <v>550</v>
      </c>
      <c r="D222" s="8" t="s">
        <v>13</v>
      </c>
      <c r="E222" s="8" t="s">
        <v>14</v>
      </c>
      <c r="F222" s="8" t="s">
        <v>15</v>
      </c>
      <c r="G222" s="8">
        <v>2034</v>
      </c>
      <c r="H222" s="8">
        <v>0</v>
      </c>
      <c r="I222" s="8">
        <v>89.251000000000005</v>
      </c>
      <c r="J222" s="9">
        <v>44.633289999999199</v>
      </c>
      <c r="K222">
        <f t="shared" si="4"/>
        <v>0.50008728193520746</v>
      </c>
      <c r="L222" t="str">
        <f>_xlfn.XLOOKUP(A222,'Usage by partner TELE2 vs Ki'!A:A,'Usage by partner TELE2 vs Ki'!A:A,,0)</f>
        <v>UGACE</v>
      </c>
    </row>
    <row r="223" spans="1:12" x14ac:dyDescent="0.25">
      <c r="A223" s="8" t="s">
        <v>551</v>
      </c>
      <c r="B223" s="8" t="s">
        <v>552</v>
      </c>
      <c r="C223" s="8" t="s">
        <v>550</v>
      </c>
      <c r="D223" s="8" t="s">
        <v>13</v>
      </c>
      <c r="E223" s="8" t="s">
        <v>14</v>
      </c>
      <c r="F223" s="8" t="s">
        <v>15</v>
      </c>
      <c r="G223" s="8">
        <v>1209</v>
      </c>
      <c r="H223" s="8">
        <v>0</v>
      </c>
      <c r="I223" s="8">
        <v>40.267000000000003</v>
      </c>
      <c r="J223" s="9">
        <v>2.0172800000000302</v>
      </c>
      <c r="K223">
        <f t="shared" si="4"/>
        <v>5.0097598529814241E-2</v>
      </c>
      <c r="L223" t="str">
        <f>_xlfn.XLOOKUP(A223,'Usage by partner TELE2 vs Ki'!A:A,'Usage by partner TELE2 vs Ki'!A:A,,0)</f>
        <v>UGAMN</v>
      </c>
    </row>
    <row r="224" spans="1:12" x14ac:dyDescent="0.25">
      <c r="A224" s="8" t="s">
        <v>553</v>
      </c>
      <c r="B224" s="8" t="s">
        <v>554</v>
      </c>
      <c r="C224" s="8" t="s">
        <v>555</v>
      </c>
      <c r="D224" s="8" t="s">
        <v>13</v>
      </c>
      <c r="E224" s="8" t="s">
        <v>14</v>
      </c>
      <c r="F224" s="8" t="s">
        <v>15</v>
      </c>
      <c r="G224" s="8">
        <v>816418</v>
      </c>
      <c r="H224" s="8">
        <v>0</v>
      </c>
      <c r="I224" s="8">
        <v>71600.088000000003</v>
      </c>
      <c r="J224" s="9">
        <v>1077.56625999262</v>
      </c>
      <c r="K224">
        <f t="shared" si="4"/>
        <v>1.5049789603507469E-2</v>
      </c>
      <c r="L224" t="str">
        <f>_xlfn.XLOOKUP(A224,'Usage by partner TELE2 vs Ki'!A:A,'Usage by partner TELE2 vs Ki'!A:A,,0)</f>
        <v>USACG</v>
      </c>
    </row>
    <row r="225" spans="1:12" x14ac:dyDescent="0.25">
      <c r="A225" s="8" t="s">
        <v>556</v>
      </c>
      <c r="B225" s="8" t="s">
        <v>557</v>
      </c>
      <c r="C225" s="8" t="s">
        <v>555</v>
      </c>
      <c r="D225" s="8" t="s">
        <v>13</v>
      </c>
      <c r="E225" s="8" t="s">
        <v>14</v>
      </c>
      <c r="F225" s="8" t="s">
        <v>15</v>
      </c>
      <c r="G225" s="8">
        <v>1510723</v>
      </c>
      <c r="H225" s="8">
        <v>0</v>
      </c>
      <c r="I225" s="8">
        <v>114280.50599999999</v>
      </c>
      <c r="J225" s="9">
        <v>577.42768999000702</v>
      </c>
      <c r="K225">
        <f t="shared" si="4"/>
        <v>5.0527225526110905E-3</v>
      </c>
      <c r="L225" t="str">
        <f>_xlfn.XLOOKUP(A225,'Usage by partner TELE2 vs Ki'!A:A,'Usage by partner TELE2 vs Ki'!A:A,,0)</f>
        <v>USAW6</v>
      </c>
    </row>
    <row r="226" spans="1:12" x14ac:dyDescent="0.25">
      <c r="A226" s="8" t="s">
        <v>1080</v>
      </c>
      <c r="B226" s="8" t="s">
        <v>1081</v>
      </c>
      <c r="C226" s="8" t="s">
        <v>1082</v>
      </c>
      <c r="D226" s="8" t="s">
        <v>13</v>
      </c>
      <c r="E226" s="8" t="s">
        <v>14</v>
      </c>
      <c r="F226" s="8" t="s">
        <v>15</v>
      </c>
      <c r="G226" s="8">
        <v>1441</v>
      </c>
      <c r="H226" s="8">
        <v>0</v>
      </c>
      <c r="I226" s="8">
        <v>4.7510000000000003</v>
      </c>
      <c r="J226" s="9">
        <v>0.95293999999999301</v>
      </c>
      <c r="K226">
        <f t="shared" si="4"/>
        <v>0.20057672069037949</v>
      </c>
      <c r="L226" t="str">
        <f>_xlfn.XLOOKUP(A226,'Usage by partner TELE2 vs Ki'!A:A,'Usage by partner TELE2 vs Ki'!A:A,,0)</f>
        <v>VENMS</v>
      </c>
    </row>
    <row r="227" spans="1:12" x14ac:dyDescent="0.25">
      <c r="A227" s="8" t="s">
        <v>558</v>
      </c>
      <c r="B227" s="8" t="s">
        <v>559</v>
      </c>
      <c r="C227" s="8" t="s">
        <v>560</v>
      </c>
      <c r="D227" s="8" t="s">
        <v>13</v>
      </c>
      <c r="E227" s="8" t="s">
        <v>14</v>
      </c>
      <c r="F227" s="8" t="s">
        <v>15</v>
      </c>
      <c r="G227" s="8">
        <v>2944</v>
      </c>
      <c r="H227" s="8">
        <v>0</v>
      </c>
      <c r="I227" s="8">
        <v>27.49</v>
      </c>
      <c r="J227" s="9">
        <v>2.7611000000000501</v>
      </c>
      <c r="K227">
        <f t="shared" si="4"/>
        <v>0.10044016005820482</v>
      </c>
      <c r="L227" t="str">
        <f>_xlfn.XLOOKUP(A227,'Usage by partner TELE2 vs Ki'!A:A,'Usage by partner TELE2 vs Ki'!A:A,,0)</f>
        <v>VGBCC</v>
      </c>
    </row>
    <row r="228" spans="1:12" x14ac:dyDescent="0.25">
      <c r="A228" s="8" t="s">
        <v>561</v>
      </c>
      <c r="B228" s="8" t="s">
        <v>562</v>
      </c>
      <c r="C228" s="8" t="s">
        <v>560</v>
      </c>
      <c r="D228" s="8" t="s">
        <v>13</v>
      </c>
      <c r="E228" s="8" t="s">
        <v>14</v>
      </c>
      <c r="F228" s="8" t="s">
        <v>15</v>
      </c>
      <c r="G228" s="8">
        <v>3329</v>
      </c>
      <c r="H228" s="8">
        <v>0</v>
      </c>
      <c r="I228" s="8">
        <v>24.285</v>
      </c>
      <c r="J228" s="9">
        <v>2.4381600000000399</v>
      </c>
      <c r="K228">
        <f t="shared" si="4"/>
        <v>0.10039777640519003</v>
      </c>
      <c r="L228" t="str">
        <f>_xlfn.XLOOKUP(A228,'Usage by partner TELE2 vs Ki'!A:A,'Usage by partner TELE2 vs Ki'!A:A,,0)</f>
        <v>VGBCW</v>
      </c>
    </row>
    <row r="229" spans="1:12" x14ac:dyDescent="0.25">
      <c r="A229" s="8" t="s">
        <v>563</v>
      </c>
      <c r="B229" s="8" t="s">
        <v>564</v>
      </c>
      <c r="C229" s="8" t="s">
        <v>565</v>
      </c>
      <c r="D229" s="8" t="s">
        <v>13</v>
      </c>
      <c r="E229" s="8" t="s">
        <v>14</v>
      </c>
      <c r="F229" s="8" t="s">
        <v>15</v>
      </c>
      <c r="G229" s="8">
        <v>520</v>
      </c>
      <c r="H229" s="8">
        <v>0</v>
      </c>
      <c r="I229" s="8">
        <v>22.260999999999999</v>
      </c>
      <c r="J229" s="9">
        <v>0.1358</v>
      </c>
      <c r="K229">
        <f t="shared" si="4"/>
        <v>6.1003548807331215E-3</v>
      </c>
      <c r="L229" t="str">
        <f>_xlfn.XLOOKUP(A229,'Usage by partner TELE2 vs Ki'!A:A,'Usage by partner TELE2 vs Ki'!A:A,,0)</f>
        <v>YUGMT</v>
      </c>
    </row>
    <row r="230" spans="1:12" x14ac:dyDescent="0.25">
      <c r="A230" s="8" t="s">
        <v>566</v>
      </c>
      <c r="B230" s="8" t="s">
        <v>567</v>
      </c>
      <c r="C230" s="8" t="s">
        <v>568</v>
      </c>
      <c r="D230" s="8" t="s">
        <v>13</v>
      </c>
      <c r="E230" s="8" t="s">
        <v>14</v>
      </c>
      <c r="F230" s="8" t="s">
        <v>15</v>
      </c>
      <c r="G230" s="8">
        <v>7358</v>
      </c>
      <c r="H230" s="8">
        <v>0</v>
      </c>
      <c r="I230" s="8">
        <v>354.17399999999998</v>
      </c>
      <c r="J230" s="9">
        <v>17.736910000000002</v>
      </c>
      <c r="K230">
        <f t="shared" si="4"/>
        <v>5.0079650115479969E-2</v>
      </c>
      <c r="L230" t="str">
        <f>_xlfn.XLOOKUP(A230,'Usage by partner TELE2 vs Ki'!A:A,'Usage by partner TELE2 vs Ki'!A:A,,0)</f>
        <v>ZAFMN</v>
      </c>
    </row>
    <row r="231" spans="1:12" x14ac:dyDescent="0.25">
      <c r="A231" s="8" t="s">
        <v>569</v>
      </c>
      <c r="B231" s="8" t="s">
        <v>570</v>
      </c>
      <c r="C231" s="8" t="s">
        <v>568</v>
      </c>
      <c r="D231" s="8" t="s">
        <v>13</v>
      </c>
      <c r="E231" s="8" t="s">
        <v>14</v>
      </c>
      <c r="F231" s="8" t="s">
        <v>15</v>
      </c>
      <c r="G231" s="8">
        <v>12634</v>
      </c>
      <c r="H231" s="8">
        <v>0</v>
      </c>
      <c r="I231" s="8">
        <v>617.27499999999998</v>
      </c>
      <c r="J231" s="9">
        <v>18.568510000000099</v>
      </c>
      <c r="K231">
        <f t="shared" si="4"/>
        <v>3.0081422380624681E-2</v>
      </c>
      <c r="L231" t="str">
        <f>_xlfn.XLOOKUP(A231,'Usage by partner TELE2 vs Ki'!A:A,'Usage by partner TELE2 vs Ki'!A:A,,0)</f>
        <v>ZAFVC</v>
      </c>
    </row>
    <row r="232" spans="1:12" x14ac:dyDescent="0.25">
      <c r="A232" s="8" t="s">
        <v>571</v>
      </c>
      <c r="B232" s="8" t="s">
        <v>572</v>
      </c>
      <c r="C232" s="8" t="s">
        <v>573</v>
      </c>
      <c r="D232" s="8" t="s">
        <v>13</v>
      </c>
      <c r="E232" s="8" t="s">
        <v>14</v>
      </c>
      <c r="F232" s="8" t="s">
        <v>15</v>
      </c>
      <c r="G232" s="8">
        <v>904219</v>
      </c>
      <c r="H232" s="8">
        <v>0</v>
      </c>
      <c r="I232" s="8">
        <v>5468.3869999999997</v>
      </c>
      <c r="J232" s="9">
        <v>275.98032999916501</v>
      </c>
      <c r="K232">
        <f t="shared" si="4"/>
        <v>5.0468324571608596E-2</v>
      </c>
      <c r="L232" t="str">
        <f>_xlfn.XLOOKUP(A232,'Usage by partner TELE2 vs Ki'!A:A,'Usage by partner TELE2 vs Ki'!A:A,,0)</f>
        <v>ZMB02</v>
      </c>
    </row>
    <row r="233" spans="1:12" x14ac:dyDescent="0.25">
      <c r="A233" s="8" t="s">
        <v>574</v>
      </c>
      <c r="B233" s="8" t="s">
        <v>575</v>
      </c>
      <c r="C233" s="8" t="s">
        <v>573</v>
      </c>
      <c r="D233" s="8" t="s">
        <v>13</v>
      </c>
      <c r="E233" s="8" t="s">
        <v>14</v>
      </c>
      <c r="F233" s="8" t="s">
        <v>15</v>
      </c>
      <c r="G233" s="8">
        <v>596</v>
      </c>
      <c r="H233" s="8">
        <v>0</v>
      </c>
      <c r="I233" s="8">
        <v>33.789000000000001</v>
      </c>
      <c r="J233" s="9">
        <v>33.790350000000103</v>
      </c>
      <c r="K233">
        <f t="shared" ref="K233:K235" si="5">J233/I233</f>
        <v>1.0000399538311315</v>
      </c>
      <c r="L233" t="str">
        <f>_xlfn.XLOOKUP(A233,'Usage by partner TELE2 vs Ki'!A:A,'Usage by partner TELE2 vs Ki'!A:A,,0)</f>
        <v>ZMBCZ</v>
      </c>
    </row>
    <row r="234" spans="1:12" x14ac:dyDescent="0.25">
      <c r="A234" s="8" t="s">
        <v>576</v>
      </c>
      <c r="B234" s="8" t="s">
        <v>577</v>
      </c>
      <c r="C234" s="8" t="s">
        <v>578</v>
      </c>
      <c r="D234" s="8" t="s">
        <v>13</v>
      </c>
      <c r="E234" s="8" t="s">
        <v>14</v>
      </c>
      <c r="F234" s="8" t="s">
        <v>15</v>
      </c>
      <c r="G234" s="8">
        <v>19675</v>
      </c>
      <c r="H234" s="8">
        <v>0</v>
      </c>
      <c r="I234" s="8">
        <v>349.69799999999998</v>
      </c>
      <c r="J234" s="9">
        <v>349.77375999998998</v>
      </c>
      <c r="K234">
        <f t="shared" si="5"/>
        <v>1.0002166440757168</v>
      </c>
      <c r="L234" t="str">
        <f>_xlfn.XLOOKUP(A234,'Usage by partner TELE2 vs Ki'!A:A,'Usage by partner TELE2 vs Ki'!A:A,,0)</f>
        <v>ZWEN1</v>
      </c>
    </row>
    <row r="235" spans="1:12" x14ac:dyDescent="0.25">
      <c r="A235" s="8" t="s">
        <v>579</v>
      </c>
      <c r="B235" s="8" t="s">
        <v>580</v>
      </c>
      <c r="C235" s="8" t="s">
        <v>578</v>
      </c>
      <c r="D235" s="8" t="s">
        <v>13</v>
      </c>
      <c r="E235" s="8" t="s">
        <v>14</v>
      </c>
      <c r="F235" s="8" t="s">
        <v>15</v>
      </c>
      <c r="G235" s="8">
        <v>1989</v>
      </c>
      <c r="H235" s="8">
        <v>0</v>
      </c>
      <c r="I235" s="8">
        <v>44.112000000000002</v>
      </c>
      <c r="J235" s="9">
        <v>8.8297200000000799</v>
      </c>
      <c r="K235">
        <f t="shared" si="5"/>
        <v>0.20016594124048059</v>
      </c>
      <c r="L235" t="str">
        <f>_xlfn.XLOOKUP(A235,'Usage by partner TELE2 vs Ki'!A:A,'Usage by partner TELE2 vs Ki'!A:A,,0)</f>
        <v>ZWEN3</v>
      </c>
    </row>
  </sheetData>
  <autoFilter ref="A1:L328" xr:uid="{80173DF2-48E7-47C8-AAAD-6C532B7B3218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BFB2C-4142-42E2-8907-F264BECCC421}">
  <dimension ref="A1:K232"/>
  <sheetViews>
    <sheetView workbookViewId="0">
      <selection activeCell="K3" sqref="K3"/>
    </sheetView>
  </sheetViews>
  <sheetFormatPr defaultRowHeight="15" x14ac:dyDescent="0.25"/>
  <cols>
    <col min="1" max="1" width="7.85546875" bestFit="1" customWidth="1"/>
    <col min="2" max="2" width="35.85546875" customWidth="1"/>
    <col min="3" max="3" width="37.28515625" bestFit="1" customWidth="1"/>
    <col min="10" max="10" width="12.7109375" customWidth="1"/>
  </cols>
  <sheetData>
    <row r="1" spans="1:11" ht="38.2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581</v>
      </c>
    </row>
    <row r="2" spans="1:11" x14ac:dyDescent="0.25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5" t="s">
        <v>15</v>
      </c>
      <c r="G2" s="5">
        <v>2</v>
      </c>
      <c r="H2" s="6">
        <v>0</v>
      </c>
      <c r="I2" s="6">
        <v>0.46500000000000002</v>
      </c>
      <c r="J2" s="7">
        <v>2.7900000000000001E-2</v>
      </c>
      <c r="K2">
        <f>J2/I2</f>
        <v>0.06</v>
      </c>
    </row>
    <row r="3" spans="1:11" x14ac:dyDescent="0.25">
      <c r="A3" s="4" t="s">
        <v>16</v>
      </c>
      <c r="B3" s="4" t="s">
        <v>17</v>
      </c>
      <c r="C3" s="4" t="s">
        <v>12</v>
      </c>
      <c r="D3" s="4" t="s">
        <v>13</v>
      </c>
      <c r="E3" s="4" t="s">
        <v>14</v>
      </c>
      <c r="F3" s="5" t="s">
        <v>15</v>
      </c>
      <c r="G3" s="5">
        <v>35</v>
      </c>
      <c r="H3" s="6">
        <v>0</v>
      </c>
      <c r="I3" s="6">
        <v>0.626</v>
      </c>
      <c r="J3" s="7">
        <v>3.9100000000000003E-3</v>
      </c>
      <c r="K3">
        <f t="shared" ref="K3:K66" si="0">J3/I3</f>
        <v>6.246006389776358E-3</v>
      </c>
    </row>
    <row r="4" spans="1:11" x14ac:dyDescent="0.25">
      <c r="A4" s="4" t="s">
        <v>18</v>
      </c>
      <c r="B4" s="4" t="s">
        <v>19</v>
      </c>
      <c r="C4" s="4" t="s">
        <v>20</v>
      </c>
      <c r="D4" s="4" t="s">
        <v>13</v>
      </c>
      <c r="E4" s="4" t="s">
        <v>14</v>
      </c>
      <c r="F4" s="5" t="s">
        <v>15</v>
      </c>
      <c r="G4" s="5">
        <v>64193</v>
      </c>
      <c r="H4" s="6">
        <v>0</v>
      </c>
      <c r="I4" s="6">
        <v>2808.6559999999999</v>
      </c>
      <c r="J4" s="7">
        <v>140.62137000003199</v>
      </c>
      <c r="K4">
        <f t="shared" si="0"/>
        <v>5.0067138873550902E-2</v>
      </c>
    </row>
    <row r="5" spans="1:11" x14ac:dyDescent="0.25">
      <c r="A5" s="4" t="s">
        <v>21</v>
      </c>
      <c r="B5" s="4" t="s">
        <v>22</v>
      </c>
      <c r="C5" s="4" t="s">
        <v>23</v>
      </c>
      <c r="D5" s="4" t="s">
        <v>13</v>
      </c>
      <c r="E5" s="4" t="s">
        <v>14</v>
      </c>
      <c r="F5" s="5" t="s">
        <v>15</v>
      </c>
      <c r="G5" s="5">
        <v>33</v>
      </c>
      <c r="H5" s="6">
        <v>0</v>
      </c>
      <c r="I5" s="6">
        <v>1.202</v>
      </c>
      <c r="J5" s="7">
        <v>0.60119999999999996</v>
      </c>
      <c r="K5">
        <f t="shared" si="0"/>
        <v>0.50016638935108149</v>
      </c>
    </row>
    <row r="6" spans="1:11" x14ac:dyDescent="0.25">
      <c r="A6" s="4" t="s">
        <v>24</v>
      </c>
      <c r="B6" s="4" t="s">
        <v>25</v>
      </c>
      <c r="C6" s="4" t="s">
        <v>23</v>
      </c>
      <c r="D6" s="4" t="s">
        <v>13</v>
      </c>
      <c r="E6" s="4" t="s">
        <v>14</v>
      </c>
      <c r="F6" s="5" t="s">
        <v>15</v>
      </c>
      <c r="G6" s="5">
        <v>86</v>
      </c>
      <c r="H6" s="6">
        <v>0</v>
      </c>
      <c r="I6" s="6">
        <v>4.056</v>
      </c>
      <c r="J6" s="7">
        <v>0.20305000000000001</v>
      </c>
      <c r="K6">
        <f t="shared" si="0"/>
        <v>5.0061637080867853E-2</v>
      </c>
    </row>
    <row r="7" spans="1:11" x14ac:dyDescent="0.25">
      <c r="A7" s="4" t="s">
        <v>26</v>
      </c>
      <c r="B7" s="4" t="s">
        <v>27</v>
      </c>
      <c r="C7" s="4" t="s">
        <v>23</v>
      </c>
      <c r="D7" s="4" t="s">
        <v>13</v>
      </c>
      <c r="E7" s="4" t="s">
        <v>14</v>
      </c>
      <c r="F7" s="5" t="s">
        <v>15</v>
      </c>
      <c r="G7" s="5">
        <v>4</v>
      </c>
      <c r="H7" s="6">
        <v>0</v>
      </c>
      <c r="I7" s="6">
        <v>9.9000000000000005E-2</v>
      </c>
      <c r="J7" s="7">
        <v>4.9399999999999999E-3</v>
      </c>
      <c r="K7">
        <f t="shared" si="0"/>
        <v>4.9898989898989894E-2</v>
      </c>
    </row>
    <row r="8" spans="1:11" x14ac:dyDescent="0.25">
      <c r="A8" s="4" t="s">
        <v>28</v>
      </c>
      <c r="B8" s="4" t="s">
        <v>29</v>
      </c>
      <c r="C8" s="4" t="s">
        <v>30</v>
      </c>
      <c r="D8" s="4" t="s">
        <v>13</v>
      </c>
      <c r="E8" s="4" t="s">
        <v>14</v>
      </c>
      <c r="F8" s="5" t="s">
        <v>15</v>
      </c>
      <c r="G8" s="5">
        <v>30363</v>
      </c>
      <c r="H8" s="6">
        <v>0</v>
      </c>
      <c r="I8" s="6">
        <v>401.64600000000002</v>
      </c>
      <c r="J8" s="7">
        <v>2.0572200000001102</v>
      </c>
      <c r="K8">
        <f t="shared" si="0"/>
        <v>5.1219730807728946E-3</v>
      </c>
    </row>
    <row r="9" spans="1:11" x14ac:dyDescent="0.25">
      <c r="A9" s="4" t="s">
        <v>31</v>
      </c>
      <c r="B9" s="4" t="s">
        <v>32</v>
      </c>
      <c r="C9" s="4" t="s">
        <v>30</v>
      </c>
      <c r="D9" s="4" t="s">
        <v>13</v>
      </c>
      <c r="E9" s="4" t="s">
        <v>14</v>
      </c>
      <c r="F9" s="5" t="s">
        <v>15</v>
      </c>
      <c r="G9" s="5">
        <v>1155</v>
      </c>
      <c r="H9" s="6">
        <v>0</v>
      </c>
      <c r="I9" s="6">
        <v>23.931999999999999</v>
      </c>
      <c r="J9" s="7">
        <v>1.91838</v>
      </c>
      <c r="K9">
        <f t="shared" si="0"/>
        <v>8.0159618920274109E-2</v>
      </c>
    </row>
    <row r="10" spans="1:11" x14ac:dyDescent="0.25">
      <c r="A10" s="4" t="s">
        <v>33</v>
      </c>
      <c r="B10" s="4" t="s">
        <v>34</v>
      </c>
      <c r="C10" s="4" t="s">
        <v>35</v>
      </c>
      <c r="D10" s="4" t="s">
        <v>13</v>
      </c>
      <c r="E10" s="4" t="s">
        <v>14</v>
      </c>
      <c r="F10" s="5" t="s">
        <v>15</v>
      </c>
      <c r="G10" s="5">
        <v>7152</v>
      </c>
      <c r="H10" s="6">
        <v>0</v>
      </c>
      <c r="I10" s="6">
        <v>364.41500000000002</v>
      </c>
      <c r="J10" s="7">
        <v>2.2169200000002198</v>
      </c>
      <c r="K10">
        <f t="shared" si="0"/>
        <v>6.0835036977078868E-3</v>
      </c>
    </row>
    <row r="11" spans="1:11" x14ac:dyDescent="0.25">
      <c r="A11" s="4" t="s">
        <v>36</v>
      </c>
      <c r="B11" s="4" t="s">
        <v>37</v>
      </c>
      <c r="C11" s="4" t="s">
        <v>35</v>
      </c>
      <c r="D11" s="4" t="s">
        <v>13</v>
      </c>
      <c r="E11" s="4" t="s">
        <v>14</v>
      </c>
      <c r="F11" s="5" t="s">
        <v>15</v>
      </c>
      <c r="G11" s="5">
        <v>58246</v>
      </c>
      <c r="H11" s="6">
        <v>0</v>
      </c>
      <c r="I11" s="6">
        <v>615.78599999999994</v>
      </c>
      <c r="J11" s="7">
        <v>6.2011299999929896</v>
      </c>
      <c r="K11">
        <f t="shared" si="0"/>
        <v>1.0070267917739264E-2</v>
      </c>
    </row>
    <row r="12" spans="1:11" x14ac:dyDescent="0.25">
      <c r="A12" s="4" t="s">
        <v>38</v>
      </c>
      <c r="B12" s="4" t="s">
        <v>39</v>
      </c>
      <c r="C12" s="4" t="s">
        <v>40</v>
      </c>
      <c r="D12" s="4" t="s">
        <v>13</v>
      </c>
      <c r="E12" s="4" t="s">
        <v>14</v>
      </c>
      <c r="F12" s="5" t="s">
        <v>15</v>
      </c>
      <c r="G12" s="5">
        <v>15867</v>
      </c>
      <c r="H12" s="6">
        <v>0</v>
      </c>
      <c r="I12" s="6">
        <v>56.478999999999999</v>
      </c>
      <c r="J12" s="7">
        <v>5.7009100000009001</v>
      </c>
      <c r="K12">
        <f t="shared" si="0"/>
        <v>0.10093857894086121</v>
      </c>
    </row>
    <row r="13" spans="1:11" x14ac:dyDescent="0.25">
      <c r="A13" s="4" t="s">
        <v>41</v>
      </c>
      <c r="B13" s="4" t="s">
        <v>42</v>
      </c>
      <c r="C13" s="4" t="s">
        <v>43</v>
      </c>
      <c r="D13" s="4" t="s">
        <v>13</v>
      </c>
      <c r="E13" s="4" t="s">
        <v>14</v>
      </c>
      <c r="F13" s="5" t="s">
        <v>15</v>
      </c>
      <c r="G13" s="5">
        <v>8283</v>
      </c>
      <c r="H13" s="6">
        <v>0</v>
      </c>
      <c r="I13" s="6">
        <v>146.518</v>
      </c>
      <c r="J13" s="7">
        <v>1.47230999999997</v>
      </c>
      <c r="K13">
        <f t="shared" si="0"/>
        <v>1.0048662962912201E-2</v>
      </c>
    </row>
    <row r="14" spans="1:11" x14ac:dyDescent="0.25">
      <c r="A14" s="4" t="s">
        <v>44</v>
      </c>
      <c r="B14" s="4" t="s">
        <v>45</v>
      </c>
      <c r="C14" s="4" t="s">
        <v>43</v>
      </c>
      <c r="D14" s="4" t="s">
        <v>13</v>
      </c>
      <c r="E14" s="4" t="s">
        <v>14</v>
      </c>
      <c r="F14" s="5" t="s">
        <v>15</v>
      </c>
      <c r="G14" s="5">
        <v>72853</v>
      </c>
      <c r="H14" s="6">
        <v>0</v>
      </c>
      <c r="I14" s="6">
        <v>345.77199999999999</v>
      </c>
      <c r="J14" s="7">
        <v>2.3962900000022</v>
      </c>
      <c r="K14">
        <f t="shared" si="0"/>
        <v>6.9302604028151499E-3</v>
      </c>
    </row>
    <row r="15" spans="1:11" x14ac:dyDescent="0.25">
      <c r="A15" s="4" t="s">
        <v>46</v>
      </c>
      <c r="B15" s="4" t="s">
        <v>47</v>
      </c>
      <c r="C15" s="4" t="s">
        <v>43</v>
      </c>
      <c r="D15" s="4" t="s">
        <v>13</v>
      </c>
      <c r="E15" s="4" t="s">
        <v>14</v>
      </c>
      <c r="F15" s="5" t="s">
        <v>15</v>
      </c>
      <c r="G15" s="5">
        <v>123819</v>
      </c>
      <c r="H15" s="6">
        <v>0</v>
      </c>
      <c r="I15" s="6">
        <v>613.77300000000002</v>
      </c>
      <c r="J15" s="7">
        <v>6.1809299999804397</v>
      </c>
      <c r="K15">
        <f t="shared" si="0"/>
        <v>1.0070384327724483E-2</v>
      </c>
    </row>
    <row r="16" spans="1:11" x14ac:dyDescent="0.25">
      <c r="A16" s="4" t="s">
        <v>48</v>
      </c>
      <c r="B16" s="4" t="s">
        <v>49</v>
      </c>
      <c r="C16" s="4" t="s">
        <v>50</v>
      </c>
      <c r="D16" s="4" t="s">
        <v>13</v>
      </c>
      <c r="E16" s="4" t="s">
        <v>14</v>
      </c>
      <c r="F16" s="5" t="s">
        <v>15</v>
      </c>
      <c r="G16" s="5">
        <v>528712</v>
      </c>
      <c r="H16" s="6">
        <v>0</v>
      </c>
      <c r="I16" s="6">
        <v>3888.8809999999999</v>
      </c>
      <c r="J16" s="7">
        <v>79.258699999849199</v>
      </c>
      <c r="K16">
        <f t="shared" si="0"/>
        <v>2.0380849915399624E-2</v>
      </c>
    </row>
    <row r="17" spans="1:11" x14ac:dyDescent="0.25">
      <c r="A17" s="4" t="s">
        <v>51</v>
      </c>
      <c r="B17" s="4" t="s">
        <v>52</v>
      </c>
      <c r="C17" s="4" t="s">
        <v>50</v>
      </c>
      <c r="D17" s="4" t="s">
        <v>13</v>
      </c>
      <c r="E17" s="4" t="s">
        <v>14</v>
      </c>
      <c r="F17" s="5" t="s">
        <v>15</v>
      </c>
      <c r="G17" s="5">
        <v>132972</v>
      </c>
      <c r="H17" s="6">
        <v>0</v>
      </c>
      <c r="I17" s="6">
        <v>3405.877</v>
      </c>
      <c r="J17" s="7">
        <v>68.704749999998597</v>
      </c>
      <c r="K17">
        <f t="shared" si="0"/>
        <v>2.0172410806379267E-2</v>
      </c>
    </row>
    <row r="18" spans="1:11" x14ac:dyDescent="0.25">
      <c r="A18" s="4" t="s">
        <v>53</v>
      </c>
      <c r="B18" s="4" t="s">
        <v>54</v>
      </c>
      <c r="C18" s="4" t="s">
        <v>55</v>
      </c>
      <c r="D18" s="4" t="s">
        <v>13</v>
      </c>
      <c r="E18" s="4" t="s">
        <v>14</v>
      </c>
      <c r="F18" s="5" t="s">
        <v>15</v>
      </c>
      <c r="G18" s="5">
        <v>74</v>
      </c>
      <c r="H18" s="6">
        <v>0</v>
      </c>
      <c r="I18" s="6">
        <v>3.1549999999999998</v>
      </c>
      <c r="J18" s="7">
        <v>3.1739999999999997E-2</v>
      </c>
      <c r="K18">
        <f t="shared" si="0"/>
        <v>1.0060221870047544E-2</v>
      </c>
    </row>
    <row r="19" spans="1:11" x14ac:dyDescent="0.25">
      <c r="A19" s="4" t="s">
        <v>56</v>
      </c>
      <c r="B19" s="4" t="s">
        <v>57</v>
      </c>
      <c r="C19" s="4" t="s">
        <v>55</v>
      </c>
      <c r="D19" s="4" t="s">
        <v>13</v>
      </c>
      <c r="E19" s="4" t="s">
        <v>14</v>
      </c>
      <c r="F19" s="5" t="s">
        <v>15</v>
      </c>
      <c r="G19" s="5">
        <v>17</v>
      </c>
      <c r="H19" s="6">
        <v>0</v>
      </c>
      <c r="I19" s="6">
        <v>3.6739999999999999</v>
      </c>
      <c r="J19" s="7">
        <v>2.214E-2</v>
      </c>
      <c r="K19">
        <f t="shared" si="0"/>
        <v>6.026129559063691E-3</v>
      </c>
    </row>
    <row r="20" spans="1:11" x14ac:dyDescent="0.25">
      <c r="A20" s="4" t="s">
        <v>58</v>
      </c>
      <c r="B20" s="4" t="s">
        <v>59</v>
      </c>
      <c r="C20" s="4" t="s">
        <v>55</v>
      </c>
      <c r="D20" s="4" t="s">
        <v>13</v>
      </c>
      <c r="E20" s="4" t="s">
        <v>14</v>
      </c>
      <c r="F20" s="5" t="s">
        <v>15</v>
      </c>
      <c r="G20" s="5">
        <v>15</v>
      </c>
      <c r="H20" s="6">
        <v>0</v>
      </c>
      <c r="I20" s="6">
        <v>1.41</v>
      </c>
      <c r="J20" s="7">
        <v>1.4149999999999999E-2</v>
      </c>
      <c r="K20">
        <f t="shared" si="0"/>
        <v>1.0035460992907802E-2</v>
      </c>
    </row>
    <row r="21" spans="1:11" x14ac:dyDescent="0.25">
      <c r="A21" s="4" t="s">
        <v>60</v>
      </c>
      <c r="B21" s="4" t="s">
        <v>61</v>
      </c>
      <c r="C21" s="4" t="s">
        <v>62</v>
      </c>
      <c r="D21" s="4" t="s">
        <v>13</v>
      </c>
      <c r="E21" s="4" t="s">
        <v>14</v>
      </c>
      <c r="F21" s="5" t="s">
        <v>15</v>
      </c>
      <c r="G21" s="5">
        <v>1859</v>
      </c>
      <c r="H21" s="6">
        <v>0</v>
      </c>
      <c r="I21" s="6">
        <v>12.308</v>
      </c>
      <c r="J21" s="7">
        <v>2.4688799999999702</v>
      </c>
      <c r="K21">
        <f t="shared" si="0"/>
        <v>0.20059148521286727</v>
      </c>
    </row>
    <row r="22" spans="1:11" x14ac:dyDescent="0.25">
      <c r="A22" s="4" t="s">
        <v>63</v>
      </c>
      <c r="B22" s="4" t="s">
        <v>64</v>
      </c>
      <c r="C22" s="4" t="s">
        <v>62</v>
      </c>
      <c r="D22" s="4" t="s">
        <v>13</v>
      </c>
      <c r="E22" s="4" t="s">
        <v>14</v>
      </c>
      <c r="F22" s="5" t="s">
        <v>15</v>
      </c>
      <c r="G22" s="5">
        <v>714</v>
      </c>
      <c r="H22" s="6">
        <v>0</v>
      </c>
      <c r="I22" s="6">
        <v>20.911000000000001</v>
      </c>
      <c r="J22" s="7">
        <v>4.1852499999999999</v>
      </c>
      <c r="K22">
        <f t="shared" si="0"/>
        <v>0.20014585624790779</v>
      </c>
    </row>
    <row r="23" spans="1:11" x14ac:dyDescent="0.25">
      <c r="A23" s="4" t="s">
        <v>65</v>
      </c>
      <c r="B23" s="4" t="s">
        <v>66</v>
      </c>
      <c r="C23" s="4" t="s">
        <v>67</v>
      </c>
      <c r="D23" s="4" t="s">
        <v>13</v>
      </c>
      <c r="E23" s="4" t="s">
        <v>14</v>
      </c>
      <c r="F23" s="5" t="s">
        <v>15</v>
      </c>
      <c r="G23" s="5">
        <v>6673</v>
      </c>
      <c r="H23" s="6">
        <v>0</v>
      </c>
      <c r="I23" s="6">
        <v>481.90800000000002</v>
      </c>
      <c r="J23" s="7">
        <v>48.217280000000102</v>
      </c>
      <c r="K23">
        <f t="shared" si="0"/>
        <v>0.10005494824738352</v>
      </c>
    </row>
    <row r="24" spans="1:11" x14ac:dyDescent="0.25">
      <c r="A24" s="4" t="s">
        <v>68</v>
      </c>
      <c r="B24" s="4" t="s">
        <v>69</v>
      </c>
      <c r="C24" s="4" t="s">
        <v>67</v>
      </c>
      <c r="D24" s="4" t="s">
        <v>13</v>
      </c>
      <c r="E24" s="4" t="s">
        <v>14</v>
      </c>
      <c r="F24" s="5" t="s">
        <v>15</v>
      </c>
      <c r="G24" s="5">
        <v>8240</v>
      </c>
      <c r="H24" s="6">
        <v>0</v>
      </c>
      <c r="I24" s="6">
        <v>483.74</v>
      </c>
      <c r="J24" s="7">
        <v>48.401739999999201</v>
      </c>
      <c r="K24">
        <f t="shared" si="0"/>
        <v>0.10005734485467234</v>
      </c>
    </row>
    <row r="25" spans="1:11" x14ac:dyDescent="0.25">
      <c r="A25" s="4" t="s">
        <v>70</v>
      </c>
      <c r="B25" s="4" t="s">
        <v>71</v>
      </c>
      <c r="C25" s="4" t="s">
        <v>67</v>
      </c>
      <c r="D25" s="4" t="s">
        <v>13</v>
      </c>
      <c r="E25" s="4" t="s">
        <v>14</v>
      </c>
      <c r="F25" s="5" t="s">
        <v>15</v>
      </c>
      <c r="G25" s="5">
        <v>3610</v>
      </c>
      <c r="H25" s="6">
        <v>0</v>
      </c>
      <c r="I25" s="6">
        <v>76.941999999999993</v>
      </c>
      <c r="J25" s="7">
        <v>1.1697900000000201</v>
      </c>
      <c r="K25">
        <f t="shared" si="0"/>
        <v>1.520352993163708E-2</v>
      </c>
    </row>
    <row r="26" spans="1:11" x14ac:dyDescent="0.25">
      <c r="A26" s="4" t="s">
        <v>72</v>
      </c>
      <c r="B26" s="4" t="s">
        <v>73</v>
      </c>
      <c r="C26" s="4" t="s">
        <v>74</v>
      </c>
      <c r="D26" s="4" t="s">
        <v>13</v>
      </c>
      <c r="E26" s="4" t="s">
        <v>14</v>
      </c>
      <c r="F26" s="5" t="s">
        <v>15</v>
      </c>
      <c r="G26" s="5">
        <v>3</v>
      </c>
      <c r="H26" s="6">
        <v>0</v>
      </c>
      <c r="I26" s="6">
        <v>8.5000000000000006E-2</v>
      </c>
      <c r="J26" s="7">
        <v>8.5000000000000006E-3</v>
      </c>
      <c r="K26">
        <f t="shared" si="0"/>
        <v>0.1</v>
      </c>
    </row>
    <row r="27" spans="1:11" x14ac:dyDescent="0.25">
      <c r="A27" s="4" t="s">
        <v>75</v>
      </c>
      <c r="B27" s="4" t="s">
        <v>76</v>
      </c>
      <c r="C27" s="4" t="s">
        <v>77</v>
      </c>
      <c r="D27" s="4" t="s">
        <v>13</v>
      </c>
      <c r="E27" s="4" t="s">
        <v>14</v>
      </c>
      <c r="F27" s="5" t="s">
        <v>15</v>
      </c>
      <c r="G27" s="5">
        <v>314</v>
      </c>
      <c r="H27" s="6">
        <v>0</v>
      </c>
      <c r="I27" s="6">
        <v>0.754</v>
      </c>
      <c r="J27" s="7">
        <v>0.15215000000000101</v>
      </c>
      <c r="K27">
        <f t="shared" si="0"/>
        <v>0.2017904509283833</v>
      </c>
    </row>
    <row r="28" spans="1:11" x14ac:dyDescent="0.25">
      <c r="A28" s="4" t="s">
        <v>78</v>
      </c>
      <c r="B28" s="4" t="s">
        <v>79</v>
      </c>
      <c r="C28" s="4" t="s">
        <v>77</v>
      </c>
      <c r="D28" s="4" t="s">
        <v>13</v>
      </c>
      <c r="E28" s="4" t="s">
        <v>14</v>
      </c>
      <c r="F28" s="5" t="s">
        <v>15</v>
      </c>
      <c r="G28" s="5">
        <v>396</v>
      </c>
      <c r="H28" s="6">
        <v>0</v>
      </c>
      <c r="I28" s="6">
        <v>13.394</v>
      </c>
      <c r="J28" s="7">
        <v>0.16253999999999999</v>
      </c>
      <c r="K28">
        <f t="shared" si="0"/>
        <v>1.2135284455726444E-2</v>
      </c>
    </row>
    <row r="29" spans="1:11" x14ac:dyDescent="0.25">
      <c r="A29" s="4" t="s">
        <v>80</v>
      </c>
      <c r="B29" s="4" t="s">
        <v>81</v>
      </c>
      <c r="C29" s="4" t="s">
        <v>82</v>
      </c>
      <c r="D29" s="4" t="s">
        <v>13</v>
      </c>
      <c r="E29" s="4" t="s">
        <v>14</v>
      </c>
      <c r="F29" s="5" t="s">
        <v>15</v>
      </c>
      <c r="G29" s="5">
        <v>3164</v>
      </c>
      <c r="H29" s="6">
        <v>0</v>
      </c>
      <c r="I29" s="6">
        <v>34.03</v>
      </c>
      <c r="J29" s="7">
        <v>34.0414099999984</v>
      </c>
      <c r="K29">
        <f t="shared" si="0"/>
        <v>1.0003352923890214</v>
      </c>
    </row>
    <row r="30" spans="1:11" x14ac:dyDescent="0.25">
      <c r="A30" s="4" t="s">
        <v>83</v>
      </c>
      <c r="B30" s="4" t="s">
        <v>84</v>
      </c>
      <c r="C30" s="4" t="s">
        <v>82</v>
      </c>
      <c r="D30" s="4" t="s">
        <v>13</v>
      </c>
      <c r="E30" s="4" t="s">
        <v>14</v>
      </c>
      <c r="F30" s="5" t="s">
        <v>15</v>
      </c>
      <c r="G30" s="5">
        <v>42</v>
      </c>
      <c r="H30" s="6">
        <v>0</v>
      </c>
      <c r="I30" s="6">
        <v>0.59299999999999997</v>
      </c>
      <c r="J30" s="7">
        <v>0.59296000000000004</v>
      </c>
      <c r="K30">
        <f t="shared" si="0"/>
        <v>0.99993254637436779</v>
      </c>
    </row>
    <row r="31" spans="1:11" x14ac:dyDescent="0.25">
      <c r="A31" s="4" t="s">
        <v>85</v>
      </c>
      <c r="B31" s="4" t="s">
        <v>86</v>
      </c>
      <c r="C31" s="4" t="s">
        <v>82</v>
      </c>
      <c r="D31" s="4" t="s">
        <v>13</v>
      </c>
      <c r="E31" s="4" t="s">
        <v>14</v>
      </c>
      <c r="F31" s="5" t="s">
        <v>15</v>
      </c>
      <c r="G31" s="5">
        <v>75</v>
      </c>
      <c r="H31" s="6">
        <v>0</v>
      </c>
      <c r="I31" s="6">
        <v>0.14399999999999999</v>
      </c>
      <c r="J31" s="7">
        <v>0.14382</v>
      </c>
      <c r="K31">
        <f t="shared" si="0"/>
        <v>0.99875000000000014</v>
      </c>
    </row>
    <row r="32" spans="1:11" x14ac:dyDescent="0.25">
      <c r="A32" s="4" t="s">
        <v>87</v>
      </c>
      <c r="B32" s="4" t="s">
        <v>88</v>
      </c>
      <c r="C32" s="4" t="s">
        <v>82</v>
      </c>
      <c r="D32" s="4" t="s">
        <v>13</v>
      </c>
      <c r="E32" s="4" t="s">
        <v>14</v>
      </c>
      <c r="F32" s="5" t="s">
        <v>15</v>
      </c>
      <c r="G32" s="5">
        <v>122</v>
      </c>
      <c r="H32" s="6">
        <v>0</v>
      </c>
      <c r="I32" s="6">
        <v>5.931</v>
      </c>
      <c r="J32" s="7">
        <v>5.9311800000000003</v>
      </c>
      <c r="K32">
        <f t="shared" si="0"/>
        <v>1.0000303490136571</v>
      </c>
    </row>
    <row r="33" spans="1:11" x14ac:dyDescent="0.25">
      <c r="A33" s="4" t="s">
        <v>89</v>
      </c>
      <c r="B33" s="4" t="s">
        <v>90</v>
      </c>
      <c r="C33" s="4" t="s">
        <v>91</v>
      </c>
      <c r="D33" s="4" t="s">
        <v>13</v>
      </c>
      <c r="E33" s="4" t="s">
        <v>14</v>
      </c>
      <c r="F33" s="5" t="s">
        <v>15</v>
      </c>
      <c r="G33" s="5">
        <v>29695</v>
      </c>
      <c r="H33" s="6">
        <v>0</v>
      </c>
      <c r="I33" s="6">
        <v>371.79199999999997</v>
      </c>
      <c r="J33" s="7">
        <v>186.01387000002299</v>
      </c>
      <c r="K33">
        <f t="shared" si="0"/>
        <v>0.500317032104034</v>
      </c>
    </row>
    <row r="34" spans="1:11" x14ac:dyDescent="0.25">
      <c r="A34" s="4" t="s">
        <v>92</v>
      </c>
      <c r="B34" s="4" t="s">
        <v>93</v>
      </c>
      <c r="C34" s="4" t="s">
        <v>94</v>
      </c>
      <c r="D34" s="4" t="s">
        <v>13</v>
      </c>
      <c r="E34" s="4" t="s">
        <v>14</v>
      </c>
      <c r="F34" s="5" t="s">
        <v>15</v>
      </c>
      <c r="G34" s="5">
        <v>7791</v>
      </c>
      <c r="H34" s="6">
        <v>0</v>
      </c>
      <c r="I34" s="6">
        <v>249.87299999999999</v>
      </c>
      <c r="J34" s="7">
        <v>25.010769999998999</v>
      </c>
      <c r="K34">
        <f t="shared" si="0"/>
        <v>0.10009392771527537</v>
      </c>
    </row>
    <row r="35" spans="1:11" x14ac:dyDescent="0.25">
      <c r="A35" s="4" t="s">
        <v>95</v>
      </c>
      <c r="B35" s="4" t="s">
        <v>96</v>
      </c>
      <c r="C35" s="4" t="s">
        <v>94</v>
      </c>
      <c r="D35" s="4" t="s">
        <v>13</v>
      </c>
      <c r="E35" s="4" t="s">
        <v>14</v>
      </c>
      <c r="F35" s="5" t="s">
        <v>15</v>
      </c>
      <c r="G35" s="5">
        <v>15154</v>
      </c>
      <c r="H35" s="6">
        <v>0</v>
      </c>
      <c r="I35" s="6">
        <v>2300.3539999999998</v>
      </c>
      <c r="J35" s="7">
        <v>230.082370000032</v>
      </c>
      <c r="K35">
        <f t="shared" si="0"/>
        <v>0.10002041859645604</v>
      </c>
    </row>
    <row r="36" spans="1:11" x14ac:dyDescent="0.25">
      <c r="A36" s="4" t="s">
        <v>97</v>
      </c>
      <c r="B36" s="4" t="s">
        <v>98</v>
      </c>
      <c r="C36" s="4" t="s">
        <v>94</v>
      </c>
      <c r="D36" s="4" t="s">
        <v>13</v>
      </c>
      <c r="E36" s="4" t="s">
        <v>14</v>
      </c>
      <c r="F36" s="5" t="s">
        <v>15</v>
      </c>
      <c r="G36" s="5">
        <v>4797</v>
      </c>
      <c r="H36" s="6">
        <v>0</v>
      </c>
      <c r="I36" s="6">
        <v>5720.9120000000003</v>
      </c>
      <c r="J36" s="7">
        <v>572.10687999995196</v>
      </c>
      <c r="K36">
        <f t="shared" si="0"/>
        <v>0.1000027408217347</v>
      </c>
    </row>
    <row r="37" spans="1:11" x14ac:dyDescent="0.25">
      <c r="A37" s="4" t="s">
        <v>99</v>
      </c>
      <c r="B37" s="4" t="s">
        <v>100</v>
      </c>
      <c r="C37" s="4" t="s">
        <v>101</v>
      </c>
      <c r="D37" s="4" t="s">
        <v>13</v>
      </c>
      <c r="E37" s="4" t="s">
        <v>14</v>
      </c>
      <c r="F37" s="5" t="s">
        <v>15</v>
      </c>
      <c r="G37" s="5">
        <v>883</v>
      </c>
      <c r="H37" s="6">
        <v>0</v>
      </c>
      <c r="I37" s="6">
        <v>226.12299999999999</v>
      </c>
      <c r="J37" s="7">
        <v>4.5261600000000204</v>
      </c>
      <c r="K37">
        <f t="shared" si="0"/>
        <v>2.0016362776011376E-2</v>
      </c>
    </row>
    <row r="38" spans="1:11" x14ac:dyDescent="0.25">
      <c r="A38" s="4" t="s">
        <v>102</v>
      </c>
      <c r="B38" s="4" t="s">
        <v>103</v>
      </c>
      <c r="C38" s="4" t="s">
        <v>101</v>
      </c>
      <c r="D38" s="4" t="s">
        <v>13</v>
      </c>
      <c r="E38" s="4" t="s">
        <v>14</v>
      </c>
      <c r="F38" s="5" t="s">
        <v>15</v>
      </c>
      <c r="G38" s="5">
        <v>1429</v>
      </c>
      <c r="H38" s="6">
        <v>0</v>
      </c>
      <c r="I38" s="6">
        <v>40.067999999999998</v>
      </c>
      <c r="J38" s="7">
        <v>0.80693000000000004</v>
      </c>
      <c r="K38">
        <f t="shared" si="0"/>
        <v>2.0139013676749529E-2</v>
      </c>
    </row>
    <row r="39" spans="1:11" x14ac:dyDescent="0.25">
      <c r="A39" s="4" t="s">
        <v>104</v>
      </c>
      <c r="B39" s="4" t="s">
        <v>105</v>
      </c>
      <c r="C39" s="4" t="s">
        <v>101</v>
      </c>
      <c r="D39" s="4" t="s">
        <v>13</v>
      </c>
      <c r="E39" s="4" t="s">
        <v>14</v>
      </c>
      <c r="F39" s="5" t="s">
        <v>15</v>
      </c>
      <c r="G39" s="5">
        <v>23</v>
      </c>
      <c r="H39" s="6">
        <v>0</v>
      </c>
      <c r="I39" s="6">
        <v>12.202999999999999</v>
      </c>
      <c r="J39" s="7">
        <v>0.73233000000000004</v>
      </c>
      <c r="K39">
        <f t="shared" si="0"/>
        <v>6.0012292059329682E-2</v>
      </c>
    </row>
    <row r="40" spans="1:11" x14ac:dyDescent="0.25">
      <c r="A40" s="4" t="s">
        <v>106</v>
      </c>
      <c r="B40" s="4" t="s">
        <v>107</v>
      </c>
      <c r="C40" s="4" t="s">
        <v>108</v>
      </c>
      <c r="D40" s="4" t="s">
        <v>13</v>
      </c>
      <c r="E40" s="4" t="s">
        <v>14</v>
      </c>
      <c r="F40" s="5" t="s">
        <v>15</v>
      </c>
      <c r="G40" s="5">
        <v>243351</v>
      </c>
      <c r="H40" s="6">
        <v>0</v>
      </c>
      <c r="I40" s="6">
        <v>3213.2440000000001</v>
      </c>
      <c r="J40" s="7">
        <v>64.739939999922399</v>
      </c>
      <c r="K40">
        <f t="shared" si="0"/>
        <v>2.014784435913438E-2</v>
      </c>
    </row>
    <row r="41" spans="1:11" x14ac:dyDescent="0.25">
      <c r="A41" s="4" t="s">
        <v>109</v>
      </c>
      <c r="B41" s="4" t="s">
        <v>110</v>
      </c>
      <c r="C41" s="4" t="s">
        <v>108</v>
      </c>
      <c r="D41" s="4" t="s">
        <v>13</v>
      </c>
      <c r="E41" s="4" t="s">
        <v>14</v>
      </c>
      <c r="F41" s="5" t="s">
        <v>15</v>
      </c>
      <c r="G41" s="5">
        <v>551108</v>
      </c>
      <c r="H41" s="6">
        <v>0</v>
      </c>
      <c r="I41" s="6">
        <v>3981.348</v>
      </c>
      <c r="J41" s="7">
        <v>80.824660000124396</v>
      </c>
      <c r="K41">
        <f t="shared" si="0"/>
        <v>2.0300827759875399E-2</v>
      </c>
    </row>
    <row r="42" spans="1:11" x14ac:dyDescent="0.25">
      <c r="A42" s="4" t="s">
        <v>111</v>
      </c>
      <c r="B42" s="4" t="s">
        <v>112</v>
      </c>
      <c r="C42" s="4" t="s">
        <v>108</v>
      </c>
      <c r="D42" s="4" t="s">
        <v>13</v>
      </c>
      <c r="E42" s="4" t="s">
        <v>14</v>
      </c>
      <c r="F42" s="5" t="s">
        <v>15</v>
      </c>
      <c r="G42" s="5">
        <v>54176</v>
      </c>
      <c r="H42" s="6">
        <v>0</v>
      </c>
      <c r="I42" s="6">
        <v>7991.8230000000003</v>
      </c>
      <c r="J42" s="7">
        <v>160.059860000002</v>
      </c>
      <c r="K42">
        <f t="shared" si="0"/>
        <v>2.0027953572045076E-2</v>
      </c>
    </row>
    <row r="43" spans="1:11" x14ac:dyDescent="0.25">
      <c r="A43" s="4" t="s">
        <v>113</v>
      </c>
      <c r="B43" s="4" t="s">
        <v>114</v>
      </c>
      <c r="C43" s="4" t="s">
        <v>115</v>
      </c>
      <c r="D43" s="4" t="s">
        <v>13</v>
      </c>
      <c r="E43" s="4" t="s">
        <v>14</v>
      </c>
      <c r="F43" s="5" t="s">
        <v>15</v>
      </c>
      <c r="G43" s="5">
        <v>11530</v>
      </c>
      <c r="H43" s="6">
        <v>0</v>
      </c>
      <c r="I43" s="6">
        <v>268.89100000000002</v>
      </c>
      <c r="J43" s="7">
        <v>8.08698000000002</v>
      </c>
      <c r="K43">
        <f t="shared" si="0"/>
        <v>3.0075309326083877E-2</v>
      </c>
    </row>
    <row r="44" spans="1:11" x14ac:dyDescent="0.25">
      <c r="A44" s="4" t="s">
        <v>116</v>
      </c>
      <c r="B44" s="4" t="s">
        <v>117</v>
      </c>
      <c r="C44" s="4" t="s">
        <v>115</v>
      </c>
      <c r="D44" s="4" t="s">
        <v>13</v>
      </c>
      <c r="E44" s="4" t="s">
        <v>14</v>
      </c>
      <c r="F44" s="5" t="s">
        <v>15</v>
      </c>
      <c r="G44" s="5">
        <v>6</v>
      </c>
      <c r="H44" s="6">
        <v>0</v>
      </c>
      <c r="I44" s="6">
        <v>6.4000000000000001E-2</v>
      </c>
      <c r="J44" s="7">
        <v>3.2499999999999999E-3</v>
      </c>
      <c r="K44">
        <f t="shared" si="0"/>
        <v>5.078125E-2</v>
      </c>
    </row>
    <row r="45" spans="1:11" x14ac:dyDescent="0.25">
      <c r="A45" s="4" t="s">
        <v>118</v>
      </c>
      <c r="B45" s="4" t="s">
        <v>119</v>
      </c>
      <c r="C45" s="4" t="s">
        <v>120</v>
      </c>
      <c r="D45" s="4" t="s">
        <v>13</v>
      </c>
      <c r="E45" s="4" t="s">
        <v>14</v>
      </c>
      <c r="F45" s="5" t="s">
        <v>15</v>
      </c>
      <c r="G45" s="5">
        <v>9</v>
      </c>
      <c r="H45" s="6">
        <v>0</v>
      </c>
      <c r="I45" s="6">
        <v>5.3999999999999999E-2</v>
      </c>
      <c r="J45" s="7">
        <v>2.69E-2</v>
      </c>
      <c r="K45">
        <f t="shared" si="0"/>
        <v>0.49814814814814817</v>
      </c>
    </row>
    <row r="46" spans="1:11" x14ac:dyDescent="0.25">
      <c r="A46" s="4" t="s">
        <v>121</v>
      </c>
      <c r="B46" s="4" t="s">
        <v>122</v>
      </c>
      <c r="C46" s="4" t="s">
        <v>120</v>
      </c>
      <c r="D46" s="4" t="s">
        <v>13</v>
      </c>
      <c r="E46" s="4" t="s">
        <v>14</v>
      </c>
      <c r="F46" s="5" t="s">
        <v>15</v>
      </c>
      <c r="G46" s="5">
        <v>92</v>
      </c>
      <c r="H46" s="6">
        <v>0</v>
      </c>
      <c r="I46" s="6">
        <v>2.5089999999999999</v>
      </c>
      <c r="J46" s="7">
        <v>0.12576000000000001</v>
      </c>
      <c r="K46">
        <f t="shared" si="0"/>
        <v>5.0123555201275413E-2</v>
      </c>
    </row>
    <row r="47" spans="1:11" x14ac:dyDescent="0.25">
      <c r="A47" s="4" t="s">
        <v>123</v>
      </c>
      <c r="B47" s="4" t="s">
        <v>124</v>
      </c>
      <c r="C47" s="4" t="s">
        <v>125</v>
      </c>
      <c r="D47" s="4" t="s">
        <v>13</v>
      </c>
      <c r="E47" s="4" t="s">
        <v>14</v>
      </c>
      <c r="F47" s="5" t="s">
        <v>15</v>
      </c>
      <c r="G47" s="5">
        <v>3240359</v>
      </c>
      <c r="H47" s="6">
        <v>0</v>
      </c>
      <c r="I47" s="6">
        <v>8831.0550000000003</v>
      </c>
      <c r="J47" s="7">
        <v>447.72496997750898</v>
      </c>
      <c r="K47">
        <f t="shared" si="0"/>
        <v>5.069892215341304E-2</v>
      </c>
    </row>
    <row r="48" spans="1:11" x14ac:dyDescent="0.25">
      <c r="A48" s="4" t="s">
        <v>126</v>
      </c>
      <c r="B48" s="4" t="s">
        <v>127</v>
      </c>
      <c r="C48" s="4" t="s">
        <v>128</v>
      </c>
      <c r="D48" s="4" t="s">
        <v>13</v>
      </c>
      <c r="E48" s="4" t="s">
        <v>14</v>
      </c>
      <c r="F48" s="5" t="s">
        <v>15</v>
      </c>
      <c r="G48" s="5">
        <v>210902</v>
      </c>
      <c r="H48" s="6">
        <v>0</v>
      </c>
      <c r="I48" s="6">
        <v>3359.279</v>
      </c>
      <c r="J48" s="7">
        <v>1344.7422500002399</v>
      </c>
      <c r="K48">
        <f t="shared" si="0"/>
        <v>0.40030680690714882</v>
      </c>
    </row>
    <row r="49" spans="1:11" x14ac:dyDescent="0.25">
      <c r="A49" s="4" t="s">
        <v>129</v>
      </c>
      <c r="B49" s="4" t="s">
        <v>130</v>
      </c>
      <c r="C49" s="4" t="s">
        <v>131</v>
      </c>
      <c r="D49" s="4" t="s">
        <v>13</v>
      </c>
      <c r="E49" s="4" t="s">
        <v>14</v>
      </c>
      <c r="F49" s="5" t="s">
        <v>15</v>
      </c>
      <c r="G49" s="5">
        <v>138655</v>
      </c>
      <c r="H49" s="6">
        <v>0</v>
      </c>
      <c r="I49" s="6">
        <v>1405.327</v>
      </c>
      <c r="J49" s="7">
        <v>1405.9012600014501</v>
      </c>
      <c r="K49">
        <f t="shared" si="0"/>
        <v>1.0004086308748428</v>
      </c>
    </row>
    <row r="50" spans="1:11" x14ac:dyDescent="0.25">
      <c r="A50" s="4" t="s">
        <v>132</v>
      </c>
      <c r="B50" s="4" t="s">
        <v>133</v>
      </c>
      <c r="C50" s="4" t="s">
        <v>128</v>
      </c>
      <c r="D50" s="4" t="s">
        <v>13</v>
      </c>
      <c r="E50" s="4" t="s">
        <v>14</v>
      </c>
      <c r="F50" s="5" t="s">
        <v>15</v>
      </c>
      <c r="G50" s="5">
        <v>51212</v>
      </c>
      <c r="H50" s="6">
        <v>0</v>
      </c>
      <c r="I50" s="6">
        <v>160.17099999999999</v>
      </c>
      <c r="J50" s="7">
        <v>8.0910699999962592</v>
      </c>
      <c r="K50">
        <f t="shared" si="0"/>
        <v>5.0515199380638566E-2</v>
      </c>
    </row>
    <row r="51" spans="1:11" x14ac:dyDescent="0.25">
      <c r="A51" s="4" t="s">
        <v>134</v>
      </c>
      <c r="B51" s="4" t="s">
        <v>135</v>
      </c>
      <c r="C51" s="4" t="s">
        <v>136</v>
      </c>
      <c r="D51" s="4" t="s">
        <v>13</v>
      </c>
      <c r="E51" s="4" t="s">
        <v>14</v>
      </c>
      <c r="F51" s="5" t="s">
        <v>15</v>
      </c>
      <c r="G51" s="5">
        <v>967107</v>
      </c>
      <c r="H51" s="6">
        <v>0</v>
      </c>
      <c r="I51" s="6">
        <v>8756.5529999999999</v>
      </c>
      <c r="J51" s="7">
        <v>528.159420002351</v>
      </c>
      <c r="K51">
        <f t="shared" si="0"/>
        <v>6.0315905128690596E-2</v>
      </c>
    </row>
    <row r="52" spans="1:11" x14ac:dyDescent="0.25">
      <c r="A52" s="4" t="s">
        <v>137</v>
      </c>
      <c r="B52" s="4" t="s">
        <v>138</v>
      </c>
      <c r="C52" s="4" t="s">
        <v>136</v>
      </c>
      <c r="D52" s="4" t="s">
        <v>13</v>
      </c>
      <c r="E52" s="4" t="s">
        <v>14</v>
      </c>
      <c r="F52" s="5" t="s">
        <v>15</v>
      </c>
      <c r="G52" s="5">
        <v>11488</v>
      </c>
      <c r="H52" s="6">
        <v>0</v>
      </c>
      <c r="I52" s="6">
        <v>58.959000000000003</v>
      </c>
      <c r="J52" s="7">
        <v>0.76705999999996699</v>
      </c>
      <c r="K52">
        <f t="shared" si="0"/>
        <v>1.3010057836801285E-2</v>
      </c>
    </row>
    <row r="53" spans="1:11" x14ac:dyDescent="0.25">
      <c r="A53" s="4" t="s">
        <v>139</v>
      </c>
      <c r="B53" s="4" t="s">
        <v>140</v>
      </c>
      <c r="C53" s="4" t="s">
        <v>136</v>
      </c>
      <c r="D53" s="4" t="s">
        <v>13</v>
      </c>
      <c r="E53" s="4" t="s">
        <v>14</v>
      </c>
      <c r="F53" s="5" t="s">
        <v>15</v>
      </c>
      <c r="G53" s="5">
        <v>326463</v>
      </c>
      <c r="H53" s="6">
        <v>0</v>
      </c>
      <c r="I53" s="6">
        <v>8152.3980000000001</v>
      </c>
      <c r="J53" s="7">
        <v>490.59975999979702</v>
      </c>
      <c r="K53">
        <f t="shared" si="0"/>
        <v>6.0178583037751227E-2</v>
      </c>
    </row>
    <row r="54" spans="1:11" x14ac:dyDescent="0.25">
      <c r="A54" s="4" t="s">
        <v>141</v>
      </c>
      <c r="B54" s="4" t="s">
        <v>142</v>
      </c>
      <c r="C54" s="4" t="s">
        <v>143</v>
      </c>
      <c r="D54" s="4" t="s">
        <v>13</v>
      </c>
      <c r="E54" s="4" t="s">
        <v>14</v>
      </c>
      <c r="F54" s="5" t="s">
        <v>15</v>
      </c>
      <c r="G54" s="5">
        <v>101062</v>
      </c>
      <c r="H54" s="6">
        <v>0</v>
      </c>
      <c r="I54" s="6">
        <v>2692.7849999999999</v>
      </c>
      <c r="J54" s="7">
        <v>162.13902999997001</v>
      </c>
      <c r="K54">
        <f t="shared" si="0"/>
        <v>6.0212393488514683E-2</v>
      </c>
    </row>
    <row r="55" spans="1:11" x14ac:dyDescent="0.25">
      <c r="A55" s="4" t="s">
        <v>144</v>
      </c>
      <c r="B55" s="4" t="s">
        <v>145</v>
      </c>
      <c r="C55" s="4" t="s">
        <v>143</v>
      </c>
      <c r="D55" s="4" t="s">
        <v>13</v>
      </c>
      <c r="E55" s="4" t="s">
        <v>14</v>
      </c>
      <c r="F55" s="5" t="s">
        <v>15</v>
      </c>
      <c r="G55" s="5">
        <v>248402</v>
      </c>
      <c r="H55" s="6">
        <v>0</v>
      </c>
      <c r="I55" s="6">
        <v>4807.5330000000004</v>
      </c>
      <c r="J55" s="7">
        <v>289.95332000004299</v>
      </c>
      <c r="K55">
        <f t="shared" si="0"/>
        <v>6.0312289068019498E-2</v>
      </c>
    </row>
    <row r="56" spans="1:11" x14ac:dyDescent="0.25">
      <c r="A56" s="4" t="s">
        <v>146</v>
      </c>
      <c r="B56" s="4" t="s">
        <v>147</v>
      </c>
      <c r="C56" s="4" t="s">
        <v>143</v>
      </c>
      <c r="D56" s="4" t="s">
        <v>13</v>
      </c>
      <c r="E56" s="4" t="s">
        <v>14</v>
      </c>
      <c r="F56" s="5" t="s">
        <v>15</v>
      </c>
      <c r="G56" s="5">
        <v>172155</v>
      </c>
      <c r="H56" s="6">
        <v>0</v>
      </c>
      <c r="I56" s="6">
        <v>3157.732</v>
      </c>
      <c r="J56" s="7">
        <v>189.888029999612</v>
      </c>
      <c r="K56">
        <f t="shared" si="0"/>
        <v>6.0134308421237778E-2</v>
      </c>
    </row>
    <row r="57" spans="1:11" x14ac:dyDescent="0.25">
      <c r="A57" s="4" t="s">
        <v>148</v>
      </c>
      <c r="B57" s="4" t="s">
        <v>149</v>
      </c>
      <c r="C57" s="4" t="s">
        <v>150</v>
      </c>
      <c r="D57" s="4" t="s">
        <v>13</v>
      </c>
      <c r="E57" s="4" t="s">
        <v>14</v>
      </c>
      <c r="F57" s="5" t="s">
        <v>15</v>
      </c>
      <c r="G57" s="5">
        <v>10</v>
      </c>
      <c r="H57" s="6">
        <v>0</v>
      </c>
      <c r="I57" s="6">
        <v>146.76499999999999</v>
      </c>
      <c r="J57" s="7">
        <v>0.88063000000000002</v>
      </c>
      <c r="K57">
        <f t="shared" si="0"/>
        <v>6.0002725445439994E-3</v>
      </c>
    </row>
    <row r="58" spans="1:11" x14ac:dyDescent="0.25">
      <c r="A58" s="4" t="s">
        <v>151</v>
      </c>
      <c r="B58" s="4" t="s">
        <v>152</v>
      </c>
      <c r="C58" s="4" t="s">
        <v>153</v>
      </c>
      <c r="D58" s="4" t="s">
        <v>13</v>
      </c>
      <c r="E58" s="4" t="s">
        <v>14</v>
      </c>
      <c r="F58" s="5" t="s">
        <v>15</v>
      </c>
      <c r="G58" s="5">
        <v>1461</v>
      </c>
      <c r="H58" s="6">
        <v>0</v>
      </c>
      <c r="I58" s="6">
        <v>72.069999999999993</v>
      </c>
      <c r="J58" s="7">
        <v>0.72426999999999897</v>
      </c>
      <c r="K58">
        <f t="shared" si="0"/>
        <v>1.0049535174136244E-2</v>
      </c>
    </row>
    <row r="59" spans="1:11" x14ac:dyDescent="0.25">
      <c r="A59" s="4" t="s">
        <v>154</v>
      </c>
      <c r="B59" s="4" t="s">
        <v>155</v>
      </c>
      <c r="C59" s="4" t="s">
        <v>153</v>
      </c>
      <c r="D59" s="4" t="s">
        <v>13</v>
      </c>
      <c r="E59" s="4" t="s">
        <v>14</v>
      </c>
      <c r="F59" s="5" t="s">
        <v>15</v>
      </c>
      <c r="G59" s="5">
        <v>1527</v>
      </c>
      <c r="H59" s="6">
        <v>0</v>
      </c>
      <c r="I59" s="6">
        <v>63.417000000000002</v>
      </c>
      <c r="J59" s="7">
        <v>0.386990000000003</v>
      </c>
      <c r="K59">
        <f t="shared" si="0"/>
        <v>6.1023069523945157E-3</v>
      </c>
    </row>
    <row r="60" spans="1:11" x14ac:dyDescent="0.25">
      <c r="A60" s="4" t="s">
        <v>156</v>
      </c>
      <c r="B60" s="4" t="s">
        <v>157</v>
      </c>
      <c r="C60" s="4" t="s">
        <v>158</v>
      </c>
      <c r="D60" s="4" t="s">
        <v>13</v>
      </c>
      <c r="E60" s="4" t="s">
        <v>14</v>
      </c>
      <c r="F60" s="5" t="s">
        <v>15</v>
      </c>
      <c r="G60" s="5">
        <v>86417</v>
      </c>
      <c r="H60" s="6">
        <v>0</v>
      </c>
      <c r="I60" s="6">
        <v>16584.312000000002</v>
      </c>
      <c r="J60" s="7">
        <v>166.100000000064</v>
      </c>
      <c r="K60">
        <f t="shared" si="0"/>
        <v>1.001548933715574E-2</v>
      </c>
    </row>
    <row r="61" spans="1:11" x14ac:dyDescent="0.25">
      <c r="A61" s="4" t="s">
        <v>159</v>
      </c>
      <c r="B61" s="4" t="s">
        <v>160</v>
      </c>
      <c r="C61" s="4" t="s">
        <v>158</v>
      </c>
      <c r="D61" s="4" t="s">
        <v>13</v>
      </c>
      <c r="E61" s="4" t="s">
        <v>14</v>
      </c>
      <c r="F61" s="5" t="s">
        <v>15</v>
      </c>
      <c r="G61" s="5">
        <v>204378</v>
      </c>
      <c r="H61" s="6">
        <v>0</v>
      </c>
      <c r="I61" s="6">
        <v>21533.360000000001</v>
      </c>
      <c r="J61" s="7">
        <v>129.89999000004801</v>
      </c>
      <c r="K61">
        <f t="shared" si="0"/>
        <v>6.0324998049560308E-3</v>
      </c>
    </row>
    <row r="62" spans="1:11" x14ac:dyDescent="0.25">
      <c r="A62" s="4" t="s">
        <v>161</v>
      </c>
      <c r="B62" s="4" t="s">
        <v>162</v>
      </c>
      <c r="C62" s="4" t="s">
        <v>163</v>
      </c>
      <c r="D62" s="4" t="s">
        <v>13</v>
      </c>
      <c r="E62" s="4" t="s">
        <v>14</v>
      </c>
      <c r="F62" s="5" t="s">
        <v>15</v>
      </c>
      <c r="G62" s="5">
        <v>1038</v>
      </c>
      <c r="H62" s="6">
        <v>0</v>
      </c>
      <c r="I62" s="6">
        <v>975.74300000000005</v>
      </c>
      <c r="J62" s="7">
        <v>5.8571599999999897</v>
      </c>
      <c r="K62">
        <f t="shared" si="0"/>
        <v>6.0027691718003507E-3</v>
      </c>
    </row>
    <row r="63" spans="1:11" x14ac:dyDescent="0.25">
      <c r="A63" s="4" t="s">
        <v>164</v>
      </c>
      <c r="B63" s="4" t="s">
        <v>165</v>
      </c>
      <c r="C63" s="4" t="s">
        <v>163</v>
      </c>
      <c r="D63" s="4" t="s">
        <v>13</v>
      </c>
      <c r="E63" s="4" t="s">
        <v>14</v>
      </c>
      <c r="F63" s="5" t="s">
        <v>15</v>
      </c>
      <c r="G63" s="5">
        <v>1041</v>
      </c>
      <c r="H63" s="6">
        <v>0</v>
      </c>
      <c r="I63" s="6">
        <v>1408.249</v>
      </c>
      <c r="J63" s="7">
        <v>14.08483</v>
      </c>
      <c r="K63">
        <f t="shared" si="0"/>
        <v>1.0001661637963172E-2</v>
      </c>
    </row>
    <row r="64" spans="1:11" x14ac:dyDescent="0.25">
      <c r="A64" s="4" t="s">
        <v>166</v>
      </c>
      <c r="B64" s="4" t="s">
        <v>167</v>
      </c>
      <c r="C64" s="4" t="s">
        <v>163</v>
      </c>
      <c r="D64" s="4" t="s">
        <v>13</v>
      </c>
      <c r="E64" s="4" t="s">
        <v>14</v>
      </c>
      <c r="F64" s="5" t="s">
        <v>15</v>
      </c>
      <c r="G64" s="5">
        <v>1055</v>
      </c>
      <c r="H64" s="6">
        <v>0</v>
      </c>
      <c r="I64" s="6">
        <v>5331.7839999999997</v>
      </c>
      <c r="J64" s="7">
        <v>53.319870000000698</v>
      </c>
      <c r="K64">
        <f t="shared" si="0"/>
        <v>1.0000380735603824E-2</v>
      </c>
    </row>
    <row r="65" spans="1:11" x14ac:dyDescent="0.25">
      <c r="A65" s="4" t="s">
        <v>168</v>
      </c>
      <c r="B65" s="4" t="s">
        <v>169</v>
      </c>
      <c r="C65" s="4" t="s">
        <v>163</v>
      </c>
      <c r="D65" s="4" t="s">
        <v>13</v>
      </c>
      <c r="E65" s="4" t="s">
        <v>14</v>
      </c>
      <c r="F65" s="5" t="s">
        <v>15</v>
      </c>
      <c r="G65" s="5">
        <v>588</v>
      </c>
      <c r="H65" s="6">
        <v>0</v>
      </c>
      <c r="I65" s="6">
        <v>764.69399999999996</v>
      </c>
      <c r="J65" s="7">
        <v>7.6490599999999898</v>
      </c>
      <c r="K65">
        <f t="shared" si="0"/>
        <v>1.0002772350770361E-2</v>
      </c>
    </row>
    <row r="66" spans="1:11" x14ac:dyDescent="0.25">
      <c r="A66" s="4" t="s">
        <v>170</v>
      </c>
      <c r="B66" s="4" t="s">
        <v>171</v>
      </c>
      <c r="C66" s="4" t="s">
        <v>172</v>
      </c>
      <c r="D66" s="4" t="s">
        <v>13</v>
      </c>
      <c r="E66" s="4" t="s">
        <v>14</v>
      </c>
      <c r="F66" s="5" t="s">
        <v>15</v>
      </c>
      <c r="G66" s="5">
        <v>67668</v>
      </c>
      <c r="H66" s="6">
        <v>0</v>
      </c>
      <c r="I66" s="6">
        <v>325.20100000000002</v>
      </c>
      <c r="J66" s="7">
        <v>19.6453200000112</v>
      </c>
      <c r="K66">
        <f t="shared" si="0"/>
        <v>6.0409777337742498E-2</v>
      </c>
    </row>
    <row r="67" spans="1:11" x14ac:dyDescent="0.25">
      <c r="A67" s="4" t="s">
        <v>173</v>
      </c>
      <c r="B67" s="4" t="s">
        <v>174</v>
      </c>
      <c r="C67" s="4" t="s">
        <v>172</v>
      </c>
      <c r="D67" s="4" t="s">
        <v>13</v>
      </c>
      <c r="E67" s="4" t="s">
        <v>14</v>
      </c>
      <c r="F67" s="5" t="s">
        <v>15</v>
      </c>
      <c r="G67" s="5">
        <v>1283</v>
      </c>
      <c r="H67" s="6">
        <v>0</v>
      </c>
      <c r="I67" s="6">
        <v>20.95</v>
      </c>
      <c r="J67" s="7">
        <v>4.1955100000000201</v>
      </c>
      <c r="K67">
        <f t="shared" ref="K67:K130" si="1">J67/I67</f>
        <v>0.2002630071599055</v>
      </c>
    </row>
    <row r="68" spans="1:11" x14ac:dyDescent="0.25">
      <c r="A68" s="4" t="s">
        <v>175</v>
      </c>
      <c r="B68" s="4" t="s">
        <v>110</v>
      </c>
      <c r="C68" s="4" t="s">
        <v>172</v>
      </c>
      <c r="D68" s="4" t="s">
        <v>13</v>
      </c>
      <c r="E68" s="4" t="s">
        <v>14</v>
      </c>
      <c r="F68" s="5" t="s">
        <v>15</v>
      </c>
      <c r="G68" s="5">
        <v>39490</v>
      </c>
      <c r="H68" s="6">
        <v>0</v>
      </c>
      <c r="I68" s="6">
        <v>112.68600000000001</v>
      </c>
      <c r="J68" s="7">
        <v>6.8651100000013496</v>
      </c>
      <c r="K68">
        <f t="shared" si="1"/>
        <v>6.0922474841607205E-2</v>
      </c>
    </row>
    <row r="69" spans="1:11" x14ac:dyDescent="0.25">
      <c r="A69" s="4" t="s">
        <v>176</v>
      </c>
      <c r="B69" s="4" t="s">
        <v>177</v>
      </c>
      <c r="C69" s="4" t="s">
        <v>178</v>
      </c>
      <c r="D69" s="4" t="s">
        <v>13</v>
      </c>
      <c r="E69" s="4" t="s">
        <v>14</v>
      </c>
      <c r="F69" s="5" t="s">
        <v>15</v>
      </c>
      <c r="G69" s="5">
        <v>252</v>
      </c>
      <c r="H69" s="6">
        <v>0</v>
      </c>
      <c r="I69" s="6">
        <v>0.52</v>
      </c>
      <c r="J69" s="7">
        <v>0.10403</v>
      </c>
      <c r="K69">
        <f t="shared" si="1"/>
        <v>0.2000576923076923</v>
      </c>
    </row>
    <row r="70" spans="1:11" x14ac:dyDescent="0.25">
      <c r="A70" s="4" t="s">
        <v>179</v>
      </c>
      <c r="B70" s="4" t="s">
        <v>147</v>
      </c>
      <c r="C70" s="4" t="s">
        <v>180</v>
      </c>
      <c r="D70" s="4" t="s">
        <v>13</v>
      </c>
      <c r="E70" s="4" t="s">
        <v>14</v>
      </c>
      <c r="F70" s="5" t="s">
        <v>15</v>
      </c>
      <c r="G70" s="5">
        <v>594</v>
      </c>
      <c r="H70" s="6">
        <v>0</v>
      </c>
      <c r="I70" s="6">
        <v>7.5750000000000002</v>
      </c>
      <c r="J70" s="7">
        <v>0.75973999999999497</v>
      </c>
      <c r="K70">
        <f t="shared" si="1"/>
        <v>0.10029570957095643</v>
      </c>
    </row>
    <row r="71" spans="1:11" x14ac:dyDescent="0.25">
      <c r="A71" s="4" t="s">
        <v>181</v>
      </c>
      <c r="B71" s="4" t="s">
        <v>182</v>
      </c>
      <c r="C71" s="4" t="s">
        <v>180</v>
      </c>
      <c r="D71" s="4" t="s">
        <v>13</v>
      </c>
      <c r="E71" s="4" t="s">
        <v>14</v>
      </c>
      <c r="F71" s="5" t="s">
        <v>15</v>
      </c>
      <c r="G71" s="5">
        <v>33</v>
      </c>
      <c r="H71" s="6">
        <v>0</v>
      </c>
      <c r="I71" s="6">
        <v>0.504</v>
      </c>
      <c r="J71" s="7">
        <v>5.0560000000000001E-2</v>
      </c>
      <c r="K71">
        <f t="shared" si="1"/>
        <v>0.10031746031746032</v>
      </c>
    </row>
    <row r="72" spans="1:11" x14ac:dyDescent="0.25">
      <c r="A72" s="4" t="s">
        <v>183</v>
      </c>
      <c r="B72" s="4" t="s">
        <v>184</v>
      </c>
      <c r="C72" s="4" t="s">
        <v>185</v>
      </c>
      <c r="D72" s="4" t="s">
        <v>13</v>
      </c>
      <c r="E72" s="4" t="s">
        <v>14</v>
      </c>
      <c r="F72" s="5" t="s">
        <v>15</v>
      </c>
      <c r="G72" s="5">
        <v>6098</v>
      </c>
      <c r="H72" s="6">
        <v>0</v>
      </c>
      <c r="I72" s="6">
        <v>377.31</v>
      </c>
      <c r="J72" s="7">
        <v>3.78743999999985</v>
      </c>
      <c r="K72">
        <f t="shared" si="1"/>
        <v>1.0038005883755665E-2</v>
      </c>
    </row>
    <row r="73" spans="1:11" x14ac:dyDescent="0.25">
      <c r="A73" s="4" t="s">
        <v>186</v>
      </c>
      <c r="B73" s="4" t="s">
        <v>187</v>
      </c>
      <c r="C73" s="4" t="s">
        <v>185</v>
      </c>
      <c r="D73" s="4" t="s">
        <v>13</v>
      </c>
      <c r="E73" s="4" t="s">
        <v>14</v>
      </c>
      <c r="F73" s="5" t="s">
        <v>15</v>
      </c>
      <c r="G73" s="5">
        <v>13364</v>
      </c>
      <c r="H73" s="6">
        <v>0</v>
      </c>
      <c r="I73" s="6">
        <v>739.57399999999996</v>
      </c>
      <c r="J73" s="7">
        <v>4.49260999999888</v>
      </c>
      <c r="K73">
        <f t="shared" si="1"/>
        <v>6.0745915892106541E-3</v>
      </c>
    </row>
    <row r="74" spans="1:11" x14ac:dyDescent="0.25">
      <c r="A74" s="4" t="s">
        <v>188</v>
      </c>
      <c r="B74" s="4" t="s">
        <v>189</v>
      </c>
      <c r="C74" s="4" t="s">
        <v>185</v>
      </c>
      <c r="D74" s="4" t="s">
        <v>13</v>
      </c>
      <c r="E74" s="4" t="s">
        <v>14</v>
      </c>
      <c r="F74" s="5" t="s">
        <v>15</v>
      </c>
      <c r="G74" s="5">
        <v>9956</v>
      </c>
      <c r="H74" s="6">
        <v>0</v>
      </c>
      <c r="I74" s="6">
        <v>24608.901000000002</v>
      </c>
      <c r="J74" s="7">
        <v>246.101270000016</v>
      </c>
      <c r="K74">
        <f t="shared" si="1"/>
        <v>1.0000498193723319E-2</v>
      </c>
    </row>
    <row r="75" spans="1:11" x14ac:dyDescent="0.25">
      <c r="A75" s="4" t="s">
        <v>190</v>
      </c>
      <c r="B75" s="4" t="s">
        <v>191</v>
      </c>
      <c r="C75" s="4" t="s">
        <v>185</v>
      </c>
      <c r="D75" s="4" t="s">
        <v>13</v>
      </c>
      <c r="E75" s="4" t="s">
        <v>14</v>
      </c>
      <c r="F75" s="5" t="s">
        <v>15</v>
      </c>
      <c r="G75" s="5">
        <v>271</v>
      </c>
      <c r="H75" s="6">
        <v>0</v>
      </c>
      <c r="I75" s="6">
        <v>0.371</v>
      </c>
      <c r="J75" s="7">
        <v>3.80000000000001E-3</v>
      </c>
      <c r="K75">
        <f t="shared" si="1"/>
        <v>1.0242587601078193E-2</v>
      </c>
    </row>
    <row r="76" spans="1:11" x14ac:dyDescent="0.25">
      <c r="A76" s="4" t="s">
        <v>192</v>
      </c>
      <c r="B76" s="4" t="s">
        <v>193</v>
      </c>
      <c r="C76" s="4" t="s">
        <v>194</v>
      </c>
      <c r="D76" s="4" t="s">
        <v>13</v>
      </c>
      <c r="E76" s="4" t="s">
        <v>14</v>
      </c>
      <c r="F76" s="5" t="s">
        <v>15</v>
      </c>
      <c r="G76" s="5">
        <v>5970</v>
      </c>
      <c r="H76" s="6">
        <v>0</v>
      </c>
      <c r="I76" s="6">
        <v>28.297000000000001</v>
      </c>
      <c r="J76" s="7">
        <v>0.28836999999999902</v>
      </c>
      <c r="K76">
        <f t="shared" si="1"/>
        <v>1.0190832950489417E-2</v>
      </c>
    </row>
    <row r="77" spans="1:11" x14ac:dyDescent="0.25">
      <c r="A77" s="4" t="s">
        <v>195</v>
      </c>
      <c r="B77" s="4" t="s">
        <v>196</v>
      </c>
      <c r="C77" s="4" t="s">
        <v>194</v>
      </c>
      <c r="D77" s="4" t="s">
        <v>13</v>
      </c>
      <c r="E77" s="4" t="s">
        <v>14</v>
      </c>
      <c r="F77" s="5" t="s">
        <v>15</v>
      </c>
      <c r="G77" s="5">
        <v>7668</v>
      </c>
      <c r="H77" s="6">
        <v>0</v>
      </c>
      <c r="I77" s="6">
        <v>722.31200000000001</v>
      </c>
      <c r="J77" s="7">
        <v>4.3689299999997804</v>
      </c>
      <c r="K77">
        <f t="shared" si="1"/>
        <v>6.0485358127786611E-3</v>
      </c>
    </row>
    <row r="78" spans="1:11" x14ac:dyDescent="0.25">
      <c r="A78" s="4" t="s">
        <v>197</v>
      </c>
      <c r="B78" s="4" t="s">
        <v>198</v>
      </c>
      <c r="C78" s="4" t="s">
        <v>194</v>
      </c>
      <c r="D78" s="4" t="s">
        <v>13</v>
      </c>
      <c r="E78" s="4" t="s">
        <v>14</v>
      </c>
      <c r="F78" s="5" t="s">
        <v>15</v>
      </c>
      <c r="G78" s="5">
        <v>483</v>
      </c>
      <c r="H78" s="6">
        <v>0</v>
      </c>
      <c r="I78" s="6">
        <v>5.0510000000000002</v>
      </c>
      <c r="J78" s="7">
        <v>5.1330000000000098E-2</v>
      </c>
      <c r="K78">
        <f t="shared" si="1"/>
        <v>1.0162344090279172E-2</v>
      </c>
    </row>
    <row r="79" spans="1:11" x14ac:dyDescent="0.25">
      <c r="A79" s="4" t="s">
        <v>199</v>
      </c>
      <c r="B79" s="4" t="s">
        <v>200</v>
      </c>
      <c r="C79" s="4" t="s">
        <v>201</v>
      </c>
      <c r="D79" s="4" t="s">
        <v>13</v>
      </c>
      <c r="E79" s="4" t="s">
        <v>14</v>
      </c>
      <c r="F79" s="5" t="s">
        <v>15</v>
      </c>
      <c r="G79" s="5">
        <v>13643</v>
      </c>
      <c r="H79" s="6">
        <v>0</v>
      </c>
      <c r="I79" s="6">
        <v>1266.9590000000001</v>
      </c>
      <c r="J79" s="7">
        <v>7.6608999999995602</v>
      </c>
      <c r="K79">
        <f t="shared" si="1"/>
        <v>6.0466834364802336E-3</v>
      </c>
    </row>
    <row r="80" spans="1:11" x14ac:dyDescent="0.25">
      <c r="A80" s="4" t="s">
        <v>202</v>
      </c>
      <c r="B80" s="4" t="s">
        <v>203</v>
      </c>
      <c r="C80" s="4" t="s">
        <v>201</v>
      </c>
      <c r="D80" s="4" t="s">
        <v>13</v>
      </c>
      <c r="E80" s="4" t="s">
        <v>14</v>
      </c>
      <c r="F80" s="5" t="s">
        <v>15</v>
      </c>
      <c r="G80" s="5">
        <v>3886</v>
      </c>
      <c r="H80" s="6">
        <v>0</v>
      </c>
      <c r="I80" s="6">
        <v>37.213999999999999</v>
      </c>
      <c r="J80" s="7">
        <v>0.37489000000001999</v>
      </c>
      <c r="K80">
        <f t="shared" si="1"/>
        <v>1.0073896920514323E-2</v>
      </c>
    </row>
    <row r="81" spans="1:11" x14ac:dyDescent="0.25">
      <c r="A81" s="4" t="s">
        <v>204</v>
      </c>
      <c r="B81" s="4" t="s">
        <v>205</v>
      </c>
      <c r="C81" s="4" t="s">
        <v>201</v>
      </c>
      <c r="D81" s="4" t="s">
        <v>13</v>
      </c>
      <c r="E81" s="4" t="s">
        <v>14</v>
      </c>
      <c r="F81" s="5" t="s">
        <v>15</v>
      </c>
      <c r="G81" s="5">
        <v>1730</v>
      </c>
      <c r="H81" s="6">
        <v>0</v>
      </c>
      <c r="I81" s="6">
        <v>83.423000000000002</v>
      </c>
      <c r="J81" s="7">
        <v>0.83704999999997698</v>
      </c>
      <c r="K81">
        <f t="shared" si="1"/>
        <v>1.0033803627296752E-2</v>
      </c>
    </row>
    <row r="82" spans="1:11" x14ac:dyDescent="0.25">
      <c r="A82" s="4" t="s">
        <v>206</v>
      </c>
      <c r="B82" s="4" t="s">
        <v>207</v>
      </c>
      <c r="C82" s="4" t="s">
        <v>208</v>
      </c>
      <c r="D82" s="4" t="s">
        <v>13</v>
      </c>
      <c r="E82" s="4" t="s">
        <v>14</v>
      </c>
      <c r="F82" s="5" t="s">
        <v>15</v>
      </c>
      <c r="G82" s="5">
        <v>21</v>
      </c>
      <c r="H82" s="6">
        <v>0</v>
      </c>
      <c r="I82" s="6">
        <v>30.573</v>
      </c>
      <c r="J82" s="7">
        <v>1.5287599999999999</v>
      </c>
      <c r="K82">
        <f t="shared" si="1"/>
        <v>5.0003597945899973E-2</v>
      </c>
    </row>
    <row r="83" spans="1:11" x14ac:dyDescent="0.25">
      <c r="A83" s="4" t="s">
        <v>209</v>
      </c>
      <c r="B83" s="4" t="s">
        <v>210</v>
      </c>
      <c r="C83" s="4" t="s">
        <v>201</v>
      </c>
      <c r="D83" s="4" t="s">
        <v>13</v>
      </c>
      <c r="E83" s="4" t="s">
        <v>14</v>
      </c>
      <c r="F83" s="5" t="s">
        <v>15</v>
      </c>
      <c r="G83" s="5">
        <v>142</v>
      </c>
      <c r="H83" s="6">
        <v>0</v>
      </c>
      <c r="I83" s="6">
        <v>0.995</v>
      </c>
      <c r="J83" s="7">
        <v>1.013E-2</v>
      </c>
      <c r="K83">
        <f t="shared" si="1"/>
        <v>1.0180904522613065E-2</v>
      </c>
    </row>
    <row r="84" spans="1:11" x14ac:dyDescent="0.25">
      <c r="A84" s="4" t="s">
        <v>211</v>
      </c>
      <c r="B84" s="4" t="s">
        <v>212</v>
      </c>
      <c r="C84" s="4" t="s">
        <v>213</v>
      </c>
      <c r="D84" s="4" t="s">
        <v>13</v>
      </c>
      <c r="E84" s="4" t="s">
        <v>14</v>
      </c>
      <c r="F84" s="5" t="s">
        <v>15</v>
      </c>
      <c r="G84" s="5">
        <v>133694</v>
      </c>
      <c r="H84" s="6">
        <v>0</v>
      </c>
      <c r="I84" s="6">
        <v>7796.7820000000002</v>
      </c>
      <c r="J84" s="7">
        <v>2339.6255400013301</v>
      </c>
      <c r="K84">
        <f t="shared" si="1"/>
        <v>0.30007579280802388</v>
      </c>
    </row>
    <row r="85" spans="1:11" x14ac:dyDescent="0.25">
      <c r="A85" s="4" t="s">
        <v>214</v>
      </c>
      <c r="B85" s="4" t="s">
        <v>215</v>
      </c>
      <c r="C85" s="4" t="s">
        <v>216</v>
      </c>
      <c r="D85" s="4" t="s">
        <v>13</v>
      </c>
      <c r="E85" s="4" t="s">
        <v>14</v>
      </c>
      <c r="F85" s="5" t="s">
        <v>15</v>
      </c>
      <c r="G85" s="5">
        <v>902555</v>
      </c>
      <c r="H85" s="6">
        <v>0</v>
      </c>
      <c r="I85" s="6">
        <v>18842.932000000001</v>
      </c>
      <c r="J85" s="7">
        <v>189.69835000206501</v>
      </c>
      <c r="K85">
        <f t="shared" si="1"/>
        <v>1.0067347799273754E-2</v>
      </c>
    </row>
    <row r="86" spans="1:11" x14ac:dyDescent="0.25">
      <c r="A86" s="4" t="s">
        <v>217</v>
      </c>
      <c r="B86" s="4" t="s">
        <v>218</v>
      </c>
      <c r="C86" s="4" t="s">
        <v>219</v>
      </c>
      <c r="D86" s="4" t="s">
        <v>13</v>
      </c>
      <c r="E86" s="4" t="s">
        <v>14</v>
      </c>
      <c r="F86" s="5" t="s">
        <v>15</v>
      </c>
      <c r="G86" s="5">
        <v>773</v>
      </c>
      <c r="H86" s="6">
        <v>0</v>
      </c>
      <c r="I86" s="6">
        <v>3.3069999999999999</v>
      </c>
      <c r="J86" s="7">
        <v>0.201070000000001</v>
      </c>
      <c r="K86">
        <f t="shared" si="1"/>
        <v>6.0801330511037498E-2</v>
      </c>
    </row>
    <row r="87" spans="1:11" x14ac:dyDescent="0.25">
      <c r="A87" s="4" t="s">
        <v>220</v>
      </c>
      <c r="B87" s="4" t="s">
        <v>221</v>
      </c>
      <c r="C87" s="4" t="s">
        <v>216</v>
      </c>
      <c r="D87" s="4" t="s">
        <v>13</v>
      </c>
      <c r="E87" s="4" t="s">
        <v>14</v>
      </c>
      <c r="F87" s="5" t="s">
        <v>15</v>
      </c>
      <c r="G87" s="5">
        <v>31258</v>
      </c>
      <c r="H87" s="6">
        <v>0</v>
      </c>
      <c r="I87" s="6">
        <v>4844.0839999999998</v>
      </c>
      <c r="J87" s="7">
        <v>29.1959199999982</v>
      </c>
      <c r="K87">
        <f t="shared" si="1"/>
        <v>6.0271291744730688E-3</v>
      </c>
    </row>
    <row r="88" spans="1:11" x14ac:dyDescent="0.25">
      <c r="A88" s="4" t="s">
        <v>222</v>
      </c>
      <c r="B88" s="4" t="s">
        <v>223</v>
      </c>
      <c r="C88" s="4" t="s">
        <v>216</v>
      </c>
      <c r="D88" s="4" t="s">
        <v>13</v>
      </c>
      <c r="E88" s="4" t="s">
        <v>14</v>
      </c>
      <c r="F88" s="5" t="s">
        <v>15</v>
      </c>
      <c r="G88" s="5">
        <v>3872</v>
      </c>
      <c r="H88" s="6">
        <v>0</v>
      </c>
      <c r="I88" s="6">
        <v>24.260999999999999</v>
      </c>
      <c r="J88" s="7">
        <v>0.49452000000000701</v>
      </c>
      <c r="K88">
        <f t="shared" si="1"/>
        <v>2.0383331272412805E-2</v>
      </c>
    </row>
    <row r="89" spans="1:11" x14ac:dyDescent="0.25">
      <c r="A89" s="4" t="s">
        <v>224</v>
      </c>
      <c r="B89" s="4" t="s">
        <v>225</v>
      </c>
      <c r="C89" s="4" t="s">
        <v>216</v>
      </c>
      <c r="D89" s="4" t="s">
        <v>13</v>
      </c>
      <c r="E89" s="4" t="s">
        <v>14</v>
      </c>
      <c r="F89" s="5" t="s">
        <v>15</v>
      </c>
      <c r="G89" s="5">
        <v>2585</v>
      </c>
      <c r="H89" s="6">
        <v>0</v>
      </c>
      <c r="I89" s="6">
        <v>55.38</v>
      </c>
      <c r="J89" s="7">
        <v>0.55745999999999996</v>
      </c>
      <c r="K89">
        <f t="shared" si="1"/>
        <v>1.0066088840736728E-2</v>
      </c>
    </row>
    <row r="90" spans="1:11" x14ac:dyDescent="0.25">
      <c r="A90" s="4" t="s">
        <v>226</v>
      </c>
      <c r="B90" s="4" t="s">
        <v>227</v>
      </c>
      <c r="C90" s="4" t="s">
        <v>216</v>
      </c>
      <c r="D90" s="4" t="s">
        <v>13</v>
      </c>
      <c r="E90" s="4" t="s">
        <v>14</v>
      </c>
      <c r="F90" s="5" t="s">
        <v>15</v>
      </c>
      <c r="G90" s="5">
        <v>3</v>
      </c>
      <c r="H90" s="6">
        <v>0</v>
      </c>
      <c r="I90" s="6">
        <v>4.2000000000000003E-2</v>
      </c>
      <c r="J90" s="7">
        <v>8.4000000000000003E-4</v>
      </c>
      <c r="K90">
        <f t="shared" si="1"/>
        <v>0.02</v>
      </c>
    </row>
    <row r="91" spans="1:11" x14ac:dyDescent="0.25">
      <c r="A91" s="4" t="s">
        <v>228</v>
      </c>
      <c r="B91" s="4" t="s">
        <v>229</v>
      </c>
      <c r="C91" s="4" t="s">
        <v>216</v>
      </c>
      <c r="D91" s="4" t="s">
        <v>13</v>
      </c>
      <c r="E91" s="4" t="s">
        <v>14</v>
      </c>
      <c r="F91" s="5" t="s">
        <v>15</v>
      </c>
      <c r="G91" s="5">
        <v>1989836</v>
      </c>
      <c r="H91" s="6">
        <v>0</v>
      </c>
      <c r="I91" s="6">
        <v>27018.120999999999</v>
      </c>
      <c r="J91" s="7">
        <v>272.95348000362401</v>
      </c>
      <c r="K91">
        <f t="shared" si="1"/>
        <v>1.010260780176475E-2</v>
      </c>
    </row>
    <row r="92" spans="1:11" x14ac:dyDescent="0.25">
      <c r="A92" s="4" t="s">
        <v>230</v>
      </c>
      <c r="B92" s="4" t="s">
        <v>231</v>
      </c>
      <c r="C92" s="4" t="s">
        <v>232</v>
      </c>
      <c r="D92" s="4" t="s">
        <v>13</v>
      </c>
      <c r="E92" s="4" t="s">
        <v>14</v>
      </c>
      <c r="F92" s="5" t="s">
        <v>15</v>
      </c>
      <c r="G92" s="5">
        <v>1780130</v>
      </c>
      <c r="H92" s="6">
        <v>0</v>
      </c>
      <c r="I92" s="6">
        <v>4004.201</v>
      </c>
      <c r="J92" s="7">
        <v>203.06394999592399</v>
      </c>
      <c r="K92">
        <f t="shared" si="1"/>
        <v>5.0712726458018463E-2</v>
      </c>
    </row>
    <row r="93" spans="1:11" x14ac:dyDescent="0.25">
      <c r="A93" s="4" t="s">
        <v>233</v>
      </c>
      <c r="B93" s="4" t="s">
        <v>234</v>
      </c>
      <c r="C93" s="4" t="s">
        <v>235</v>
      </c>
      <c r="D93" s="4" t="s">
        <v>13</v>
      </c>
      <c r="E93" s="4" t="s">
        <v>14</v>
      </c>
      <c r="F93" s="5" t="s">
        <v>15</v>
      </c>
      <c r="G93" s="5">
        <v>1240</v>
      </c>
      <c r="H93" s="6">
        <v>0</v>
      </c>
      <c r="I93" s="6">
        <v>9.35</v>
      </c>
      <c r="J93" s="7">
        <v>0.93918999999999098</v>
      </c>
      <c r="K93">
        <f t="shared" si="1"/>
        <v>0.10044812834224502</v>
      </c>
    </row>
    <row r="94" spans="1:11" x14ac:dyDescent="0.25">
      <c r="A94" s="4" t="s">
        <v>236</v>
      </c>
      <c r="B94" s="4" t="s">
        <v>237</v>
      </c>
      <c r="C94" s="4" t="s">
        <v>235</v>
      </c>
      <c r="D94" s="4" t="s">
        <v>13</v>
      </c>
      <c r="E94" s="4" t="s">
        <v>14</v>
      </c>
      <c r="F94" s="5" t="s">
        <v>15</v>
      </c>
      <c r="G94" s="5">
        <v>1880</v>
      </c>
      <c r="H94" s="6">
        <v>0</v>
      </c>
      <c r="I94" s="6">
        <v>26.952999999999999</v>
      </c>
      <c r="J94" s="7">
        <v>26.961739999999399</v>
      </c>
      <c r="K94">
        <f t="shared" si="1"/>
        <v>1.0003242681704967</v>
      </c>
    </row>
    <row r="95" spans="1:11" x14ac:dyDescent="0.25">
      <c r="A95" s="4" t="s">
        <v>238</v>
      </c>
      <c r="B95" s="4" t="s">
        <v>239</v>
      </c>
      <c r="C95" s="4" t="s">
        <v>240</v>
      </c>
      <c r="D95" s="4" t="s">
        <v>13</v>
      </c>
      <c r="E95" s="4" t="s">
        <v>14</v>
      </c>
      <c r="F95" s="5" t="s">
        <v>15</v>
      </c>
      <c r="G95" s="5">
        <v>1</v>
      </c>
      <c r="H95" s="6">
        <v>0</v>
      </c>
      <c r="I95" s="6">
        <v>1E-3</v>
      </c>
      <c r="J95" s="7">
        <v>5.0000000000000002E-5</v>
      </c>
      <c r="K95">
        <f t="shared" si="1"/>
        <v>0.05</v>
      </c>
    </row>
    <row r="96" spans="1:11" x14ac:dyDescent="0.25">
      <c r="A96" s="4" t="s">
        <v>241</v>
      </c>
      <c r="B96" s="4" t="s">
        <v>242</v>
      </c>
      <c r="C96" s="4" t="s">
        <v>243</v>
      </c>
      <c r="D96" s="4" t="s">
        <v>13</v>
      </c>
      <c r="E96" s="4" t="s">
        <v>14</v>
      </c>
      <c r="F96" s="5" t="s">
        <v>15</v>
      </c>
      <c r="G96" s="5">
        <v>204</v>
      </c>
      <c r="H96" s="6">
        <v>0</v>
      </c>
      <c r="I96" s="6">
        <v>2.4820000000000002</v>
      </c>
      <c r="J96" s="7">
        <v>0.49726999999999899</v>
      </c>
      <c r="K96">
        <f t="shared" si="1"/>
        <v>0.20035052377115187</v>
      </c>
    </row>
    <row r="97" spans="1:11" x14ac:dyDescent="0.25">
      <c r="A97" s="4" t="s">
        <v>244</v>
      </c>
      <c r="B97" s="4" t="s">
        <v>245</v>
      </c>
      <c r="C97" s="4" t="s">
        <v>246</v>
      </c>
      <c r="D97" s="4" t="s">
        <v>13</v>
      </c>
      <c r="E97" s="4" t="s">
        <v>14</v>
      </c>
      <c r="F97" s="5" t="s">
        <v>15</v>
      </c>
      <c r="G97" s="5">
        <v>386839</v>
      </c>
      <c r="H97" s="6">
        <v>0</v>
      </c>
      <c r="I97" s="6">
        <v>12770.906000000001</v>
      </c>
      <c r="J97" s="7">
        <v>128.659240000122</v>
      </c>
      <c r="K97">
        <f t="shared" si="1"/>
        <v>1.0074401925761726E-2</v>
      </c>
    </row>
    <row r="98" spans="1:11" x14ac:dyDescent="0.25">
      <c r="A98" s="4" t="s">
        <v>247</v>
      </c>
      <c r="B98" s="4" t="s">
        <v>248</v>
      </c>
      <c r="C98" s="4" t="s">
        <v>246</v>
      </c>
      <c r="D98" s="4" t="s">
        <v>13</v>
      </c>
      <c r="E98" s="4" t="s">
        <v>14</v>
      </c>
      <c r="F98" s="5" t="s">
        <v>15</v>
      </c>
      <c r="G98" s="5">
        <v>306754</v>
      </c>
      <c r="H98" s="6">
        <v>0</v>
      </c>
      <c r="I98" s="6">
        <v>12567.47</v>
      </c>
      <c r="J98" s="7">
        <v>76.488930000088899</v>
      </c>
      <c r="K98">
        <f t="shared" si="1"/>
        <v>6.086263185835248E-3</v>
      </c>
    </row>
    <row r="99" spans="1:11" x14ac:dyDescent="0.25">
      <c r="A99" s="4" t="s">
        <v>249</v>
      </c>
      <c r="B99" s="4" t="s">
        <v>250</v>
      </c>
      <c r="C99" s="4" t="s">
        <v>251</v>
      </c>
      <c r="D99" s="4" t="s">
        <v>13</v>
      </c>
      <c r="E99" s="4" t="s">
        <v>14</v>
      </c>
      <c r="F99" s="5" t="s">
        <v>15</v>
      </c>
      <c r="G99" s="5">
        <v>2</v>
      </c>
      <c r="H99" s="6">
        <v>0</v>
      </c>
      <c r="I99" s="6">
        <v>48.018000000000001</v>
      </c>
      <c r="J99" s="7">
        <v>0.57621</v>
      </c>
      <c r="K99">
        <f t="shared" si="1"/>
        <v>1.1999875046857428E-2</v>
      </c>
    </row>
    <row r="100" spans="1:11" x14ac:dyDescent="0.25">
      <c r="A100" s="4" t="s">
        <v>252</v>
      </c>
      <c r="B100" s="4" t="s">
        <v>253</v>
      </c>
      <c r="C100" s="4" t="s">
        <v>251</v>
      </c>
      <c r="D100" s="4" t="s">
        <v>13</v>
      </c>
      <c r="E100" s="4" t="s">
        <v>14</v>
      </c>
      <c r="F100" s="5" t="s">
        <v>15</v>
      </c>
      <c r="G100" s="5">
        <v>190</v>
      </c>
      <c r="H100" s="6">
        <v>0</v>
      </c>
      <c r="I100" s="6">
        <v>15.426</v>
      </c>
      <c r="J100" s="7">
        <v>0.30912000000000001</v>
      </c>
      <c r="K100">
        <f t="shared" si="1"/>
        <v>2.0038895371450798E-2</v>
      </c>
    </row>
    <row r="101" spans="1:11" x14ac:dyDescent="0.25">
      <c r="A101" s="4" t="s">
        <v>254</v>
      </c>
      <c r="B101" s="4" t="s">
        <v>255</v>
      </c>
      <c r="C101" s="4" t="s">
        <v>256</v>
      </c>
      <c r="D101" s="4" t="s">
        <v>13</v>
      </c>
      <c r="E101" s="4" t="s">
        <v>14</v>
      </c>
      <c r="F101" s="5" t="s">
        <v>15</v>
      </c>
      <c r="G101" s="5">
        <v>39995</v>
      </c>
      <c r="H101" s="6">
        <v>0</v>
      </c>
      <c r="I101" s="6">
        <v>4415.8890000000001</v>
      </c>
      <c r="J101" s="7">
        <v>441.73865999996599</v>
      </c>
      <c r="K101">
        <f t="shared" si="1"/>
        <v>0.10003391389592582</v>
      </c>
    </row>
    <row r="102" spans="1:11" x14ac:dyDescent="0.25">
      <c r="A102" s="4" t="s">
        <v>257</v>
      </c>
      <c r="B102" s="4" t="s">
        <v>258</v>
      </c>
      <c r="C102" s="4" t="s">
        <v>259</v>
      </c>
      <c r="D102" s="4" t="s">
        <v>13</v>
      </c>
      <c r="E102" s="4" t="s">
        <v>14</v>
      </c>
      <c r="F102" s="5" t="s">
        <v>15</v>
      </c>
      <c r="G102" s="5">
        <v>125</v>
      </c>
      <c r="H102" s="6">
        <v>0</v>
      </c>
      <c r="I102" s="6">
        <v>202.911</v>
      </c>
      <c r="J102" s="7">
        <v>12.1752</v>
      </c>
      <c r="K102">
        <f t="shared" si="1"/>
        <v>6.0002661265283794E-2</v>
      </c>
    </row>
    <row r="103" spans="1:11" x14ac:dyDescent="0.25">
      <c r="A103" s="4" t="s">
        <v>260</v>
      </c>
      <c r="B103" s="4" t="s">
        <v>261</v>
      </c>
      <c r="C103" s="4" t="s">
        <v>262</v>
      </c>
      <c r="D103" s="4" t="s">
        <v>13</v>
      </c>
      <c r="E103" s="4" t="s">
        <v>14</v>
      </c>
      <c r="F103" s="5" t="s">
        <v>15</v>
      </c>
      <c r="G103" s="5">
        <v>664</v>
      </c>
      <c r="H103" s="6">
        <v>0</v>
      </c>
      <c r="I103" s="6">
        <v>49.225000000000001</v>
      </c>
      <c r="J103" s="7">
        <v>0.29825000000000002</v>
      </c>
      <c r="K103">
        <f t="shared" si="1"/>
        <v>6.0589131538852214E-3</v>
      </c>
    </row>
    <row r="104" spans="1:11" x14ac:dyDescent="0.25">
      <c r="A104" s="4" t="s">
        <v>263</v>
      </c>
      <c r="B104" s="4" t="s">
        <v>264</v>
      </c>
      <c r="C104" s="4" t="s">
        <v>262</v>
      </c>
      <c r="D104" s="4" t="s">
        <v>13</v>
      </c>
      <c r="E104" s="4" t="s">
        <v>14</v>
      </c>
      <c r="F104" s="5" t="s">
        <v>15</v>
      </c>
      <c r="G104" s="5">
        <v>452</v>
      </c>
      <c r="H104" s="6">
        <v>0</v>
      </c>
      <c r="I104" s="6">
        <v>80.805999999999997</v>
      </c>
      <c r="J104" s="7">
        <v>0.809890000000001</v>
      </c>
      <c r="K104">
        <f t="shared" si="1"/>
        <v>1.0022646833155966E-2</v>
      </c>
    </row>
    <row r="105" spans="1:11" x14ac:dyDescent="0.25">
      <c r="A105" s="4" t="s">
        <v>265</v>
      </c>
      <c r="B105" s="4" t="s">
        <v>266</v>
      </c>
      <c r="C105" s="4" t="s">
        <v>267</v>
      </c>
      <c r="D105" s="4" t="s">
        <v>13</v>
      </c>
      <c r="E105" s="4" t="s">
        <v>14</v>
      </c>
      <c r="F105" s="5" t="s">
        <v>15</v>
      </c>
      <c r="G105" s="5">
        <v>14453</v>
      </c>
      <c r="H105" s="6">
        <v>0</v>
      </c>
      <c r="I105" s="6">
        <v>282.05599999999998</v>
      </c>
      <c r="J105" s="7">
        <v>1.7339099999999601</v>
      </c>
      <c r="K105">
        <f t="shared" si="1"/>
        <v>6.1473962617351174E-3</v>
      </c>
    </row>
    <row r="106" spans="1:11" x14ac:dyDescent="0.25">
      <c r="A106" s="4" t="s">
        <v>268</v>
      </c>
      <c r="B106" s="4" t="s">
        <v>269</v>
      </c>
      <c r="C106" s="4" t="s">
        <v>267</v>
      </c>
      <c r="D106" s="4" t="s">
        <v>13</v>
      </c>
      <c r="E106" s="4" t="s">
        <v>14</v>
      </c>
      <c r="F106" s="5" t="s">
        <v>15</v>
      </c>
      <c r="G106" s="5">
        <v>8729</v>
      </c>
      <c r="H106" s="6">
        <v>0</v>
      </c>
      <c r="I106" s="6">
        <v>268.16000000000003</v>
      </c>
      <c r="J106" s="7">
        <v>2.7030100000000701</v>
      </c>
      <c r="K106">
        <f t="shared" si="1"/>
        <v>1.007984039379501E-2</v>
      </c>
    </row>
    <row r="107" spans="1:11" x14ac:dyDescent="0.25">
      <c r="A107" s="4" t="s">
        <v>270</v>
      </c>
      <c r="B107" s="4" t="s">
        <v>271</v>
      </c>
      <c r="C107" s="4" t="s">
        <v>272</v>
      </c>
      <c r="D107" s="4" t="s">
        <v>13</v>
      </c>
      <c r="E107" s="4" t="s">
        <v>14</v>
      </c>
      <c r="F107" s="5" t="s">
        <v>15</v>
      </c>
      <c r="G107" s="5">
        <v>18436</v>
      </c>
      <c r="H107" s="6">
        <v>0</v>
      </c>
      <c r="I107" s="6">
        <v>834.38699999999994</v>
      </c>
      <c r="J107" s="7">
        <v>25.119950000000301</v>
      </c>
      <c r="K107">
        <f t="shared" si="1"/>
        <v>3.0105874132746919E-2</v>
      </c>
    </row>
    <row r="108" spans="1:11" x14ac:dyDescent="0.25">
      <c r="A108" s="4" t="s">
        <v>273</v>
      </c>
      <c r="B108" s="4" t="s">
        <v>274</v>
      </c>
      <c r="C108" s="4" t="s">
        <v>272</v>
      </c>
      <c r="D108" s="4" t="s">
        <v>13</v>
      </c>
      <c r="E108" s="4" t="s">
        <v>14</v>
      </c>
      <c r="F108" s="5" t="s">
        <v>15</v>
      </c>
      <c r="G108" s="5">
        <v>1</v>
      </c>
      <c r="H108" s="6">
        <v>0</v>
      </c>
      <c r="I108" s="6">
        <v>7.056</v>
      </c>
      <c r="J108" s="7">
        <v>0.21167</v>
      </c>
      <c r="K108">
        <f t="shared" si="1"/>
        <v>2.9998582766439907E-2</v>
      </c>
    </row>
    <row r="109" spans="1:11" x14ac:dyDescent="0.25">
      <c r="A109" s="4" t="s">
        <v>275</v>
      </c>
      <c r="B109" s="4" t="s">
        <v>276</v>
      </c>
      <c r="C109" s="4" t="s">
        <v>272</v>
      </c>
      <c r="D109" s="4" t="s">
        <v>13</v>
      </c>
      <c r="E109" s="4" t="s">
        <v>14</v>
      </c>
      <c r="F109" s="5" t="s">
        <v>15</v>
      </c>
      <c r="G109" s="5">
        <v>40113</v>
      </c>
      <c r="H109" s="6">
        <v>0</v>
      </c>
      <c r="I109" s="6">
        <v>482.82600000000002</v>
      </c>
      <c r="J109" s="7">
        <v>96.680560000030496</v>
      </c>
      <c r="K109">
        <f t="shared" si="1"/>
        <v>0.20023892665272891</v>
      </c>
    </row>
    <row r="110" spans="1:11" x14ac:dyDescent="0.25">
      <c r="A110" s="4" t="s">
        <v>277</v>
      </c>
      <c r="B110" s="4" t="s">
        <v>278</v>
      </c>
      <c r="C110" s="4" t="s">
        <v>279</v>
      </c>
      <c r="D110" s="4" t="s">
        <v>13</v>
      </c>
      <c r="E110" s="4" t="s">
        <v>14</v>
      </c>
      <c r="F110" s="5" t="s">
        <v>15</v>
      </c>
      <c r="G110" s="5">
        <v>272</v>
      </c>
      <c r="H110" s="6">
        <v>0</v>
      </c>
      <c r="I110" s="6">
        <v>194.149</v>
      </c>
      <c r="J110" s="7">
        <v>1.94218</v>
      </c>
      <c r="K110">
        <f t="shared" si="1"/>
        <v>1.0003553971434312E-2</v>
      </c>
    </row>
    <row r="111" spans="1:11" x14ac:dyDescent="0.25">
      <c r="A111" s="4" t="s">
        <v>280</v>
      </c>
      <c r="B111" s="4" t="s">
        <v>281</v>
      </c>
      <c r="C111" s="4" t="s">
        <v>279</v>
      </c>
      <c r="D111" s="4" t="s">
        <v>13</v>
      </c>
      <c r="E111" s="4" t="s">
        <v>14</v>
      </c>
      <c r="F111" s="5" t="s">
        <v>15</v>
      </c>
      <c r="G111" s="5">
        <v>4448</v>
      </c>
      <c r="H111" s="6">
        <v>0</v>
      </c>
      <c r="I111" s="6">
        <v>3445.098</v>
      </c>
      <c r="J111" s="7">
        <v>34.467080000000102</v>
      </c>
      <c r="K111">
        <f t="shared" si="1"/>
        <v>1.0004673306826134E-2</v>
      </c>
    </row>
    <row r="112" spans="1:11" x14ac:dyDescent="0.25">
      <c r="A112" s="4" t="s">
        <v>282</v>
      </c>
      <c r="B112" s="4" t="s">
        <v>283</v>
      </c>
      <c r="C112" s="4" t="s">
        <v>279</v>
      </c>
      <c r="D112" s="4" t="s">
        <v>13</v>
      </c>
      <c r="E112" s="4" t="s">
        <v>14</v>
      </c>
      <c r="F112" s="5" t="s">
        <v>15</v>
      </c>
      <c r="G112" s="5">
        <v>1190</v>
      </c>
      <c r="H112" s="6">
        <v>0</v>
      </c>
      <c r="I112" s="6">
        <v>211.89400000000001</v>
      </c>
      <c r="J112" s="7">
        <v>2.1192700000000002</v>
      </c>
      <c r="K112">
        <f t="shared" si="1"/>
        <v>1.0001557382464818E-2</v>
      </c>
    </row>
    <row r="113" spans="1:11" x14ac:dyDescent="0.25">
      <c r="A113" s="4" t="s">
        <v>284</v>
      </c>
      <c r="B113" s="4" t="s">
        <v>285</v>
      </c>
      <c r="C113" s="4" t="s">
        <v>286</v>
      </c>
      <c r="D113" s="4" t="s">
        <v>13</v>
      </c>
      <c r="E113" s="4" t="s">
        <v>14</v>
      </c>
      <c r="F113" s="5" t="s">
        <v>15</v>
      </c>
      <c r="G113" s="5">
        <v>43</v>
      </c>
      <c r="H113" s="6">
        <v>0</v>
      </c>
      <c r="I113" s="6">
        <v>5.2999999999999999E-2</v>
      </c>
      <c r="J113" s="7">
        <v>5.4000000000000098E-4</v>
      </c>
      <c r="K113">
        <f t="shared" si="1"/>
        <v>1.0188679245283038E-2</v>
      </c>
    </row>
    <row r="114" spans="1:11" x14ac:dyDescent="0.25">
      <c r="A114" s="4" t="s">
        <v>287</v>
      </c>
      <c r="B114" s="4" t="s">
        <v>288</v>
      </c>
      <c r="C114" s="4" t="s">
        <v>286</v>
      </c>
      <c r="D114" s="4" t="s">
        <v>13</v>
      </c>
      <c r="E114" s="4" t="s">
        <v>14</v>
      </c>
      <c r="F114" s="5" t="s">
        <v>15</v>
      </c>
      <c r="G114" s="5">
        <v>246</v>
      </c>
      <c r="H114" s="6">
        <v>0</v>
      </c>
      <c r="I114" s="6">
        <v>0.26900000000000002</v>
      </c>
      <c r="J114" s="7">
        <v>2.7500000000000098E-3</v>
      </c>
      <c r="K114">
        <f t="shared" si="1"/>
        <v>1.0223048327137583E-2</v>
      </c>
    </row>
    <row r="115" spans="1:11" x14ac:dyDescent="0.25">
      <c r="A115" s="4" t="s">
        <v>289</v>
      </c>
      <c r="B115" s="4" t="s">
        <v>290</v>
      </c>
      <c r="C115" s="4" t="s">
        <v>291</v>
      </c>
      <c r="D115" s="4" t="s">
        <v>13</v>
      </c>
      <c r="E115" s="4" t="s">
        <v>14</v>
      </c>
      <c r="F115" s="5" t="s">
        <v>15</v>
      </c>
      <c r="G115" s="5">
        <v>417026</v>
      </c>
      <c r="H115" s="6">
        <v>0</v>
      </c>
      <c r="I115" s="6">
        <v>155385.36799999999</v>
      </c>
      <c r="J115" s="7">
        <v>2332.5044600006399</v>
      </c>
      <c r="K115">
        <f t="shared" si="1"/>
        <v>1.5011094609633001E-2</v>
      </c>
    </row>
    <row r="116" spans="1:11" x14ac:dyDescent="0.25">
      <c r="A116" s="4" t="s">
        <v>292</v>
      </c>
      <c r="B116" s="4" t="s">
        <v>293</v>
      </c>
      <c r="C116" s="4" t="s">
        <v>291</v>
      </c>
      <c r="D116" s="4" t="s">
        <v>13</v>
      </c>
      <c r="E116" s="4" t="s">
        <v>14</v>
      </c>
      <c r="F116" s="5" t="s">
        <v>15</v>
      </c>
      <c r="G116" s="5">
        <v>6626774</v>
      </c>
      <c r="H116" s="6">
        <v>0</v>
      </c>
      <c r="I116" s="6">
        <v>244500.47</v>
      </c>
      <c r="J116" s="7">
        <v>3691.8030099776201</v>
      </c>
      <c r="K116">
        <f t="shared" si="1"/>
        <v>1.5099369788440981E-2</v>
      </c>
    </row>
    <row r="117" spans="1:11" x14ac:dyDescent="0.25">
      <c r="A117" s="4" t="s">
        <v>294</v>
      </c>
      <c r="B117" s="4" t="s">
        <v>295</v>
      </c>
      <c r="C117" s="4" t="s">
        <v>291</v>
      </c>
      <c r="D117" s="4" t="s">
        <v>13</v>
      </c>
      <c r="E117" s="4" t="s">
        <v>14</v>
      </c>
      <c r="F117" s="5" t="s">
        <v>15</v>
      </c>
      <c r="G117" s="5">
        <v>8518955</v>
      </c>
      <c r="H117" s="6">
        <v>0</v>
      </c>
      <c r="I117" s="6">
        <v>128796.24400000001</v>
      </c>
      <c r="J117" s="7">
        <v>2601.44135000491</v>
      </c>
      <c r="K117">
        <f t="shared" si="1"/>
        <v>2.0198115016497764E-2</v>
      </c>
    </row>
    <row r="118" spans="1:11" x14ac:dyDescent="0.25">
      <c r="A118" s="4" t="s">
        <v>296</v>
      </c>
      <c r="B118" s="4" t="s">
        <v>297</v>
      </c>
      <c r="C118" s="4" t="s">
        <v>298</v>
      </c>
      <c r="D118" s="4" t="s">
        <v>13</v>
      </c>
      <c r="E118" s="4" t="s">
        <v>14</v>
      </c>
      <c r="F118" s="5" t="s">
        <v>15</v>
      </c>
      <c r="G118" s="5">
        <v>16827</v>
      </c>
      <c r="H118" s="6">
        <v>0</v>
      </c>
      <c r="I118" s="6">
        <v>258.94900000000001</v>
      </c>
      <c r="J118" s="7">
        <v>15.581740000000201</v>
      </c>
      <c r="K118">
        <f t="shared" si="1"/>
        <v>6.0173007039997062E-2</v>
      </c>
    </row>
    <row r="119" spans="1:11" x14ac:dyDescent="0.25">
      <c r="A119" s="4" t="s">
        <v>299</v>
      </c>
      <c r="B119" s="4" t="s">
        <v>300</v>
      </c>
      <c r="C119" s="4" t="s">
        <v>298</v>
      </c>
      <c r="D119" s="4" t="s">
        <v>13</v>
      </c>
      <c r="E119" s="4" t="s">
        <v>14</v>
      </c>
      <c r="F119" s="5" t="s">
        <v>15</v>
      </c>
      <c r="G119" s="5">
        <v>61477</v>
      </c>
      <c r="H119" s="6">
        <v>0</v>
      </c>
      <c r="I119" s="6">
        <v>2099.3290000000002</v>
      </c>
      <c r="J119" s="7">
        <v>21.1800899999953</v>
      </c>
      <c r="K119">
        <f t="shared" si="1"/>
        <v>1.0088980812438307E-2</v>
      </c>
    </row>
    <row r="120" spans="1:11" x14ac:dyDescent="0.25">
      <c r="A120" s="4" t="s">
        <v>301</v>
      </c>
      <c r="B120" s="4" t="s">
        <v>302</v>
      </c>
      <c r="C120" s="4" t="s">
        <v>298</v>
      </c>
      <c r="D120" s="4" t="s">
        <v>13</v>
      </c>
      <c r="E120" s="4" t="s">
        <v>14</v>
      </c>
      <c r="F120" s="5" t="s">
        <v>15</v>
      </c>
      <c r="G120" s="5">
        <v>25304</v>
      </c>
      <c r="H120" s="6">
        <v>0</v>
      </c>
      <c r="I120" s="6">
        <v>672.50099999999998</v>
      </c>
      <c r="J120" s="7">
        <v>6.77195999999668</v>
      </c>
      <c r="K120">
        <f t="shared" si="1"/>
        <v>1.0069814022576442E-2</v>
      </c>
    </row>
    <row r="121" spans="1:11" x14ac:dyDescent="0.25">
      <c r="A121" s="4" t="s">
        <v>303</v>
      </c>
      <c r="B121" s="4" t="s">
        <v>304</v>
      </c>
      <c r="C121" s="4" t="s">
        <v>298</v>
      </c>
      <c r="D121" s="4" t="s">
        <v>13</v>
      </c>
      <c r="E121" s="4" t="s">
        <v>14</v>
      </c>
      <c r="F121" s="5" t="s">
        <v>15</v>
      </c>
      <c r="G121" s="5">
        <v>150562</v>
      </c>
      <c r="H121" s="6">
        <v>0</v>
      </c>
      <c r="I121" s="6">
        <v>3237.5830000000001</v>
      </c>
      <c r="J121" s="7">
        <v>20.0222199999907</v>
      </c>
      <c r="K121">
        <f t="shared" si="1"/>
        <v>6.1843109504808678E-3</v>
      </c>
    </row>
    <row r="122" spans="1:11" x14ac:dyDescent="0.25">
      <c r="A122" s="4" t="s">
        <v>305</v>
      </c>
      <c r="B122" s="4" t="s">
        <v>306</v>
      </c>
      <c r="C122" s="4" t="s">
        <v>307</v>
      </c>
      <c r="D122" s="4" t="s">
        <v>13</v>
      </c>
      <c r="E122" s="4" t="s">
        <v>14</v>
      </c>
      <c r="F122" s="5" t="s">
        <v>15</v>
      </c>
      <c r="G122" s="5">
        <v>215</v>
      </c>
      <c r="H122" s="6">
        <v>0</v>
      </c>
      <c r="I122" s="6">
        <v>8.5630000000000006</v>
      </c>
      <c r="J122" s="7">
        <v>0.85703999999999803</v>
      </c>
      <c r="K122">
        <f t="shared" si="1"/>
        <v>0.10008641831133924</v>
      </c>
    </row>
    <row r="123" spans="1:11" x14ac:dyDescent="0.25">
      <c r="A123" s="4" t="s">
        <v>308</v>
      </c>
      <c r="B123" s="4" t="s">
        <v>309</v>
      </c>
      <c r="C123" s="4" t="s">
        <v>310</v>
      </c>
      <c r="D123" s="4" t="s">
        <v>13</v>
      </c>
      <c r="E123" s="4" t="s">
        <v>14</v>
      </c>
      <c r="F123" s="5" t="s">
        <v>15</v>
      </c>
      <c r="G123" s="5">
        <v>22</v>
      </c>
      <c r="H123" s="6">
        <v>0</v>
      </c>
      <c r="I123" s="6">
        <v>0.21199999999999999</v>
      </c>
      <c r="J123" s="7">
        <v>8.5500000000000003E-3</v>
      </c>
      <c r="K123">
        <f t="shared" si="1"/>
        <v>4.0330188679245288E-2</v>
      </c>
    </row>
    <row r="124" spans="1:11" x14ac:dyDescent="0.25">
      <c r="A124" s="4" t="s">
        <v>311</v>
      </c>
      <c r="B124" s="4" t="s">
        <v>312</v>
      </c>
      <c r="C124" s="4" t="s">
        <v>310</v>
      </c>
      <c r="D124" s="4" t="s">
        <v>13</v>
      </c>
      <c r="E124" s="4" t="s">
        <v>14</v>
      </c>
      <c r="F124" s="5" t="s">
        <v>15</v>
      </c>
      <c r="G124" s="5">
        <v>2</v>
      </c>
      <c r="H124" s="6">
        <v>0</v>
      </c>
      <c r="I124" s="6">
        <v>5.0000000000000001E-3</v>
      </c>
      <c r="J124" s="7">
        <v>1E-4</v>
      </c>
      <c r="K124">
        <f t="shared" si="1"/>
        <v>0.02</v>
      </c>
    </row>
    <row r="125" spans="1:11" x14ac:dyDescent="0.25">
      <c r="A125" s="4" t="s">
        <v>313</v>
      </c>
      <c r="B125" s="4" t="s">
        <v>314</v>
      </c>
      <c r="C125" s="4" t="s">
        <v>315</v>
      </c>
      <c r="D125" s="4" t="s">
        <v>13</v>
      </c>
      <c r="E125" s="4" t="s">
        <v>14</v>
      </c>
      <c r="F125" s="5" t="s">
        <v>15</v>
      </c>
      <c r="G125" s="5">
        <v>198813</v>
      </c>
      <c r="H125" s="6">
        <v>0</v>
      </c>
      <c r="I125" s="6">
        <v>286.93</v>
      </c>
      <c r="J125" s="7">
        <v>17.567760000003801</v>
      </c>
      <c r="K125">
        <f t="shared" si="1"/>
        <v>6.1226640644072773E-2</v>
      </c>
    </row>
    <row r="126" spans="1:11" x14ac:dyDescent="0.25">
      <c r="A126" s="4" t="s">
        <v>316</v>
      </c>
      <c r="B126" s="4" t="s">
        <v>317</v>
      </c>
      <c r="C126" s="4" t="s">
        <v>318</v>
      </c>
      <c r="D126" s="4" t="s">
        <v>13</v>
      </c>
      <c r="E126" s="4" t="s">
        <v>14</v>
      </c>
      <c r="F126" s="5" t="s">
        <v>15</v>
      </c>
      <c r="G126" s="5">
        <v>1668</v>
      </c>
      <c r="H126" s="6">
        <v>0</v>
      </c>
      <c r="I126" s="6">
        <v>3.581</v>
      </c>
      <c r="J126" s="7">
        <v>1.7943200000000401</v>
      </c>
      <c r="K126">
        <f t="shared" si="1"/>
        <v>0.5010667411337727</v>
      </c>
    </row>
    <row r="127" spans="1:11" x14ac:dyDescent="0.25">
      <c r="A127" s="4" t="s">
        <v>319</v>
      </c>
      <c r="B127" s="4" t="s">
        <v>320</v>
      </c>
      <c r="C127" s="4" t="s">
        <v>318</v>
      </c>
      <c r="D127" s="4" t="s">
        <v>13</v>
      </c>
      <c r="E127" s="4" t="s">
        <v>14</v>
      </c>
      <c r="F127" s="5" t="s">
        <v>15</v>
      </c>
      <c r="G127" s="5">
        <v>5227</v>
      </c>
      <c r="H127" s="6">
        <v>0</v>
      </c>
      <c r="I127" s="6">
        <v>12.193</v>
      </c>
      <c r="J127" s="7">
        <v>1.2364899999999499</v>
      </c>
      <c r="K127">
        <f t="shared" si="1"/>
        <v>0.10140982530959977</v>
      </c>
    </row>
    <row r="128" spans="1:11" x14ac:dyDescent="0.25">
      <c r="A128" s="4" t="s">
        <v>321</v>
      </c>
      <c r="B128" s="4" t="s">
        <v>322</v>
      </c>
      <c r="C128" s="4" t="s">
        <v>318</v>
      </c>
      <c r="D128" s="4" t="s">
        <v>13</v>
      </c>
      <c r="E128" s="4" t="s">
        <v>14</v>
      </c>
      <c r="F128" s="5" t="s">
        <v>15</v>
      </c>
      <c r="G128" s="5">
        <v>93</v>
      </c>
      <c r="H128" s="6">
        <v>0</v>
      </c>
      <c r="I128" s="6">
        <v>0.56399999999999995</v>
      </c>
      <c r="J128" s="7">
        <v>0.11321000000000001</v>
      </c>
      <c r="K128">
        <f t="shared" si="1"/>
        <v>0.20072695035460997</v>
      </c>
    </row>
    <row r="129" spans="1:11" x14ac:dyDescent="0.25">
      <c r="A129" s="4" t="s">
        <v>323</v>
      </c>
      <c r="B129" s="4" t="s">
        <v>324</v>
      </c>
      <c r="C129" s="4" t="s">
        <v>325</v>
      </c>
      <c r="D129" s="4" t="s">
        <v>13</v>
      </c>
      <c r="E129" s="4" t="s">
        <v>14</v>
      </c>
      <c r="F129" s="5" t="s">
        <v>15</v>
      </c>
      <c r="G129" s="5">
        <v>2588</v>
      </c>
      <c r="H129" s="6">
        <v>0</v>
      </c>
      <c r="I129" s="6">
        <v>35.332000000000001</v>
      </c>
      <c r="J129" s="7">
        <v>2.1265200000000002</v>
      </c>
      <c r="K129">
        <f t="shared" si="1"/>
        <v>6.0186799501867998E-2</v>
      </c>
    </row>
    <row r="130" spans="1:11" x14ac:dyDescent="0.25">
      <c r="A130" s="4" t="s">
        <v>326</v>
      </c>
      <c r="B130" s="4" t="s">
        <v>327</v>
      </c>
      <c r="C130" s="4" t="s">
        <v>325</v>
      </c>
      <c r="D130" s="4" t="s">
        <v>13</v>
      </c>
      <c r="E130" s="4" t="s">
        <v>14</v>
      </c>
      <c r="F130" s="5" t="s">
        <v>15</v>
      </c>
      <c r="G130" s="5">
        <v>48433</v>
      </c>
      <c r="H130" s="6">
        <v>0</v>
      </c>
      <c r="I130" s="6">
        <v>162.785</v>
      </c>
      <c r="J130" s="7">
        <v>9.8931800000068506</v>
      </c>
      <c r="K130">
        <f t="shared" si="1"/>
        <v>6.0774518536762301E-2</v>
      </c>
    </row>
    <row r="131" spans="1:11" x14ac:dyDescent="0.25">
      <c r="A131" s="4" t="s">
        <v>328</v>
      </c>
      <c r="B131" s="4" t="s">
        <v>329</v>
      </c>
      <c r="C131" s="4" t="s">
        <v>330</v>
      </c>
      <c r="D131" s="4" t="s">
        <v>13</v>
      </c>
      <c r="E131" s="4" t="s">
        <v>14</v>
      </c>
      <c r="F131" s="5" t="s">
        <v>15</v>
      </c>
      <c r="G131" s="5">
        <v>1083</v>
      </c>
      <c r="H131" s="6">
        <v>0</v>
      </c>
      <c r="I131" s="6">
        <v>41.533000000000001</v>
      </c>
      <c r="J131" s="7">
        <v>41.538600000000301</v>
      </c>
      <c r="K131">
        <f t="shared" ref="K131:K194" si="2">J131/I131</f>
        <v>1.0001348325428046</v>
      </c>
    </row>
    <row r="132" spans="1:11" x14ac:dyDescent="0.25">
      <c r="A132" s="4" t="s">
        <v>331</v>
      </c>
      <c r="B132" s="4" t="s">
        <v>332</v>
      </c>
      <c r="C132" s="4" t="s">
        <v>333</v>
      </c>
      <c r="D132" s="4" t="s">
        <v>13</v>
      </c>
      <c r="E132" s="4" t="s">
        <v>14</v>
      </c>
      <c r="F132" s="5" t="s">
        <v>15</v>
      </c>
      <c r="G132" s="5">
        <v>3</v>
      </c>
      <c r="H132" s="6">
        <v>0</v>
      </c>
      <c r="I132" s="6">
        <v>0.28499999999999998</v>
      </c>
      <c r="J132" s="7">
        <v>2.852E-2</v>
      </c>
      <c r="K132">
        <f t="shared" si="2"/>
        <v>0.1000701754385965</v>
      </c>
    </row>
    <row r="133" spans="1:11" x14ac:dyDescent="0.25">
      <c r="A133" s="4" t="s">
        <v>334</v>
      </c>
      <c r="B133" s="4" t="s">
        <v>335</v>
      </c>
      <c r="C133" s="4" t="s">
        <v>336</v>
      </c>
      <c r="D133" s="4" t="s">
        <v>13</v>
      </c>
      <c r="E133" s="4" t="s">
        <v>14</v>
      </c>
      <c r="F133" s="5" t="s">
        <v>15</v>
      </c>
      <c r="G133" s="5">
        <v>640</v>
      </c>
      <c r="H133" s="6">
        <v>0</v>
      </c>
      <c r="I133" s="6">
        <v>5.7290000000000001</v>
      </c>
      <c r="J133" s="7">
        <v>0.34565000000000201</v>
      </c>
      <c r="K133">
        <f t="shared" si="2"/>
        <v>6.0333391516844477E-2</v>
      </c>
    </row>
    <row r="134" spans="1:11" x14ac:dyDescent="0.25">
      <c r="A134" s="4" t="s">
        <v>337</v>
      </c>
      <c r="B134" s="4" t="s">
        <v>338</v>
      </c>
      <c r="C134" s="4" t="s">
        <v>336</v>
      </c>
      <c r="D134" s="4" t="s">
        <v>13</v>
      </c>
      <c r="E134" s="4" t="s">
        <v>14</v>
      </c>
      <c r="F134" s="5" t="s">
        <v>15</v>
      </c>
      <c r="G134" s="5">
        <v>9</v>
      </c>
      <c r="H134" s="6">
        <v>0</v>
      </c>
      <c r="I134" s="6">
        <v>0.129</v>
      </c>
      <c r="J134" s="7">
        <v>2.5999999999999999E-3</v>
      </c>
      <c r="K134">
        <f t="shared" si="2"/>
        <v>2.0155038759689922E-2</v>
      </c>
    </row>
    <row r="135" spans="1:11" x14ac:dyDescent="0.25">
      <c r="A135" s="4" t="s">
        <v>339</v>
      </c>
      <c r="B135" s="4" t="s">
        <v>340</v>
      </c>
      <c r="C135" s="4" t="s">
        <v>336</v>
      </c>
      <c r="D135" s="4" t="s">
        <v>13</v>
      </c>
      <c r="E135" s="4" t="s">
        <v>14</v>
      </c>
      <c r="F135" s="5" t="s">
        <v>15</v>
      </c>
      <c r="G135" s="5">
        <v>81</v>
      </c>
      <c r="H135" s="6">
        <v>0</v>
      </c>
      <c r="I135" s="6">
        <v>0.26800000000000002</v>
      </c>
      <c r="J135" s="7">
        <v>5.3869999999999897E-2</v>
      </c>
      <c r="K135">
        <f t="shared" si="2"/>
        <v>0.20100746268656677</v>
      </c>
    </row>
    <row r="136" spans="1:11" x14ac:dyDescent="0.25">
      <c r="A136" s="4" t="s">
        <v>341</v>
      </c>
      <c r="B136" s="4" t="s">
        <v>342</v>
      </c>
      <c r="C136" s="4" t="s">
        <v>343</v>
      </c>
      <c r="D136" s="4" t="s">
        <v>13</v>
      </c>
      <c r="E136" s="4" t="s">
        <v>14</v>
      </c>
      <c r="F136" s="5" t="s">
        <v>15</v>
      </c>
      <c r="G136" s="5">
        <v>24</v>
      </c>
      <c r="H136" s="6">
        <v>0</v>
      </c>
      <c r="I136" s="6">
        <v>51.997</v>
      </c>
      <c r="J136" s="7">
        <v>0.31208000000000002</v>
      </c>
      <c r="K136">
        <f t="shared" si="2"/>
        <v>6.0018847241186998E-3</v>
      </c>
    </row>
    <row r="137" spans="1:11" x14ac:dyDescent="0.25">
      <c r="A137" s="8" t="s">
        <v>344</v>
      </c>
      <c r="B137" s="8" t="s">
        <v>345</v>
      </c>
      <c r="C137" s="8" t="s">
        <v>343</v>
      </c>
      <c r="D137" s="8" t="s">
        <v>13</v>
      </c>
      <c r="E137" s="8" t="s">
        <v>14</v>
      </c>
      <c r="F137" s="8" t="s">
        <v>15</v>
      </c>
      <c r="G137" s="8">
        <v>3</v>
      </c>
      <c r="H137" s="8">
        <v>0</v>
      </c>
      <c r="I137" s="8">
        <v>6.2030000000000003</v>
      </c>
      <c r="J137" s="7">
        <v>6.2039999999999998E-2</v>
      </c>
      <c r="K137">
        <f t="shared" si="2"/>
        <v>1.000161212316621E-2</v>
      </c>
    </row>
    <row r="138" spans="1:11" x14ac:dyDescent="0.25">
      <c r="A138" s="8" t="s">
        <v>346</v>
      </c>
      <c r="B138" s="8" t="s">
        <v>347</v>
      </c>
      <c r="C138" s="8" t="s">
        <v>343</v>
      </c>
      <c r="D138" s="8" t="s">
        <v>13</v>
      </c>
      <c r="E138" s="8" t="s">
        <v>14</v>
      </c>
      <c r="F138" s="8" t="s">
        <v>15</v>
      </c>
      <c r="G138" s="8">
        <v>1</v>
      </c>
      <c r="H138" s="8">
        <v>0</v>
      </c>
      <c r="I138" s="8">
        <v>0.104</v>
      </c>
      <c r="J138" s="7">
        <v>1.0399999999999999E-3</v>
      </c>
      <c r="K138">
        <f t="shared" si="2"/>
        <v>0.01</v>
      </c>
    </row>
    <row r="139" spans="1:11" x14ac:dyDescent="0.25">
      <c r="A139" s="8" t="s">
        <v>348</v>
      </c>
      <c r="B139" s="8" t="s">
        <v>349</v>
      </c>
      <c r="C139" s="8" t="s">
        <v>350</v>
      </c>
      <c r="D139" s="8" t="s">
        <v>13</v>
      </c>
      <c r="E139" s="8" t="s">
        <v>14</v>
      </c>
      <c r="F139" s="8" t="s">
        <v>15</v>
      </c>
      <c r="G139" s="8">
        <v>51</v>
      </c>
      <c r="H139" s="8">
        <v>0</v>
      </c>
      <c r="I139" s="8">
        <v>0.05</v>
      </c>
      <c r="J139" s="7">
        <v>5.1000000000000101E-4</v>
      </c>
      <c r="K139">
        <f t="shared" si="2"/>
        <v>1.020000000000002E-2</v>
      </c>
    </row>
    <row r="140" spans="1:11" x14ac:dyDescent="0.25">
      <c r="A140" s="8" t="s">
        <v>351</v>
      </c>
      <c r="B140" s="8" t="s">
        <v>352</v>
      </c>
      <c r="C140" s="8" t="s">
        <v>350</v>
      </c>
      <c r="D140" s="8" t="s">
        <v>13</v>
      </c>
      <c r="E140" s="8" t="s">
        <v>14</v>
      </c>
      <c r="F140" s="8" t="s">
        <v>15</v>
      </c>
      <c r="G140" s="8">
        <v>27915</v>
      </c>
      <c r="H140" s="8">
        <v>0</v>
      </c>
      <c r="I140" s="8">
        <v>916.96199999999999</v>
      </c>
      <c r="J140" s="7">
        <v>9.2740200000000801</v>
      </c>
      <c r="K140">
        <f t="shared" si="2"/>
        <v>1.0113854227329027E-2</v>
      </c>
    </row>
    <row r="141" spans="1:11" x14ac:dyDescent="0.25">
      <c r="A141" s="8" t="s">
        <v>353</v>
      </c>
      <c r="B141" s="8" t="s">
        <v>354</v>
      </c>
      <c r="C141" s="8" t="s">
        <v>350</v>
      </c>
      <c r="D141" s="8" t="s">
        <v>13</v>
      </c>
      <c r="E141" s="8" t="s">
        <v>14</v>
      </c>
      <c r="F141" s="8" t="s">
        <v>15</v>
      </c>
      <c r="G141" s="8">
        <v>70089</v>
      </c>
      <c r="H141" s="8">
        <v>0</v>
      </c>
      <c r="I141" s="8">
        <v>685.77</v>
      </c>
      <c r="J141" s="7">
        <v>4.4901600000002704</v>
      </c>
      <c r="K141">
        <f t="shared" si="2"/>
        <v>6.5476180060374039E-3</v>
      </c>
    </row>
    <row r="142" spans="1:11" x14ac:dyDescent="0.25">
      <c r="A142" s="8" t="s">
        <v>355</v>
      </c>
      <c r="B142" s="8" t="s">
        <v>356</v>
      </c>
      <c r="C142" s="8" t="s">
        <v>357</v>
      </c>
      <c r="D142" s="8" t="s">
        <v>13</v>
      </c>
      <c r="E142" s="8" t="s">
        <v>14</v>
      </c>
      <c r="F142" s="8" t="s">
        <v>15</v>
      </c>
      <c r="G142" s="8">
        <v>24442</v>
      </c>
      <c r="H142" s="8">
        <v>0</v>
      </c>
      <c r="I142" s="8">
        <v>866.55200000000002</v>
      </c>
      <c r="J142" s="7">
        <v>43.419929999997997</v>
      </c>
      <c r="K142">
        <f t="shared" si="2"/>
        <v>5.0106548712596587E-2</v>
      </c>
    </row>
    <row r="143" spans="1:11" x14ac:dyDescent="0.25">
      <c r="A143" s="8" t="s">
        <v>358</v>
      </c>
      <c r="B143" s="8" t="s">
        <v>359</v>
      </c>
      <c r="C143" s="8" t="s">
        <v>357</v>
      </c>
      <c r="D143" s="8" t="s">
        <v>13</v>
      </c>
      <c r="E143" s="8" t="s">
        <v>14</v>
      </c>
      <c r="F143" s="8" t="s">
        <v>15</v>
      </c>
      <c r="G143" s="8">
        <v>26312</v>
      </c>
      <c r="H143" s="8">
        <v>0</v>
      </c>
      <c r="I143" s="8">
        <v>1009.516</v>
      </c>
      <c r="J143" s="7">
        <v>50.573169999997901</v>
      </c>
      <c r="K143">
        <f t="shared" si="2"/>
        <v>5.0096452161231625E-2</v>
      </c>
    </row>
    <row r="144" spans="1:11" x14ac:dyDescent="0.25">
      <c r="A144" s="8" t="s">
        <v>360</v>
      </c>
      <c r="B144" s="8" t="s">
        <v>361</v>
      </c>
      <c r="C144" s="8" t="s">
        <v>362</v>
      </c>
      <c r="D144" s="8" t="s">
        <v>13</v>
      </c>
      <c r="E144" s="8" t="s">
        <v>14</v>
      </c>
      <c r="F144" s="8" t="s">
        <v>15</v>
      </c>
      <c r="G144" s="8">
        <v>2948</v>
      </c>
      <c r="H144" s="8">
        <v>0</v>
      </c>
      <c r="I144" s="8">
        <v>12.228999999999999</v>
      </c>
      <c r="J144" s="7">
        <v>12.240730000000401</v>
      </c>
      <c r="K144">
        <f t="shared" si="2"/>
        <v>1.0009591953553358</v>
      </c>
    </row>
    <row r="145" spans="1:11" x14ac:dyDescent="0.25">
      <c r="A145" s="8" t="s">
        <v>363</v>
      </c>
      <c r="B145" s="8" t="s">
        <v>364</v>
      </c>
      <c r="C145" s="8" t="s">
        <v>362</v>
      </c>
      <c r="D145" s="8" t="s">
        <v>13</v>
      </c>
      <c r="E145" s="8" t="s">
        <v>14</v>
      </c>
      <c r="F145" s="8" t="s">
        <v>15</v>
      </c>
      <c r="G145" s="8">
        <v>11975</v>
      </c>
      <c r="H145" s="8">
        <v>0</v>
      </c>
      <c r="I145" s="8">
        <v>33.167999999999999</v>
      </c>
      <c r="J145" s="7">
        <v>1.6757800000003999</v>
      </c>
      <c r="K145">
        <f t="shared" si="2"/>
        <v>5.0523999035226724E-2</v>
      </c>
    </row>
    <row r="146" spans="1:11" x14ac:dyDescent="0.25">
      <c r="A146" s="8" t="s">
        <v>365</v>
      </c>
      <c r="B146" s="8" t="s">
        <v>366</v>
      </c>
      <c r="C146" s="8" t="s">
        <v>362</v>
      </c>
      <c r="D146" s="8" t="s">
        <v>13</v>
      </c>
      <c r="E146" s="8" t="s">
        <v>14</v>
      </c>
      <c r="F146" s="8" t="s">
        <v>15</v>
      </c>
      <c r="G146" s="8">
        <v>457645</v>
      </c>
      <c r="H146" s="8">
        <v>0</v>
      </c>
      <c r="I146" s="8">
        <v>8410.9210000000003</v>
      </c>
      <c r="J146" s="7">
        <v>169.57734000027199</v>
      </c>
      <c r="K146">
        <f t="shared" si="2"/>
        <v>2.0161566135298618E-2</v>
      </c>
    </row>
    <row r="147" spans="1:11" x14ac:dyDescent="0.25">
      <c r="A147" s="8" t="s">
        <v>367</v>
      </c>
      <c r="B147" s="8" t="s">
        <v>368</v>
      </c>
      <c r="C147" s="8" t="s">
        <v>369</v>
      </c>
      <c r="D147" s="8" t="s">
        <v>13</v>
      </c>
      <c r="E147" s="8" t="s">
        <v>14</v>
      </c>
      <c r="F147" s="8" t="s">
        <v>15</v>
      </c>
      <c r="G147" s="8">
        <v>22</v>
      </c>
      <c r="H147" s="8">
        <v>0</v>
      </c>
      <c r="I147" s="8">
        <v>2.1000000000000001E-2</v>
      </c>
      <c r="J147" s="7">
        <v>1.32E-3</v>
      </c>
      <c r="K147">
        <f t="shared" si="2"/>
        <v>6.2857142857142848E-2</v>
      </c>
    </row>
    <row r="148" spans="1:11" x14ac:dyDescent="0.25">
      <c r="A148" s="8" t="s">
        <v>370</v>
      </c>
      <c r="B148" s="8" t="s">
        <v>371</v>
      </c>
      <c r="C148" s="8" t="s">
        <v>372</v>
      </c>
      <c r="D148" s="8" t="s">
        <v>13</v>
      </c>
      <c r="E148" s="8" t="s">
        <v>14</v>
      </c>
      <c r="F148" s="8" t="s">
        <v>15</v>
      </c>
      <c r="G148" s="8">
        <v>2488</v>
      </c>
      <c r="H148" s="8">
        <v>0</v>
      </c>
      <c r="I148" s="8">
        <v>48.612000000000002</v>
      </c>
      <c r="J148" s="7">
        <v>48.6227900000003</v>
      </c>
      <c r="K148">
        <f t="shared" si="2"/>
        <v>1.0002219616555645</v>
      </c>
    </row>
    <row r="149" spans="1:11" x14ac:dyDescent="0.25">
      <c r="A149" s="8" t="s">
        <v>373</v>
      </c>
      <c r="B149" s="8" t="s">
        <v>374</v>
      </c>
      <c r="C149" s="8" t="s">
        <v>375</v>
      </c>
      <c r="D149" s="8" t="s">
        <v>13</v>
      </c>
      <c r="E149" s="8" t="s">
        <v>14</v>
      </c>
      <c r="F149" s="8" t="s">
        <v>15</v>
      </c>
      <c r="G149" s="8">
        <v>1</v>
      </c>
      <c r="H149" s="8">
        <v>0</v>
      </c>
      <c r="I149" s="8">
        <v>0.2</v>
      </c>
      <c r="J149" s="7">
        <v>4.0099999999999997E-3</v>
      </c>
      <c r="K149">
        <f t="shared" si="2"/>
        <v>2.0049999999999998E-2</v>
      </c>
    </row>
    <row r="150" spans="1:11" x14ac:dyDescent="0.25">
      <c r="A150" s="8" t="s">
        <v>376</v>
      </c>
      <c r="B150" s="8" t="s">
        <v>377</v>
      </c>
      <c r="C150" s="8" t="s">
        <v>375</v>
      </c>
      <c r="D150" s="8" t="s">
        <v>13</v>
      </c>
      <c r="E150" s="8" t="s">
        <v>14</v>
      </c>
      <c r="F150" s="8" t="s">
        <v>15</v>
      </c>
      <c r="G150" s="8">
        <v>16</v>
      </c>
      <c r="H150" s="8">
        <v>0</v>
      </c>
      <c r="I150" s="8">
        <v>1.43</v>
      </c>
      <c r="J150" s="7">
        <v>8.6599999999999993E-3</v>
      </c>
      <c r="K150">
        <f t="shared" si="2"/>
        <v>6.0559440559440555E-3</v>
      </c>
    </row>
    <row r="151" spans="1:11" x14ac:dyDescent="0.25">
      <c r="A151" s="8" t="s">
        <v>378</v>
      </c>
      <c r="B151" s="8" t="s">
        <v>379</v>
      </c>
      <c r="C151" s="8" t="s">
        <v>380</v>
      </c>
      <c r="D151" s="8" t="s">
        <v>13</v>
      </c>
      <c r="E151" s="8" t="s">
        <v>14</v>
      </c>
      <c r="F151" s="8" t="s">
        <v>15</v>
      </c>
      <c r="G151" s="8">
        <v>9761</v>
      </c>
      <c r="H151" s="8">
        <v>0</v>
      </c>
      <c r="I151" s="8">
        <v>206.423</v>
      </c>
      <c r="J151" s="7">
        <v>41.313270000000003</v>
      </c>
      <c r="K151">
        <f t="shared" si="2"/>
        <v>0.20013888956172521</v>
      </c>
    </row>
    <row r="152" spans="1:11" x14ac:dyDescent="0.25">
      <c r="A152" s="8" t="s">
        <v>381</v>
      </c>
      <c r="B152" s="8" t="s">
        <v>382</v>
      </c>
      <c r="C152" s="8" t="s">
        <v>383</v>
      </c>
      <c r="D152" s="8" t="s">
        <v>13</v>
      </c>
      <c r="E152" s="8" t="s">
        <v>14</v>
      </c>
      <c r="F152" s="8" t="s">
        <v>15</v>
      </c>
      <c r="G152" s="8">
        <v>118</v>
      </c>
      <c r="H152" s="8">
        <v>0</v>
      </c>
      <c r="I152" s="8">
        <v>1.2390000000000001</v>
      </c>
      <c r="J152" s="7">
        <v>0.62019000000000002</v>
      </c>
      <c r="K152">
        <f t="shared" si="2"/>
        <v>0.50055690072639225</v>
      </c>
    </row>
    <row r="153" spans="1:11" x14ac:dyDescent="0.25">
      <c r="A153" s="8" t="s">
        <v>384</v>
      </c>
      <c r="B153" s="8" t="s">
        <v>385</v>
      </c>
      <c r="C153" s="8" t="s">
        <v>383</v>
      </c>
      <c r="D153" s="8" t="s">
        <v>13</v>
      </c>
      <c r="E153" s="8" t="s">
        <v>14</v>
      </c>
      <c r="F153" s="8" t="s">
        <v>15</v>
      </c>
      <c r="G153" s="8">
        <v>422</v>
      </c>
      <c r="H153" s="8">
        <v>0</v>
      </c>
      <c r="I153" s="8">
        <v>4.327</v>
      </c>
      <c r="J153" s="7">
        <v>2.1650900000000002</v>
      </c>
      <c r="K153">
        <f t="shared" si="2"/>
        <v>0.5003674601340421</v>
      </c>
    </row>
    <row r="154" spans="1:11" x14ac:dyDescent="0.25">
      <c r="A154" s="8" t="s">
        <v>386</v>
      </c>
      <c r="B154" s="8" t="s">
        <v>387</v>
      </c>
      <c r="C154" s="8" t="s">
        <v>383</v>
      </c>
      <c r="D154" s="8" t="s">
        <v>13</v>
      </c>
      <c r="E154" s="8" t="s">
        <v>14</v>
      </c>
      <c r="F154" s="8" t="s">
        <v>15</v>
      </c>
      <c r="G154" s="8">
        <v>1543</v>
      </c>
      <c r="H154" s="8">
        <v>0</v>
      </c>
      <c r="I154" s="8">
        <v>24.773</v>
      </c>
      <c r="J154" s="7">
        <v>12.391979999999901</v>
      </c>
      <c r="K154">
        <f t="shared" si="2"/>
        <v>0.50022120857384655</v>
      </c>
    </row>
    <row r="155" spans="1:11" x14ac:dyDescent="0.25">
      <c r="A155" s="8" t="s">
        <v>388</v>
      </c>
      <c r="B155" s="8" t="s">
        <v>389</v>
      </c>
      <c r="C155" s="8" t="s">
        <v>390</v>
      </c>
      <c r="D155" s="8" t="s">
        <v>13</v>
      </c>
      <c r="E155" s="8" t="s">
        <v>14</v>
      </c>
      <c r="F155" s="8" t="s">
        <v>15</v>
      </c>
      <c r="G155" s="8">
        <v>2511</v>
      </c>
      <c r="H155" s="8">
        <v>0</v>
      </c>
      <c r="I155" s="8">
        <v>107.023</v>
      </c>
      <c r="J155" s="7">
        <v>53.521689999998998</v>
      </c>
      <c r="K155">
        <f t="shared" si="2"/>
        <v>0.50009521317846628</v>
      </c>
    </row>
    <row r="156" spans="1:11" x14ac:dyDescent="0.25">
      <c r="A156" s="8" t="s">
        <v>391</v>
      </c>
      <c r="B156" s="8" t="s">
        <v>392</v>
      </c>
      <c r="C156" s="8" t="s">
        <v>393</v>
      </c>
      <c r="D156" s="8" t="s">
        <v>13</v>
      </c>
      <c r="E156" s="8" t="s">
        <v>14</v>
      </c>
      <c r="F156" s="8" t="s">
        <v>15</v>
      </c>
      <c r="G156" s="8">
        <v>9795</v>
      </c>
      <c r="H156" s="8">
        <v>0</v>
      </c>
      <c r="I156" s="8">
        <v>132.76599999999999</v>
      </c>
      <c r="J156" s="7">
        <v>796.62289000000897</v>
      </c>
      <c r="K156">
        <f t="shared" si="2"/>
        <v>6.0002025367941263</v>
      </c>
    </row>
    <row r="157" spans="1:11" x14ac:dyDescent="0.25">
      <c r="A157" s="8" t="s">
        <v>394</v>
      </c>
      <c r="B157" s="8" t="s">
        <v>395</v>
      </c>
      <c r="C157" s="8" t="s">
        <v>396</v>
      </c>
      <c r="D157" s="8" t="s">
        <v>13</v>
      </c>
      <c r="E157" s="8" t="s">
        <v>14</v>
      </c>
      <c r="F157" s="8" t="s">
        <v>15</v>
      </c>
      <c r="G157" s="8">
        <v>3823</v>
      </c>
      <c r="H157" s="8">
        <v>0</v>
      </c>
      <c r="I157" s="8">
        <v>92.061999999999998</v>
      </c>
      <c r="J157" s="7">
        <v>9.2208799999999904</v>
      </c>
      <c r="K157">
        <f t="shared" si="2"/>
        <v>0.10015945775672906</v>
      </c>
    </row>
    <row r="158" spans="1:11" x14ac:dyDescent="0.25">
      <c r="A158" s="8" t="s">
        <v>397</v>
      </c>
      <c r="B158" s="8" t="s">
        <v>398</v>
      </c>
      <c r="C158" s="8" t="s">
        <v>396</v>
      </c>
      <c r="D158" s="8" t="s">
        <v>13</v>
      </c>
      <c r="E158" s="8" t="s">
        <v>14</v>
      </c>
      <c r="F158" s="8" t="s">
        <v>15</v>
      </c>
      <c r="G158" s="8">
        <v>6025</v>
      </c>
      <c r="H158" s="8">
        <v>0</v>
      </c>
      <c r="I158" s="8">
        <v>93.792000000000002</v>
      </c>
      <c r="J158" s="7">
        <v>37.551910000000198</v>
      </c>
      <c r="K158">
        <f t="shared" si="2"/>
        <v>0.40037433896281344</v>
      </c>
    </row>
    <row r="159" spans="1:11" x14ac:dyDescent="0.25">
      <c r="A159" s="8" t="s">
        <v>399</v>
      </c>
      <c r="B159" s="8" t="s">
        <v>400</v>
      </c>
      <c r="C159" s="8" t="s">
        <v>396</v>
      </c>
      <c r="D159" s="8" t="s">
        <v>13</v>
      </c>
      <c r="E159" s="8" t="s">
        <v>14</v>
      </c>
      <c r="F159" s="8" t="s">
        <v>15</v>
      </c>
      <c r="G159" s="8">
        <v>4409</v>
      </c>
      <c r="H159" s="8">
        <v>0</v>
      </c>
      <c r="I159" s="8">
        <v>114.08499999999999</v>
      </c>
      <c r="J159" s="7">
        <v>5.7224600000001997</v>
      </c>
      <c r="K159">
        <f t="shared" si="2"/>
        <v>5.0159617828813605E-2</v>
      </c>
    </row>
    <row r="160" spans="1:11" x14ac:dyDescent="0.25">
      <c r="A160" s="8" t="s">
        <v>401</v>
      </c>
      <c r="B160" s="8" t="s">
        <v>402</v>
      </c>
      <c r="C160" s="8" t="s">
        <v>403</v>
      </c>
      <c r="D160" s="8" t="s">
        <v>13</v>
      </c>
      <c r="E160" s="8" t="s">
        <v>14</v>
      </c>
      <c r="F160" s="8" t="s">
        <v>15</v>
      </c>
      <c r="G160" s="8">
        <v>4</v>
      </c>
      <c r="H160" s="8">
        <v>0</v>
      </c>
      <c r="I160" s="8">
        <v>6.7000000000000004E-2</v>
      </c>
      <c r="J160" s="7">
        <v>4.0499999999999998E-3</v>
      </c>
      <c r="K160">
        <f t="shared" si="2"/>
        <v>6.0447761194029843E-2</v>
      </c>
    </row>
    <row r="161" spans="1:11" x14ac:dyDescent="0.25">
      <c r="A161" s="8" t="s">
        <v>404</v>
      </c>
      <c r="B161" s="8" t="s">
        <v>405</v>
      </c>
      <c r="C161" s="8" t="s">
        <v>406</v>
      </c>
      <c r="D161" s="8" t="s">
        <v>13</v>
      </c>
      <c r="E161" s="8" t="s">
        <v>14</v>
      </c>
      <c r="F161" s="8" t="s">
        <v>15</v>
      </c>
      <c r="G161" s="8">
        <v>187539</v>
      </c>
      <c r="H161" s="8">
        <v>0</v>
      </c>
      <c r="I161" s="8">
        <v>28059.585999999999</v>
      </c>
      <c r="J161" s="7">
        <v>280.90575999999402</v>
      </c>
      <c r="K161">
        <f t="shared" si="2"/>
        <v>1.0011044353968516E-2</v>
      </c>
    </row>
    <row r="162" spans="1:11" x14ac:dyDescent="0.25">
      <c r="A162" s="8" t="s">
        <v>407</v>
      </c>
      <c r="B162" s="8" t="s">
        <v>408</v>
      </c>
      <c r="C162" s="8" t="s">
        <v>406</v>
      </c>
      <c r="D162" s="8" t="s">
        <v>13</v>
      </c>
      <c r="E162" s="8" t="s">
        <v>14</v>
      </c>
      <c r="F162" s="8" t="s">
        <v>15</v>
      </c>
      <c r="G162" s="8">
        <v>341746</v>
      </c>
      <c r="H162" s="8">
        <v>0</v>
      </c>
      <c r="I162" s="8">
        <v>30017.772000000001</v>
      </c>
      <c r="J162" s="7">
        <v>181.67393000065701</v>
      </c>
      <c r="K162">
        <f t="shared" si="2"/>
        <v>6.0522123361006607E-3</v>
      </c>
    </row>
    <row r="163" spans="1:11" x14ac:dyDescent="0.25">
      <c r="A163" s="8" t="s">
        <v>409</v>
      </c>
      <c r="B163" s="8" t="s">
        <v>410</v>
      </c>
      <c r="C163" s="8" t="s">
        <v>411</v>
      </c>
      <c r="D163" s="8" t="s">
        <v>13</v>
      </c>
      <c r="E163" s="8" t="s">
        <v>14</v>
      </c>
      <c r="F163" s="8" t="s">
        <v>15</v>
      </c>
      <c r="G163" s="8">
        <v>27533</v>
      </c>
      <c r="H163" s="8">
        <v>0</v>
      </c>
      <c r="I163" s="8">
        <v>193.49</v>
      </c>
      <c r="J163" s="7">
        <v>1.95499999999948</v>
      </c>
      <c r="K163">
        <f t="shared" si="2"/>
        <v>1.0103881337534136E-2</v>
      </c>
    </row>
    <row r="164" spans="1:11" x14ac:dyDescent="0.25">
      <c r="A164" s="8" t="s">
        <v>412</v>
      </c>
      <c r="B164" s="8" t="s">
        <v>413</v>
      </c>
      <c r="C164" s="8" t="s">
        <v>411</v>
      </c>
      <c r="D164" s="8" t="s">
        <v>13</v>
      </c>
      <c r="E164" s="8" t="s">
        <v>14</v>
      </c>
      <c r="F164" s="8" t="s">
        <v>15</v>
      </c>
      <c r="G164" s="8">
        <v>9619</v>
      </c>
      <c r="H164" s="8">
        <v>0</v>
      </c>
      <c r="I164" s="8">
        <v>636.71699999999998</v>
      </c>
      <c r="J164" s="7">
        <v>3.8507700000003702</v>
      </c>
      <c r="K164">
        <f t="shared" si="2"/>
        <v>6.0478517143414895E-3</v>
      </c>
    </row>
    <row r="165" spans="1:11" x14ac:dyDescent="0.25">
      <c r="A165" s="8" t="s">
        <v>414</v>
      </c>
      <c r="B165" s="8" t="s">
        <v>415</v>
      </c>
      <c r="C165" s="8" t="s">
        <v>416</v>
      </c>
      <c r="D165" s="8" t="s">
        <v>13</v>
      </c>
      <c r="E165" s="8" t="s">
        <v>14</v>
      </c>
      <c r="F165" s="8" t="s">
        <v>15</v>
      </c>
      <c r="G165" s="8">
        <v>1106</v>
      </c>
      <c r="H165" s="8">
        <v>0</v>
      </c>
      <c r="I165" s="8">
        <v>4.7809999999999997</v>
      </c>
      <c r="J165" s="7">
        <v>0.28904000000000302</v>
      </c>
      <c r="K165">
        <f t="shared" si="2"/>
        <v>6.0455971554068823E-2</v>
      </c>
    </row>
    <row r="166" spans="1:11" x14ac:dyDescent="0.25">
      <c r="A166" s="8" t="s">
        <v>417</v>
      </c>
      <c r="B166" s="8" t="s">
        <v>418</v>
      </c>
      <c r="C166" s="8" t="s">
        <v>416</v>
      </c>
      <c r="D166" s="8" t="s">
        <v>13</v>
      </c>
      <c r="E166" s="8" t="s">
        <v>14</v>
      </c>
      <c r="F166" s="8" t="s">
        <v>15</v>
      </c>
      <c r="G166" s="8">
        <v>89</v>
      </c>
      <c r="H166" s="8">
        <v>0</v>
      </c>
      <c r="I166" s="8">
        <v>0.11700000000000001</v>
      </c>
      <c r="J166" s="7">
        <v>7.1600000000000101E-3</v>
      </c>
      <c r="K166">
        <f t="shared" si="2"/>
        <v>6.1196581196581279E-2</v>
      </c>
    </row>
    <row r="167" spans="1:11" x14ac:dyDescent="0.25">
      <c r="A167" s="8" t="s">
        <v>419</v>
      </c>
      <c r="B167" s="8" t="s">
        <v>420</v>
      </c>
      <c r="C167" s="8" t="s">
        <v>416</v>
      </c>
      <c r="D167" s="8" t="s">
        <v>13</v>
      </c>
      <c r="E167" s="8" t="s">
        <v>14</v>
      </c>
      <c r="F167" s="8" t="s">
        <v>15</v>
      </c>
      <c r="G167" s="8">
        <v>1303</v>
      </c>
      <c r="H167" s="8">
        <v>0</v>
      </c>
      <c r="I167" s="8">
        <v>2.9630000000000001</v>
      </c>
      <c r="J167" s="7">
        <v>6.0319999999999298E-2</v>
      </c>
      <c r="K167">
        <f t="shared" si="2"/>
        <v>2.0357745528180659E-2</v>
      </c>
    </row>
    <row r="168" spans="1:11" x14ac:dyDescent="0.25">
      <c r="A168" s="8" t="s">
        <v>421</v>
      </c>
      <c r="B168" s="8" t="s">
        <v>422</v>
      </c>
      <c r="C168" s="8" t="s">
        <v>423</v>
      </c>
      <c r="D168" s="8" t="s">
        <v>13</v>
      </c>
      <c r="E168" s="8" t="s">
        <v>14</v>
      </c>
      <c r="F168" s="8" t="s">
        <v>15</v>
      </c>
      <c r="G168" s="8">
        <v>2636</v>
      </c>
      <c r="H168" s="8">
        <v>0</v>
      </c>
      <c r="I168" s="8">
        <v>14.222</v>
      </c>
      <c r="J168" s="7">
        <v>0.43555000000000998</v>
      </c>
      <c r="K168">
        <f t="shared" si="2"/>
        <v>3.0625087891999015E-2</v>
      </c>
    </row>
    <row r="169" spans="1:11" x14ac:dyDescent="0.25">
      <c r="A169" s="8" t="s">
        <v>424</v>
      </c>
      <c r="B169" s="8" t="s">
        <v>425</v>
      </c>
      <c r="C169" s="8" t="s">
        <v>423</v>
      </c>
      <c r="D169" s="8" t="s">
        <v>13</v>
      </c>
      <c r="E169" s="8" t="s">
        <v>14</v>
      </c>
      <c r="F169" s="8" t="s">
        <v>15</v>
      </c>
      <c r="G169" s="8">
        <v>2236</v>
      </c>
      <c r="H169" s="8">
        <v>0</v>
      </c>
      <c r="I169" s="8">
        <v>15.54</v>
      </c>
      <c r="J169" s="7">
        <v>0.78826999999997605</v>
      </c>
      <c r="K169">
        <f t="shared" si="2"/>
        <v>5.0725225225223686E-2</v>
      </c>
    </row>
    <row r="170" spans="1:11" x14ac:dyDescent="0.25">
      <c r="A170" s="8" t="s">
        <v>426</v>
      </c>
      <c r="B170" s="8" t="s">
        <v>427</v>
      </c>
      <c r="C170" s="8" t="s">
        <v>428</v>
      </c>
      <c r="D170" s="8" t="s">
        <v>13</v>
      </c>
      <c r="E170" s="8" t="s">
        <v>14</v>
      </c>
      <c r="F170" s="8" t="s">
        <v>15</v>
      </c>
      <c r="G170" s="8">
        <v>525</v>
      </c>
      <c r="H170" s="8">
        <v>0</v>
      </c>
      <c r="I170" s="8">
        <v>4.9770000000000003</v>
      </c>
      <c r="J170" s="7">
        <v>0.30024000000000201</v>
      </c>
      <c r="K170">
        <f t="shared" si="2"/>
        <v>6.0325497287523004E-2</v>
      </c>
    </row>
    <row r="171" spans="1:11" x14ac:dyDescent="0.25">
      <c r="A171" s="8" t="s">
        <v>429</v>
      </c>
      <c r="B171" s="8" t="s">
        <v>430</v>
      </c>
      <c r="C171" s="8" t="s">
        <v>428</v>
      </c>
      <c r="D171" s="8" t="s">
        <v>13</v>
      </c>
      <c r="E171" s="8" t="s">
        <v>14</v>
      </c>
      <c r="F171" s="8" t="s">
        <v>15</v>
      </c>
      <c r="G171" s="8">
        <v>98</v>
      </c>
      <c r="H171" s="8">
        <v>0</v>
      </c>
      <c r="I171" s="8">
        <v>0.69699999999999995</v>
      </c>
      <c r="J171" s="7">
        <v>0.34903000000000001</v>
      </c>
      <c r="K171">
        <f t="shared" si="2"/>
        <v>0.50076040172166436</v>
      </c>
    </row>
    <row r="172" spans="1:11" x14ac:dyDescent="0.25">
      <c r="A172" s="8" t="s">
        <v>431</v>
      </c>
      <c r="B172" s="8" t="s">
        <v>432</v>
      </c>
      <c r="C172" s="8" t="s">
        <v>428</v>
      </c>
      <c r="D172" s="8" t="s">
        <v>13</v>
      </c>
      <c r="E172" s="8" t="s">
        <v>14</v>
      </c>
      <c r="F172" s="8" t="s">
        <v>15</v>
      </c>
      <c r="G172" s="8">
        <v>1448</v>
      </c>
      <c r="H172" s="8">
        <v>0</v>
      </c>
      <c r="I172" s="8">
        <v>2.39</v>
      </c>
      <c r="J172" s="7">
        <v>0.24289000000000099</v>
      </c>
      <c r="K172">
        <f t="shared" si="2"/>
        <v>0.10162761506276191</v>
      </c>
    </row>
    <row r="173" spans="1:11" x14ac:dyDescent="0.25">
      <c r="A173" s="8" t="s">
        <v>433</v>
      </c>
      <c r="B173" s="8" t="s">
        <v>434</v>
      </c>
      <c r="C173" s="8" t="s">
        <v>428</v>
      </c>
      <c r="D173" s="8" t="s">
        <v>13</v>
      </c>
      <c r="E173" s="8" t="s">
        <v>14</v>
      </c>
      <c r="F173" s="8" t="s">
        <v>15</v>
      </c>
      <c r="G173" s="8">
        <v>80</v>
      </c>
      <c r="H173" s="8">
        <v>0</v>
      </c>
      <c r="I173" s="8">
        <v>0.72399999999999998</v>
      </c>
      <c r="J173" s="7">
        <v>4.3679999999999997E-2</v>
      </c>
      <c r="K173">
        <f t="shared" si="2"/>
        <v>6.0331491712707179E-2</v>
      </c>
    </row>
    <row r="174" spans="1:11" x14ac:dyDescent="0.25">
      <c r="A174" s="8" t="s">
        <v>435</v>
      </c>
      <c r="B174" s="8" t="s">
        <v>436</v>
      </c>
      <c r="C174" s="8" t="s">
        <v>437</v>
      </c>
      <c r="D174" s="8" t="s">
        <v>13</v>
      </c>
      <c r="E174" s="8" t="s">
        <v>14</v>
      </c>
      <c r="F174" s="8" t="s">
        <v>15</v>
      </c>
      <c r="G174" s="8">
        <v>23</v>
      </c>
      <c r="H174" s="8">
        <v>0</v>
      </c>
      <c r="I174" s="8">
        <v>1.145</v>
      </c>
      <c r="J174" s="7">
        <v>6.8750000000000006E-2</v>
      </c>
      <c r="K174">
        <f t="shared" si="2"/>
        <v>6.0043668122270744E-2</v>
      </c>
    </row>
    <row r="175" spans="1:11" x14ac:dyDescent="0.25">
      <c r="A175" s="8" t="s">
        <v>438</v>
      </c>
      <c r="B175" s="8" t="s">
        <v>439</v>
      </c>
      <c r="C175" s="8" t="s">
        <v>437</v>
      </c>
      <c r="D175" s="8" t="s">
        <v>13</v>
      </c>
      <c r="E175" s="8" t="s">
        <v>14</v>
      </c>
      <c r="F175" s="8" t="s">
        <v>15</v>
      </c>
      <c r="G175" s="8">
        <v>45</v>
      </c>
      <c r="H175" s="8">
        <v>0</v>
      </c>
      <c r="I175" s="8">
        <v>2.98</v>
      </c>
      <c r="J175" s="7">
        <v>0.17901</v>
      </c>
      <c r="K175">
        <f t="shared" si="2"/>
        <v>6.0070469798657718E-2</v>
      </c>
    </row>
    <row r="176" spans="1:11" x14ac:dyDescent="0.25">
      <c r="A176" s="8" t="s">
        <v>440</v>
      </c>
      <c r="B176" s="8" t="s">
        <v>441</v>
      </c>
      <c r="C176" s="8" t="s">
        <v>442</v>
      </c>
      <c r="D176" s="8" t="s">
        <v>13</v>
      </c>
      <c r="E176" s="8" t="s">
        <v>14</v>
      </c>
      <c r="F176" s="8" t="s">
        <v>15</v>
      </c>
      <c r="G176" s="8">
        <v>421</v>
      </c>
      <c r="H176" s="8">
        <v>0</v>
      </c>
      <c r="I176" s="8">
        <v>137.98500000000001</v>
      </c>
      <c r="J176" s="7">
        <v>13.80015</v>
      </c>
      <c r="K176">
        <f t="shared" si="2"/>
        <v>0.10001195782150232</v>
      </c>
    </row>
    <row r="177" spans="1:11" x14ac:dyDescent="0.25">
      <c r="A177" s="8" t="s">
        <v>443</v>
      </c>
      <c r="B177" s="8" t="s">
        <v>444</v>
      </c>
      <c r="C177" s="8" t="s">
        <v>442</v>
      </c>
      <c r="D177" s="8" t="s">
        <v>13</v>
      </c>
      <c r="E177" s="8" t="s">
        <v>14</v>
      </c>
      <c r="F177" s="8" t="s">
        <v>15</v>
      </c>
      <c r="G177" s="8">
        <v>31</v>
      </c>
      <c r="H177" s="8">
        <v>0</v>
      </c>
      <c r="I177" s="8">
        <v>0.32700000000000001</v>
      </c>
      <c r="J177" s="7">
        <v>1.9730000000000001E-2</v>
      </c>
      <c r="K177">
        <f t="shared" si="2"/>
        <v>6.0336391437308866E-2</v>
      </c>
    </row>
    <row r="178" spans="1:11" x14ac:dyDescent="0.25">
      <c r="A178" s="8" t="s">
        <v>445</v>
      </c>
      <c r="B178" s="8" t="s">
        <v>446</v>
      </c>
      <c r="C178" s="8" t="s">
        <v>447</v>
      </c>
      <c r="D178" s="8" t="s">
        <v>13</v>
      </c>
      <c r="E178" s="8" t="s">
        <v>14</v>
      </c>
      <c r="F178" s="8" t="s">
        <v>15</v>
      </c>
      <c r="G178" s="8">
        <v>5319</v>
      </c>
      <c r="H178" s="8">
        <v>0</v>
      </c>
      <c r="I178" s="8">
        <v>104.90900000000001</v>
      </c>
      <c r="J178" s="7">
        <v>1.05420000000004</v>
      </c>
      <c r="K178">
        <f t="shared" si="2"/>
        <v>1.0048708881030606E-2</v>
      </c>
    </row>
    <row r="179" spans="1:11" x14ac:dyDescent="0.25">
      <c r="A179" s="8" t="s">
        <v>448</v>
      </c>
      <c r="B179" s="8" t="s">
        <v>449</v>
      </c>
      <c r="C179" s="8" t="s">
        <v>447</v>
      </c>
      <c r="D179" s="8" t="s">
        <v>13</v>
      </c>
      <c r="E179" s="8" t="s">
        <v>14</v>
      </c>
      <c r="F179" s="8" t="s">
        <v>15</v>
      </c>
      <c r="G179" s="8">
        <v>7753</v>
      </c>
      <c r="H179" s="8">
        <v>0</v>
      </c>
      <c r="I179" s="8">
        <v>44.43</v>
      </c>
      <c r="J179" s="7">
        <v>0.30035000000003398</v>
      </c>
      <c r="K179">
        <f t="shared" si="2"/>
        <v>6.7600720234083722E-3</v>
      </c>
    </row>
    <row r="180" spans="1:11" x14ac:dyDescent="0.25">
      <c r="A180" s="8" t="s">
        <v>450</v>
      </c>
      <c r="B180" s="8" t="s">
        <v>451</v>
      </c>
      <c r="C180" s="8" t="s">
        <v>447</v>
      </c>
      <c r="D180" s="8" t="s">
        <v>13</v>
      </c>
      <c r="E180" s="8" t="s">
        <v>14</v>
      </c>
      <c r="F180" s="8" t="s">
        <v>15</v>
      </c>
      <c r="G180" s="8">
        <v>755</v>
      </c>
      <c r="H180" s="8">
        <v>0</v>
      </c>
      <c r="I180" s="8">
        <v>15.802</v>
      </c>
      <c r="J180" s="7">
        <v>0.15945999999999999</v>
      </c>
      <c r="K180">
        <f t="shared" si="2"/>
        <v>1.0091127705353753E-2</v>
      </c>
    </row>
    <row r="181" spans="1:11" x14ac:dyDescent="0.25">
      <c r="A181" s="8" t="s">
        <v>452</v>
      </c>
      <c r="B181" s="8" t="s">
        <v>453</v>
      </c>
      <c r="C181" s="8" t="s">
        <v>454</v>
      </c>
      <c r="D181" s="8" t="s">
        <v>13</v>
      </c>
      <c r="E181" s="8" t="s">
        <v>14</v>
      </c>
      <c r="F181" s="8" t="s">
        <v>15</v>
      </c>
      <c r="G181" s="8">
        <v>2195</v>
      </c>
      <c r="H181" s="8">
        <v>0</v>
      </c>
      <c r="I181" s="8">
        <v>5.3040000000000003</v>
      </c>
      <c r="J181" s="7">
        <v>0.54005999999999099</v>
      </c>
      <c r="K181">
        <f t="shared" si="2"/>
        <v>0.1018212669683241</v>
      </c>
    </row>
    <row r="182" spans="1:11" x14ac:dyDescent="0.25">
      <c r="A182" s="8" t="s">
        <v>455</v>
      </c>
      <c r="B182" s="8" t="s">
        <v>456</v>
      </c>
      <c r="C182" s="8" t="s">
        <v>457</v>
      </c>
      <c r="D182" s="8" t="s">
        <v>13</v>
      </c>
      <c r="E182" s="8" t="s">
        <v>14</v>
      </c>
      <c r="F182" s="8" t="s">
        <v>15</v>
      </c>
      <c r="G182" s="8">
        <v>51</v>
      </c>
      <c r="H182" s="8">
        <v>0</v>
      </c>
      <c r="I182" s="8">
        <v>6.2770000000000001</v>
      </c>
      <c r="J182" s="7">
        <v>6.2939999999999996E-2</v>
      </c>
      <c r="K182">
        <f t="shared" si="2"/>
        <v>1.0027083001433805E-2</v>
      </c>
    </row>
    <row r="183" spans="1:11" x14ac:dyDescent="0.25">
      <c r="A183" s="8" t="s">
        <v>458</v>
      </c>
      <c r="B183" s="8" t="s">
        <v>459</v>
      </c>
      <c r="C183" s="8" t="s">
        <v>457</v>
      </c>
      <c r="D183" s="8" t="s">
        <v>13</v>
      </c>
      <c r="E183" s="8" t="s">
        <v>14</v>
      </c>
      <c r="F183" s="8" t="s">
        <v>15</v>
      </c>
      <c r="G183" s="8">
        <v>235</v>
      </c>
      <c r="H183" s="8">
        <v>0</v>
      </c>
      <c r="I183" s="8">
        <v>4.516</v>
      </c>
      <c r="J183" s="7">
        <v>2.8199999999999999E-2</v>
      </c>
      <c r="K183">
        <f t="shared" si="2"/>
        <v>6.2444641275465011E-3</v>
      </c>
    </row>
    <row r="184" spans="1:11" x14ac:dyDescent="0.25">
      <c r="A184" s="8" t="s">
        <v>460</v>
      </c>
      <c r="B184" s="8" t="s">
        <v>461</v>
      </c>
      <c r="C184" s="8" t="s">
        <v>457</v>
      </c>
      <c r="D184" s="8" t="s">
        <v>13</v>
      </c>
      <c r="E184" s="8" t="s">
        <v>14</v>
      </c>
      <c r="F184" s="8" t="s">
        <v>15</v>
      </c>
      <c r="G184" s="8">
        <v>3587</v>
      </c>
      <c r="H184" s="8">
        <v>0</v>
      </c>
      <c r="I184" s="8">
        <v>9.5359999999999996</v>
      </c>
      <c r="J184" s="7">
        <v>9.7410000000001801E-2</v>
      </c>
      <c r="K184">
        <f t="shared" si="2"/>
        <v>1.0214974832214955E-2</v>
      </c>
    </row>
    <row r="185" spans="1:11" x14ac:dyDescent="0.25">
      <c r="A185" s="8" t="s">
        <v>462</v>
      </c>
      <c r="B185" s="8" t="s">
        <v>463</v>
      </c>
      <c r="C185" s="8" t="s">
        <v>464</v>
      </c>
      <c r="D185" s="8" t="s">
        <v>13</v>
      </c>
      <c r="E185" s="8" t="s">
        <v>14</v>
      </c>
      <c r="F185" s="8" t="s">
        <v>15</v>
      </c>
      <c r="G185" s="8">
        <v>228052</v>
      </c>
      <c r="H185" s="8">
        <v>0</v>
      </c>
      <c r="I185" s="8">
        <v>5950.6149999999998</v>
      </c>
      <c r="J185" s="7">
        <v>357.883389999923</v>
      </c>
      <c r="K185">
        <f t="shared" si="2"/>
        <v>6.0142252523465729E-2</v>
      </c>
    </row>
    <row r="186" spans="1:11" x14ac:dyDescent="0.25">
      <c r="A186" s="8" t="s">
        <v>465</v>
      </c>
      <c r="B186" s="8" t="s">
        <v>466</v>
      </c>
      <c r="C186" s="8" t="s">
        <v>464</v>
      </c>
      <c r="D186" s="8" t="s">
        <v>13</v>
      </c>
      <c r="E186" s="8" t="s">
        <v>14</v>
      </c>
      <c r="F186" s="8" t="s">
        <v>15</v>
      </c>
      <c r="G186" s="8">
        <v>95619</v>
      </c>
      <c r="H186" s="8">
        <v>0</v>
      </c>
      <c r="I186" s="8">
        <v>3817.0509999999999</v>
      </c>
      <c r="J186" s="7">
        <v>382.02016999994601</v>
      </c>
      <c r="K186">
        <f t="shared" si="2"/>
        <v>0.10008254277973913</v>
      </c>
    </row>
    <row r="187" spans="1:11" x14ac:dyDescent="0.25">
      <c r="A187" s="8" t="s">
        <v>467</v>
      </c>
      <c r="B187" s="8" t="s">
        <v>468</v>
      </c>
      <c r="C187" s="8" t="s">
        <v>469</v>
      </c>
      <c r="D187" s="8" t="s">
        <v>13</v>
      </c>
      <c r="E187" s="8" t="s">
        <v>14</v>
      </c>
      <c r="F187" s="8" t="s">
        <v>15</v>
      </c>
      <c r="G187" s="8">
        <v>622</v>
      </c>
      <c r="H187" s="8">
        <v>0</v>
      </c>
      <c r="I187" s="8">
        <v>2.3679999999999999</v>
      </c>
      <c r="J187" s="7">
        <v>0.142990000000002</v>
      </c>
      <c r="K187">
        <f t="shared" si="2"/>
        <v>6.038429054054139E-2</v>
      </c>
    </row>
    <row r="188" spans="1:11" x14ac:dyDescent="0.25">
      <c r="A188" s="8" t="s">
        <v>470</v>
      </c>
      <c r="B188" s="8" t="s">
        <v>471</v>
      </c>
      <c r="C188" s="8" t="s">
        <v>469</v>
      </c>
      <c r="D188" s="8" t="s">
        <v>13</v>
      </c>
      <c r="E188" s="8" t="s">
        <v>14</v>
      </c>
      <c r="F188" s="8" t="s">
        <v>15</v>
      </c>
      <c r="G188" s="8">
        <v>9149</v>
      </c>
      <c r="H188" s="8">
        <v>0</v>
      </c>
      <c r="I188" s="8">
        <v>9.0399999999999991</v>
      </c>
      <c r="J188" s="7">
        <v>0.55533999999998496</v>
      </c>
      <c r="K188">
        <f t="shared" si="2"/>
        <v>6.1431415929201878E-2</v>
      </c>
    </row>
    <row r="189" spans="1:11" x14ac:dyDescent="0.25">
      <c r="A189" s="8" t="s">
        <v>472</v>
      </c>
      <c r="B189" s="8" t="s">
        <v>473</v>
      </c>
      <c r="C189" s="8" t="s">
        <v>474</v>
      </c>
      <c r="D189" s="8" t="s">
        <v>13</v>
      </c>
      <c r="E189" s="8" t="s">
        <v>14</v>
      </c>
      <c r="F189" s="8" t="s">
        <v>15</v>
      </c>
      <c r="G189" s="8">
        <v>1508</v>
      </c>
      <c r="H189" s="8">
        <v>0</v>
      </c>
      <c r="I189" s="8">
        <v>113.312</v>
      </c>
      <c r="J189" s="7">
        <v>1.1357900000000001</v>
      </c>
      <c r="K189">
        <f t="shared" si="2"/>
        <v>1.0023563258966394E-2</v>
      </c>
    </row>
    <row r="190" spans="1:11" x14ac:dyDescent="0.25">
      <c r="A190" s="8" t="s">
        <v>475</v>
      </c>
      <c r="B190" s="8" t="s">
        <v>476</v>
      </c>
      <c r="C190" s="8" t="s">
        <v>474</v>
      </c>
      <c r="D190" s="8" t="s">
        <v>13</v>
      </c>
      <c r="E190" s="8" t="s">
        <v>14</v>
      </c>
      <c r="F190" s="8" t="s">
        <v>15</v>
      </c>
      <c r="G190" s="8">
        <v>1711</v>
      </c>
      <c r="H190" s="8">
        <v>0</v>
      </c>
      <c r="I190" s="8">
        <v>231.376</v>
      </c>
      <c r="J190" s="7">
        <v>1.3910400000000001</v>
      </c>
      <c r="K190">
        <f t="shared" si="2"/>
        <v>6.0120323629071293E-3</v>
      </c>
    </row>
    <row r="191" spans="1:11" x14ac:dyDescent="0.25">
      <c r="A191" s="8" t="s">
        <v>477</v>
      </c>
      <c r="B191" s="8" t="s">
        <v>478</v>
      </c>
      <c r="C191" s="8" t="s">
        <v>479</v>
      </c>
      <c r="D191" s="8" t="s">
        <v>13</v>
      </c>
      <c r="E191" s="8" t="s">
        <v>14</v>
      </c>
      <c r="F191" s="8" t="s">
        <v>15</v>
      </c>
      <c r="G191" s="8">
        <v>5716</v>
      </c>
      <c r="H191" s="8">
        <v>0</v>
      </c>
      <c r="I191" s="8">
        <v>104.87</v>
      </c>
      <c r="J191" s="7">
        <v>10.509480000000099</v>
      </c>
      <c r="K191">
        <f t="shared" si="2"/>
        <v>0.10021436063698005</v>
      </c>
    </row>
    <row r="192" spans="1:11" x14ac:dyDescent="0.25">
      <c r="A192" s="8" t="s">
        <v>480</v>
      </c>
      <c r="B192" s="8" t="s">
        <v>481</v>
      </c>
      <c r="C192" s="8" t="s">
        <v>482</v>
      </c>
      <c r="D192" s="8" t="s">
        <v>13</v>
      </c>
      <c r="E192" s="8" t="s">
        <v>14</v>
      </c>
      <c r="F192" s="8" t="s">
        <v>15</v>
      </c>
      <c r="G192" s="8">
        <v>3293</v>
      </c>
      <c r="H192" s="8">
        <v>0</v>
      </c>
      <c r="I192" s="8">
        <v>66.343000000000004</v>
      </c>
      <c r="J192" s="7">
        <v>26.556269999999799</v>
      </c>
      <c r="K192">
        <f t="shared" si="2"/>
        <v>0.40028744554813317</v>
      </c>
    </row>
    <row r="193" spans="1:11" x14ac:dyDescent="0.25">
      <c r="A193" s="8" t="s">
        <v>483</v>
      </c>
      <c r="B193" s="8" t="s">
        <v>484</v>
      </c>
      <c r="C193" s="8" t="s">
        <v>485</v>
      </c>
      <c r="D193" s="8" t="s">
        <v>13</v>
      </c>
      <c r="E193" s="8" t="s">
        <v>14</v>
      </c>
      <c r="F193" s="8" t="s">
        <v>15</v>
      </c>
      <c r="G193" s="8">
        <v>930</v>
      </c>
      <c r="H193" s="8">
        <v>0</v>
      </c>
      <c r="I193" s="8">
        <v>0.96199999999999997</v>
      </c>
      <c r="J193" s="7">
        <v>7.8249999999998293E-2</v>
      </c>
      <c r="K193">
        <f t="shared" si="2"/>
        <v>8.1340956340954576E-2</v>
      </c>
    </row>
    <row r="194" spans="1:11" x14ac:dyDescent="0.25">
      <c r="A194" s="8" t="s">
        <v>483</v>
      </c>
      <c r="B194" s="8" t="s">
        <v>484</v>
      </c>
      <c r="C194" s="8" t="s">
        <v>485</v>
      </c>
      <c r="D194" s="8" t="s">
        <v>13</v>
      </c>
      <c r="E194" s="8" t="s">
        <v>14</v>
      </c>
      <c r="F194" s="8" t="s">
        <v>15</v>
      </c>
      <c r="G194" s="8">
        <v>411</v>
      </c>
      <c r="H194" s="8">
        <v>0</v>
      </c>
      <c r="I194" s="8">
        <v>0.44800000000000001</v>
      </c>
      <c r="J194" s="7">
        <v>9.14500000000006E-2</v>
      </c>
      <c r="K194">
        <f t="shared" si="2"/>
        <v>0.20412946428571563</v>
      </c>
    </row>
    <row r="195" spans="1:11" x14ac:dyDescent="0.25">
      <c r="A195" s="8" t="s">
        <v>486</v>
      </c>
      <c r="B195" s="8" t="s">
        <v>487</v>
      </c>
      <c r="C195" s="8" t="s">
        <v>485</v>
      </c>
      <c r="D195" s="8" t="s">
        <v>13</v>
      </c>
      <c r="E195" s="8" t="s">
        <v>14</v>
      </c>
      <c r="F195" s="8" t="s">
        <v>15</v>
      </c>
      <c r="G195" s="8">
        <v>817</v>
      </c>
      <c r="H195" s="8">
        <v>0</v>
      </c>
      <c r="I195" s="8">
        <v>3.6659999999999999</v>
      </c>
      <c r="J195" s="7">
        <v>0.28027000000000801</v>
      </c>
      <c r="K195">
        <f t="shared" ref="K195:K232" si="3">J195/I195</f>
        <v>7.6451172940536827E-2</v>
      </c>
    </row>
    <row r="196" spans="1:11" x14ac:dyDescent="0.25">
      <c r="A196" s="8" t="s">
        <v>486</v>
      </c>
      <c r="B196" s="8" t="s">
        <v>487</v>
      </c>
      <c r="C196" s="8" t="s">
        <v>485</v>
      </c>
      <c r="D196" s="8" t="s">
        <v>13</v>
      </c>
      <c r="E196" s="8" t="s">
        <v>14</v>
      </c>
      <c r="F196" s="8" t="s">
        <v>15</v>
      </c>
      <c r="G196" s="8">
        <v>698</v>
      </c>
      <c r="H196" s="8">
        <v>0</v>
      </c>
      <c r="I196" s="8">
        <v>0.74199999999999999</v>
      </c>
      <c r="J196" s="7">
        <v>0.151480000000002</v>
      </c>
      <c r="K196">
        <f t="shared" si="3"/>
        <v>0.20415094339622911</v>
      </c>
    </row>
    <row r="197" spans="1:11" x14ac:dyDescent="0.25">
      <c r="A197" s="8" t="s">
        <v>488</v>
      </c>
      <c r="B197" s="8" t="s">
        <v>489</v>
      </c>
      <c r="C197" s="8" t="s">
        <v>490</v>
      </c>
      <c r="D197" s="8" t="s">
        <v>13</v>
      </c>
      <c r="E197" s="8" t="s">
        <v>14</v>
      </c>
      <c r="F197" s="8" t="s">
        <v>15</v>
      </c>
      <c r="G197" s="8">
        <v>945888</v>
      </c>
      <c r="H197" s="8">
        <v>0</v>
      </c>
      <c r="I197" s="8">
        <v>3151.7779999999998</v>
      </c>
      <c r="J197" s="7">
        <v>317.69429999782102</v>
      </c>
      <c r="K197">
        <f t="shared" si="3"/>
        <v>0.10079843821418293</v>
      </c>
    </row>
    <row r="198" spans="1:11" x14ac:dyDescent="0.25">
      <c r="A198" s="8" t="s">
        <v>491</v>
      </c>
      <c r="B198" s="8" t="s">
        <v>492</v>
      </c>
      <c r="C198" s="8" t="s">
        <v>493</v>
      </c>
      <c r="D198" s="8" t="s">
        <v>13</v>
      </c>
      <c r="E198" s="8" t="s">
        <v>14</v>
      </c>
      <c r="F198" s="8" t="s">
        <v>15</v>
      </c>
      <c r="G198" s="8">
        <v>79</v>
      </c>
      <c r="H198" s="8">
        <v>0</v>
      </c>
      <c r="I198" s="8">
        <v>0.68100000000000005</v>
      </c>
      <c r="J198" s="7">
        <v>4.1070000000000002E-2</v>
      </c>
      <c r="K198">
        <f t="shared" si="3"/>
        <v>6.0308370044052866E-2</v>
      </c>
    </row>
    <row r="199" spans="1:11" x14ac:dyDescent="0.25">
      <c r="A199" s="8" t="s">
        <v>494</v>
      </c>
      <c r="B199" s="8" t="s">
        <v>255</v>
      </c>
      <c r="C199" s="8" t="s">
        <v>495</v>
      </c>
      <c r="D199" s="8" t="s">
        <v>13</v>
      </c>
      <c r="E199" s="8" t="s">
        <v>14</v>
      </c>
      <c r="F199" s="8" t="s">
        <v>15</v>
      </c>
      <c r="G199" s="8">
        <v>666</v>
      </c>
      <c r="H199" s="8">
        <v>0</v>
      </c>
      <c r="I199" s="8">
        <v>5.3419999999999996</v>
      </c>
      <c r="J199" s="7">
        <v>0.53749999999999798</v>
      </c>
      <c r="K199">
        <f t="shared" si="3"/>
        <v>0.10061774616248559</v>
      </c>
    </row>
    <row r="200" spans="1:11" x14ac:dyDescent="0.25">
      <c r="A200" s="8" t="s">
        <v>496</v>
      </c>
      <c r="B200" s="8" t="s">
        <v>497</v>
      </c>
      <c r="C200" s="8" t="s">
        <v>495</v>
      </c>
      <c r="D200" s="8" t="s">
        <v>13</v>
      </c>
      <c r="E200" s="8" t="s">
        <v>14</v>
      </c>
      <c r="F200" s="8" t="s">
        <v>15</v>
      </c>
      <c r="G200" s="8">
        <v>110</v>
      </c>
      <c r="H200" s="8">
        <v>0</v>
      </c>
      <c r="I200" s="8">
        <v>7.157</v>
      </c>
      <c r="J200" s="7">
        <v>8.6319999999999994E-2</v>
      </c>
      <c r="K200">
        <f t="shared" si="3"/>
        <v>1.2060919379628336E-2</v>
      </c>
    </row>
    <row r="201" spans="1:11" x14ac:dyDescent="0.25">
      <c r="A201" s="8" t="s">
        <v>498</v>
      </c>
      <c r="B201" s="8" t="s">
        <v>499</v>
      </c>
      <c r="C201" s="8" t="s">
        <v>500</v>
      </c>
      <c r="D201" s="8" t="s">
        <v>13</v>
      </c>
      <c r="E201" s="8" t="s">
        <v>14</v>
      </c>
      <c r="F201" s="8" t="s">
        <v>15</v>
      </c>
      <c r="G201" s="8">
        <v>230</v>
      </c>
      <c r="H201" s="8">
        <v>0</v>
      </c>
      <c r="I201" s="8">
        <v>12.756</v>
      </c>
      <c r="J201" s="7">
        <v>0.76636000000000004</v>
      </c>
      <c r="K201">
        <f t="shared" si="3"/>
        <v>6.0078394481028537E-2</v>
      </c>
    </row>
    <row r="202" spans="1:11" x14ac:dyDescent="0.25">
      <c r="A202" s="8" t="s">
        <v>501</v>
      </c>
      <c r="B202" s="8" t="s">
        <v>502</v>
      </c>
      <c r="C202" s="8" t="s">
        <v>503</v>
      </c>
      <c r="D202" s="8" t="s">
        <v>13</v>
      </c>
      <c r="E202" s="8" t="s">
        <v>14</v>
      </c>
      <c r="F202" s="8" t="s">
        <v>15</v>
      </c>
      <c r="G202" s="8">
        <v>263</v>
      </c>
      <c r="H202" s="8">
        <v>0</v>
      </c>
      <c r="I202" s="8">
        <v>5.5129999999999999</v>
      </c>
      <c r="J202" s="7">
        <v>0.27650999999999898</v>
      </c>
      <c r="K202">
        <f t="shared" si="3"/>
        <v>5.0155994921095411E-2</v>
      </c>
    </row>
    <row r="203" spans="1:11" x14ac:dyDescent="0.25">
      <c r="A203" s="8" t="s">
        <v>504</v>
      </c>
      <c r="B203" s="8" t="s">
        <v>505</v>
      </c>
      <c r="C203" s="8" t="s">
        <v>506</v>
      </c>
      <c r="D203" s="8" t="s">
        <v>13</v>
      </c>
      <c r="E203" s="8" t="s">
        <v>14</v>
      </c>
      <c r="F203" s="8" t="s">
        <v>15</v>
      </c>
      <c r="G203" s="8">
        <v>4</v>
      </c>
      <c r="H203" s="8">
        <v>0</v>
      </c>
      <c r="I203" s="8">
        <v>0.128</v>
      </c>
      <c r="J203" s="7">
        <v>1.282E-2</v>
      </c>
      <c r="K203">
        <f t="shared" si="3"/>
        <v>0.10015625</v>
      </c>
    </row>
    <row r="204" spans="1:11" x14ac:dyDescent="0.25">
      <c r="A204" s="8" t="s">
        <v>507</v>
      </c>
      <c r="B204" s="8" t="s">
        <v>508</v>
      </c>
      <c r="C204" s="8" t="s">
        <v>509</v>
      </c>
      <c r="D204" s="8" t="s">
        <v>13</v>
      </c>
      <c r="E204" s="8" t="s">
        <v>14</v>
      </c>
      <c r="F204" s="8" t="s">
        <v>15</v>
      </c>
      <c r="G204" s="8">
        <v>223</v>
      </c>
      <c r="H204" s="8">
        <v>0</v>
      </c>
      <c r="I204" s="8">
        <v>53.006999999999998</v>
      </c>
      <c r="J204" s="7">
        <v>0.31901000000000101</v>
      </c>
      <c r="K204">
        <f t="shared" si="3"/>
        <v>6.0182617390156208E-3</v>
      </c>
    </row>
    <row r="205" spans="1:11" x14ac:dyDescent="0.25">
      <c r="A205" s="8" t="s">
        <v>510</v>
      </c>
      <c r="B205" s="8" t="s">
        <v>511</v>
      </c>
      <c r="C205" s="8" t="s">
        <v>512</v>
      </c>
      <c r="D205" s="8" t="s">
        <v>13</v>
      </c>
      <c r="E205" s="8" t="s">
        <v>14</v>
      </c>
      <c r="F205" s="8" t="s">
        <v>15</v>
      </c>
      <c r="G205" s="8">
        <v>1</v>
      </c>
      <c r="H205" s="8">
        <v>0</v>
      </c>
      <c r="I205" s="8">
        <v>2.9000000000000001E-2</v>
      </c>
      <c r="J205" s="7">
        <v>2.9999999999999997E-4</v>
      </c>
      <c r="K205">
        <f t="shared" si="3"/>
        <v>1.0344827586206895E-2</v>
      </c>
    </row>
    <row r="206" spans="1:11" x14ac:dyDescent="0.25">
      <c r="A206" s="8" t="s">
        <v>513</v>
      </c>
      <c r="B206" s="8" t="s">
        <v>514</v>
      </c>
      <c r="C206" s="8" t="s">
        <v>509</v>
      </c>
      <c r="D206" s="8" t="s">
        <v>13</v>
      </c>
      <c r="E206" s="8" t="s">
        <v>14</v>
      </c>
      <c r="F206" s="8" t="s">
        <v>15</v>
      </c>
      <c r="G206" s="8">
        <v>209</v>
      </c>
      <c r="H206" s="8">
        <v>0</v>
      </c>
      <c r="I206" s="8">
        <v>25.152999999999999</v>
      </c>
      <c r="J206" s="7">
        <v>0.15181</v>
      </c>
      <c r="K206">
        <f t="shared" si="3"/>
        <v>6.0354629666441381E-3</v>
      </c>
    </row>
    <row r="207" spans="1:11" x14ac:dyDescent="0.25">
      <c r="A207" s="8" t="s">
        <v>515</v>
      </c>
      <c r="B207" s="8" t="s">
        <v>516</v>
      </c>
      <c r="C207" s="8" t="s">
        <v>509</v>
      </c>
      <c r="D207" s="8" t="s">
        <v>13</v>
      </c>
      <c r="E207" s="8" t="s">
        <v>14</v>
      </c>
      <c r="F207" s="8" t="s">
        <v>15</v>
      </c>
      <c r="G207" s="8">
        <v>747</v>
      </c>
      <c r="H207" s="8">
        <v>0</v>
      </c>
      <c r="I207" s="8">
        <v>134.70699999999999</v>
      </c>
      <c r="J207" s="7">
        <v>1.3491899999999999</v>
      </c>
      <c r="K207">
        <f t="shared" si="3"/>
        <v>1.0015737860690238E-2</v>
      </c>
    </row>
    <row r="208" spans="1:11" x14ac:dyDescent="0.25">
      <c r="A208" s="8" t="s">
        <v>517</v>
      </c>
      <c r="B208" s="8" t="s">
        <v>518</v>
      </c>
      <c r="C208" s="8" t="s">
        <v>509</v>
      </c>
      <c r="D208" s="8" t="s">
        <v>13</v>
      </c>
      <c r="E208" s="8" t="s">
        <v>14</v>
      </c>
      <c r="F208" s="8" t="s">
        <v>15</v>
      </c>
      <c r="G208" s="8">
        <v>464</v>
      </c>
      <c r="H208" s="8">
        <v>0</v>
      </c>
      <c r="I208" s="8">
        <v>15.202</v>
      </c>
      <c r="J208" s="7">
        <v>0.15356</v>
      </c>
      <c r="K208">
        <f t="shared" si="3"/>
        <v>1.0101302460202605E-2</v>
      </c>
    </row>
    <row r="209" spans="1:11" x14ac:dyDescent="0.25">
      <c r="A209" s="8" t="s">
        <v>519</v>
      </c>
      <c r="B209" s="8" t="s">
        <v>520</v>
      </c>
      <c r="C209" s="8" t="s">
        <v>521</v>
      </c>
      <c r="D209" s="8" t="s">
        <v>13</v>
      </c>
      <c r="E209" s="8" t="s">
        <v>14</v>
      </c>
      <c r="F209" s="8" t="s">
        <v>15</v>
      </c>
      <c r="G209" s="8">
        <v>18152</v>
      </c>
      <c r="H209" s="8">
        <v>0</v>
      </c>
      <c r="I209" s="8">
        <v>46.393999999999998</v>
      </c>
      <c r="J209" s="9">
        <v>4.6877000000008602</v>
      </c>
      <c r="K209">
        <f t="shared" si="3"/>
        <v>0.10104108289866923</v>
      </c>
    </row>
    <row r="210" spans="1:11" x14ac:dyDescent="0.25">
      <c r="A210" s="8" t="s">
        <v>522</v>
      </c>
      <c r="B210" s="8" t="s">
        <v>523</v>
      </c>
      <c r="C210" s="8" t="s">
        <v>524</v>
      </c>
      <c r="D210" s="8" t="s">
        <v>13</v>
      </c>
      <c r="E210" s="8" t="s">
        <v>14</v>
      </c>
      <c r="F210" s="8" t="s">
        <v>15</v>
      </c>
      <c r="G210" s="8">
        <v>102</v>
      </c>
      <c r="H210" s="8">
        <v>0</v>
      </c>
      <c r="I210" s="8">
        <v>5.36</v>
      </c>
      <c r="J210" s="9">
        <v>2.6806100000000002</v>
      </c>
      <c r="K210">
        <f t="shared" si="3"/>
        <v>0.50011380597014921</v>
      </c>
    </row>
    <row r="211" spans="1:11" x14ac:dyDescent="0.25">
      <c r="A211" s="8" t="s">
        <v>525</v>
      </c>
      <c r="B211" s="8" t="s">
        <v>526</v>
      </c>
      <c r="C211" s="8" t="s">
        <v>527</v>
      </c>
      <c r="D211" s="8" t="s">
        <v>13</v>
      </c>
      <c r="E211" s="8" t="s">
        <v>14</v>
      </c>
      <c r="F211" s="8" t="s">
        <v>15</v>
      </c>
      <c r="G211" s="8">
        <v>12</v>
      </c>
      <c r="H211" s="8">
        <v>0</v>
      </c>
      <c r="I211" s="8">
        <v>0.77300000000000002</v>
      </c>
      <c r="J211" s="9">
        <v>3.8710000000000001E-2</v>
      </c>
      <c r="K211">
        <f t="shared" si="3"/>
        <v>5.0077619663648126E-2</v>
      </c>
    </row>
    <row r="212" spans="1:11" x14ac:dyDescent="0.25">
      <c r="A212" s="8" t="s">
        <v>528</v>
      </c>
      <c r="B212" s="8" t="s">
        <v>529</v>
      </c>
      <c r="C212" s="8" t="s">
        <v>527</v>
      </c>
      <c r="D212" s="8" t="s">
        <v>13</v>
      </c>
      <c r="E212" s="8" t="s">
        <v>14</v>
      </c>
      <c r="F212" s="8" t="s">
        <v>15</v>
      </c>
      <c r="G212" s="8">
        <v>7</v>
      </c>
      <c r="H212" s="8">
        <v>0</v>
      </c>
      <c r="I212" s="8">
        <v>0.78800000000000003</v>
      </c>
      <c r="J212" s="9">
        <v>3.9419999999999997E-2</v>
      </c>
      <c r="K212">
        <f t="shared" si="3"/>
        <v>5.0025380710659893E-2</v>
      </c>
    </row>
    <row r="213" spans="1:11" x14ac:dyDescent="0.25">
      <c r="A213" s="8" t="s">
        <v>530</v>
      </c>
      <c r="B213" s="8" t="s">
        <v>531</v>
      </c>
      <c r="C213" s="8" t="s">
        <v>532</v>
      </c>
      <c r="D213" s="8" t="s">
        <v>13</v>
      </c>
      <c r="E213" s="8" t="s">
        <v>14</v>
      </c>
      <c r="F213" s="8" t="s">
        <v>15</v>
      </c>
      <c r="G213" s="8">
        <v>747</v>
      </c>
      <c r="H213" s="8">
        <v>0</v>
      </c>
      <c r="I213" s="8">
        <v>285.30900000000003</v>
      </c>
      <c r="J213" s="9">
        <v>28.5335</v>
      </c>
      <c r="K213">
        <f t="shared" si="3"/>
        <v>0.1000091129266865</v>
      </c>
    </row>
    <row r="214" spans="1:11" x14ac:dyDescent="0.25">
      <c r="A214" s="8" t="s">
        <v>533</v>
      </c>
      <c r="B214" s="8" t="s">
        <v>534</v>
      </c>
      <c r="C214" s="8" t="s">
        <v>535</v>
      </c>
      <c r="D214" s="8" t="s">
        <v>13</v>
      </c>
      <c r="E214" s="8" t="s">
        <v>14</v>
      </c>
      <c r="F214" s="8" t="s">
        <v>15</v>
      </c>
      <c r="G214" s="8">
        <v>516</v>
      </c>
      <c r="H214" s="8">
        <v>0</v>
      </c>
      <c r="I214" s="8">
        <v>454.43</v>
      </c>
      <c r="J214" s="9">
        <v>27.266380000000002</v>
      </c>
      <c r="K214">
        <f t="shared" si="3"/>
        <v>6.0001276324186344E-2</v>
      </c>
    </row>
    <row r="215" spans="1:11" x14ac:dyDescent="0.25">
      <c r="A215" s="8" t="s">
        <v>536</v>
      </c>
      <c r="B215" s="8" t="s">
        <v>537</v>
      </c>
      <c r="C215" s="8" t="s">
        <v>535</v>
      </c>
      <c r="D215" s="8" t="s">
        <v>13</v>
      </c>
      <c r="E215" s="8" t="s">
        <v>14</v>
      </c>
      <c r="F215" s="8" t="s">
        <v>15</v>
      </c>
      <c r="G215" s="8">
        <v>215</v>
      </c>
      <c r="H215" s="8">
        <v>0</v>
      </c>
      <c r="I215" s="8">
        <v>57.966000000000001</v>
      </c>
      <c r="J215" s="9">
        <v>3.47885</v>
      </c>
      <c r="K215">
        <f t="shared" si="3"/>
        <v>6.0015353828106133E-2</v>
      </c>
    </row>
    <row r="216" spans="1:11" x14ac:dyDescent="0.25">
      <c r="A216" s="8" t="s">
        <v>538</v>
      </c>
      <c r="B216" s="8" t="s">
        <v>539</v>
      </c>
      <c r="C216" s="8" t="s">
        <v>535</v>
      </c>
      <c r="D216" s="8" t="s">
        <v>13</v>
      </c>
      <c r="E216" s="8" t="s">
        <v>14</v>
      </c>
      <c r="F216" s="8" t="s">
        <v>15</v>
      </c>
      <c r="G216" s="8">
        <v>560</v>
      </c>
      <c r="H216" s="8">
        <v>0</v>
      </c>
      <c r="I216" s="8">
        <v>82.641000000000005</v>
      </c>
      <c r="J216" s="9">
        <v>4.9607000000000001</v>
      </c>
      <c r="K216">
        <f t="shared" si="3"/>
        <v>6.0027105189917836E-2</v>
      </c>
    </row>
    <row r="217" spans="1:11" x14ac:dyDescent="0.25">
      <c r="A217" s="8" t="s">
        <v>540</v>
      </c>
      <c r="B217" s="8" t="s">
        <v>541</v>
      </c>
      <c r="C217" s="8" t="s">
        <v>542</v>
      </c>
      <c r="D217" s="8" t="s">
        <v>13</v>
      </c>
      <c r="E217" s="8" t="s">
        <v>14</v>
      </c>
      <c r="F217" s="8" t="s">
        <v>15</v>
      </c>
      <c r="G217" s="8">
        <v>552</v>
      </c>
      <c r="H217" s="8">
        <v>0</v>
      </c>
      <c r="I217" s="8">
        <v>0.72199999999999998</v>
      </c>
      <c r="J217" s="9">
        <v>4.4139999999999797E-2</v>
      </c>
      <c r="K217">
        <f t="shared" si="3"/>
        <v>6.1135734072021886E-2</v>
      </c>
    </row>
    <row r="218" spans="1:11" x14ac:dyDescent="0.25">
      <c r="A218" s="8" t="s">
        <v>543</v>
      </c>
      <c r="B218" s="8" t="s">
        <v>544</v>
      </c>
      <c r="C218" s="8" t="s">
        <v>545</v>
      </c>
      <c r="D218" s="8" t="s">
        <v>13</v>
      </c>
      <c r="E218" s="8" t="s">
        <v>14</v>
      </c>
      <c r="F218" s="8" t="s">
        <v>15</v>
      </c>
      <c r="G218" s="8">
        <v>188237</v>
      </c>
      <c r="H218" s="8">
        <v>0</v>
      </c>
      <c r="I218" s="8">
        <v>1995.691</v>
      </c>
      <c r="J218" s="9">
        <v>998.58058000216602</v>
      </c>
      <c r="K218">
        <f t="shared" si="3"/>
        <v>0.50036833357577204</v>
      </c>
    </row>
    <row r="219" spans="1:11" x14ac:dyDescent="0.25">
      <c r="A219" s="8" t="s">
        <v>546</v>
      </c>
      <c r="B219" s="8" t="s">
        <v>547</v>
      </c>
      <c r="C219" s="8" t="s">
        <v>545</v>
      </c>
      <c r="D219" s="8" t="s">
        <v>13</v>
      </c>
      <c r="E219" s="8" t="s">
        <v>14</v>
      </c>
      <c r="F219" s="8" t="s">
        <v>15</v>
      </c>
      <c r="G219" s="8">
        <v>38811</v>
      </c>
      <c r="H219" s="8">
        <v>0</v>
      </c>
      <c r="I219" s="8">
        <v>659.28899999999999</v>
      </c>
      <c r="J219" s="9">
        <v>66.080640000007193</v>
      </c>
      <c r="K219">
        <f t="shared" si="3"/>
        <v>0.10023015703281443</v>
      </c>
    </row>
    <row r="220" spans="1:11" x14ac:dyDescent="0.25">
      <c r="A220" s="8" t="s">
        <v>548</v>
      </c>
      <c r="B220" s="8" t="s">
        <v>549</v>
      </c>
      <c r="C220" s="8" t="s">
        <v>550</v>
      </c>
      <c r="D220" s="8" t="s">
        <v>13</v>
      </c>
      <c r="E220" s="8" t="s">
        <v>14</v>
      </c>
      <c r="F220" s="8" t="s">
        <v>15</v>
      </c>
      <c r="G220" s="8">
        <v>765</v>
      </c>
      <c r="H220" s="8">
        <v>0</v>
      </c>
      <c r="I220" s="8">
        <v>93.194000000000003</v>
      </c>
      <c r="J220" s="9">
        <v>46.600389999999699</v>
      </c>
      <c r="K220">
        <f t="shared" si="3"/>
        <v>0.50003637573234005</v>
      </c>
    </row>
    <row r="221" spans="1:11" x14ac:dyDescent="0.25">
      <c r="A221" s="8" t="s">
        <v>551</v>
      </c>
      <c r="B221" s="8" t="s">
        <v>552</v>
      </c>
      <c r="C221" s="8" t="s">
        <v>550</v>
      </c>
      <c r="D221" s="8" t="s">
        <v>13</v>
      </c>
      <c r="E221" s="8" t="s">
        <v>14</v>
      </c>
      <c r="F221" s="8" t="s">
        <v>15</v>
      </c>
      <c r="G221" s="8">
        <v>322</v>
      </c>
      <c r="H221" s="8">
        <v>0</v>
      </c>
      <c r="I221" s="8">
        <v>40.564999999999998</v>
      </c>
      <c r="J221" s="9">
        <v>2.0295999999999998</v>
      </c>
      <c r="K221">
        <f t="shared" si="3"/>
        <v>5.0033279921114261E-2</v>
      </c>
    </row>
    <row r="222" spans="1:11" x14ac:dyDescent="0.25">
      <c r="A222" s="8" t="s">
        <v>553</v>
      </c>
      <c r="B222" s="8" t="s">
        <v>554</v>
      </c>
      <c r="C222" s="8" t="s">
        <v>555</v>
      </c>
      <c r="D222" s="8" t="s">
        <v>13</v>
      </c>
      <c r="E222" s="8" t="s">
        <v>14</v>
      </c>
      <c r="F222" s="8" t="s">
        <v>15</v>
      </c>
      <c r="G222" s="8">
        <v>1369480</v>
      </c>
      <c r="H222" s="8">
        <v>0</v>
      </c>
      <c r="I222" s="8">
        <v>46243.122000000003</v>
      </c>
      <c r="J222" s="9">
        <v>699.80025998994597</v>
      </c>
      <c r="K222">
        <f t="shared" si="3"/>
        <v>1.5133066923767516E-2</v>
      </c>
    </row>
    <row r="223" spans="1:11" x14ac:dyDescent="0.25">
      <c r="A223" s="8" t="s">
        <v>556</v>
      </c>
      <c r="B223" s="8" t="s">
        <v>557</v>
      </c>
      <c r="C223" s="8" t="s">
        <v>555</v>
      </c>
      <c r="D223" s="8" t="s">
        <v>13</v>
      </c>
      <c r="E223" s="8" t="s">
        <v>14</v>
      </c>
      <c r="F223" s="8" t="s">
        <v>15</v>
      </c>
      <c r="G223" s="8">
        <v>2130585</v>
      </c>
      <c r="H223" s="8">
        <v>0</v>
      </c>
      <c r="I223" s="8">
        <v>84343.847999999998</v>
      </c>
      <c r="J223" s="9">
        <v>430.57469998795301</v>
      </c>
      <c r="K223">
        <f t="shared" si="3"/>
        <v>5.1049923639712646E-3</v>
      </c>
    </row>
    <row r="224" spans="1:11" x14ac:dyDescent="0.25">
      <c r="A224" s="8" t="s">
        <v>558</v>
      </c>
      <c r="B224" s="8" t="s">
        <v>559</v>
      </c>
      <c r="C224" s="8" t="s">
        <v>560</v>
      </c>
      <c r="D224" s="8" t="s">
        <v>13</v>
      </c>
      <c r="E224" s="8" t="s">
        <v>14</v>
      </c>
      <c r="F224" s="8" t="s">
        <v>15</v>
      </c>
      <c r="G224" s="8">
        <v>2973</v>
      </c>
      <c r="H224" s="8">
        <v>0</v>
      </c>
      <c r="I224" s="8">
        <v>30.890999999999998</v>
      </c>
      <c r="J224" s="9">
        <v>3.1014000000000399</v>
      </c>
      <c r="K224">
        <f t="shared" si="3"/>
        <v>0.10039817422550387</v>
      </c>
    </row>
    <row r="225" spans="1:11" x14ac:dyDescent="0.25">
      <c r="A225" s="8" t="s">
        <v>561</v>
      </c>
      <c r="B225" s="8" t="s">
        <v>562</v>
      </c>
      <c r="C225" s="8" t="s">
        <v>560</v>
      </c>
      <c r="D225" s="8" t="s">
        <v>13</v>
      </c>
      <c r="E225" s="8" t="s">
        <v>14</v>
      </c>
      <c r="F225" s="8" t="s">
        <v>15</v>
      </c>
      <c r="G225" s="8">
        <v>4716</v>
      </c>
      <c r="H225" s="8">
        <v>0</v>
      </c>
      <c r="I225" s="8">
        <v>21.158999999999999</v>
      </c>
      <c r="J225" s="9">
        <v>2.1255000000000401</v>
      </c>
      <c r="K225">
        <f t="shared" si="3"/>
        <v>0.10045370764214</v>
      </c>
    </row>
    <row r="226" spans="1:11" x14ac:dyDescent="0.25">
      <c r="A226" s="8" t="s">
        <v>563</v>
      </c>
      <c r="B226" s="8" t="s">
        <v>564</v>
      </c>
      <c r="C226" s="8" t="s">
        <v>565</v>
      </c>
      <c r="D226" s="8" t="s">
        <v>13</v>
      </c>
      <c r="E226" s="8" t="s">
        <v>14</v>
      </c>
      <c r="F226" s="8" t="s">
        <v>15</v>
      </c>
      <c r="G226" s="8">
        <v>424</v>
      </c>
      <c r="H226" s="8">
        <v>0</v>
      </c>
      <c r="I226" s="8">
        <v>23.314</v>
      </c>
      <c r="J226" s="9">
        <v>0.14174999999999999</v>
      </c>
      <c r="K226">
        <f t="shared" si="3"/>
        <v>6.0800377455606071E-3</v>
      </c>
    </row>
    <row r="227" spans="1:11" x14ac:dyDescent="0.25">
      <c r="A227" s="8" t="s">
        <v>566</v>
      </c>
      <c r="B227" s="8" t="s">
        <v>567</v>
      </c>
      <c r="C227" s="8" t="s">
        <v>568</v>
      </c>
      <c r="D227" s="8" t="s">
        <v>13</v>
      </c>
      <c r="E227" s="8" t="s">
        <v>14</v>
      </c>
      <c r="F227" s="8" t="s">
        <v>15</v>
      </c>
      <c r="G227" s="8">
        <v>5341</v>
      </c>
      <c r="H227" s="8">
        <v>0</v>
      </c>
      <c r="I227" s="8">
        <v>241.20400000000001</v>
      </c>
      <c r="J227" s="9">
        <v>12.080799999999901</v>
      </c>
      <c r="K227">
        <f t="shared" si="3"/>
        <v>5.0085404885490709E-2</v>
      </c>
    </row>
    <row r="228" spans="1:11" x14ac:dyDescent="0.25">
      <c r="A228" s="8" t="s">
        <v>569</v>
      </c>
      <c r="B228" s="8" t="s">
        <v>570</v>
      </c>
      <c r="C228" s="8" t="s">
        <v>568</v>
      </c>
      <c r="D228" s="8" t="s">
        <v>13</v>
      </c>
      <c r="E228" s="8" t="s">
        <v>14</v>
      </c>
      <c r="F228" s="8" t="s">
        <v>15</v>
      </c>
      <c r="G228" s="8">
        <v>10978</v>
      </c>
      <c r="H228" s="8">
        <v>0</v>
      </c>
      <c r="I228" s="8">
        <v>460.30500000000001</v>
      </c>
      <c r="J228" s="9">
        <v>13.85111</v>
      </c>
      <c r="K228">
        <f t="shared" si="3"/>
        <v>3.0091156950282964E-2</v>
      </c>
    </row>
    <row r="229" spans="1:11" x14ac:dyDescent="0.25">
      <c r="A229" s="8" t="s">
        <v>571</v>
      </c>
      <c r="B229" s="8" t="s">
        <v>572</v>
      </c>
      <c r="C229" s="8" t="s">
        <v>573</v>
      </c>
      <c r="D229" s="8" t="s">
        <v>13</v>
      </c>
      <c r="E229" s="8" t="s">
        <v>14</v>
      </c>
      <c r="F229" s="8" t="s">
        <v>15</v>
      </c>
      <c r="G229" s="8">
        <v>1318721</v>
      </c>
      <c r="H229" s="8">
        <v>0</v>
      </c>
      <c r="I229" s="8">
        <v>9661.4040000000005</v>
      </c>
      <c r="J229" s="9">
        <v>487.51690999764702</v>
      </c>
      <c r="K229">
        <f t="shared" si="3"/>
        <v>5.0460255051713705E-2</v>
      </c>
    </row>
    <row r="230" spans="1:11" x14ac:dyDescent="0.25">
      <c r="A230" s="8" t="s">
        <v>574</v>
      </c>
      <c r="B230" s="8" t="s">
        <v>575</v>
      </c>
      <c r="C230" s="8" t="s">
        <v>573</v>
      </c>
      <c r="D230" s="8" t="s">
        <v>13</v>
      </c>
      <c r="E230" s="8" t="s">
        <v>14</v>
      </c>
      <c r="F230" s="8" t="s">
        <v>15</v>
      </c>
      <c r="G230" s="8">
        <v>2814</v>
      </c>
      <c r="H230" s="8">
        <v>0</v>
      </c>
      <c r="I230" s="8">
        <v>251.27</v>
      </c>
      <c r="J230" s="9">
        <v>251.27898999999201</v>
      </c>
      <c r="K230">
        <f t="shared" si="3"/>
        <v>1.0000357782464759</v>
      </c>
    </row>
    <row r="231" spans="1:11" x14ac:dyDescent="0.25">
      <c r="A231" s="8" t="s">
        <v>576</v>
      </c>
      <c r="B231" s="8" t="s">
        <v>577</v>
      </c>
      <c r="C231" s="8" t="s">
        <v>578</v>
      </c>
      <c r="D231" s="8" t="s">
        <v>13</v>
      </c>
      <c r="E231" s="8" t="s">
        <v>14</v>
      </c>
      <c r="F231" s="8" t="s">
        <v>15</v>
      </c>
      <c r="G231" s="8">
        <v>26372</v>
      </c>
      <c r="H231" s="8">
        <v>0</v>
      </c>
      <c r="I231" s="8">
        <v>447.67200000000003</v>
      </c>
      <c r="J231" s="9">
        <v>447.77303000000302</v>
      </c>
      <c r="K231">
        <f t="shared" si="3"/>
        <v>1.0002256786218549</v>
      </c>
    </row>
    <row r="232" spans="1:11" x14ac:dyDescent="0.25">
      <c r="A232" s="8" t="s">
        <v>579</v>
      </c>
      <c r="B232" s="8" t="s">
        <v>580</v>
      </c>
      <c r="C232" s="8" t="s">
        <v>578</v>
      </c>
      <c r="D232" s="8" t="s">
        <v>13</v>
      </c>
      <c r="E232" s="8" t="s">
        <v>14</v>
      </c>
      <c r="F232" s="8" t="s">
        <v>15</v>
      </c>
      <c r="G232" s="8">
        <v>1013</v>
      </c>
      <c r="H232" s="8">
        <v>0</v>
      </c>
      <c r="I232" s="8">
        <v>15.448</v>
      </c>
      <c r="J232" s="9">
        <v>3.09336999999999</v>
      </c>
      <c r="K232">
        <f t="shared" si="3"/>
        <v>0.20024404453650893</v>
      </c>
    </row>
  </sheetData>
  <autoFilter ref="A1:K232" xr:uid="{017BFB2C-4142-42E2-8907-F264BECCC42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Cost DATA by customer</vt:lpstr>
      <vt:lpstr>Usage by partner TELE2 vs Ki</vt:lpstr>
      <vt:lpstr>Tele2 - data 6.23</vt:lpstr>
      <vt:lpstr>Tele2 - data 5.23</vt:lpstr>
      <vt:lpstr>Tele2 - data 4.23</vt:lpstr>
      <vt:lpstr>Tele2 - data 3.23</vt:lpstr>
      <vt:lpstr>Tele2 - data 2.23</vt:lpstr>
      <vt:lpstr>Tele2 - data 1.23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Levi</dc:creator>
  <cp:lastModifiedBy>Ari Levi</cp:lastModifiedBy>
  <dcterms:created xsi:type="dcterms:W3CDTF">2023-02-09T14:42:59Z</dcterms:created>
  <dcterms:modified xsi:type="dcterms:W3CDTF">2023-07-12T16:08:08Z</dcterms:modified>
</cp:coreProperties>
</file>