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17010" windowHeight="6900" activeTab="1"/>
  </bookViews>
  <sheets>
    <sheet name="Inflation Linked Bond Swap" sheetId="1" r:id="rId1"/>
    <sheet name="Breakeven_Zero Coupon Infl Swap" sheetId="2" r:id="rId2"/>
    <sheet name="IL ZCB" sheetId="3" r:id="rId3"/>
    <sheet name="Sheet2" sheetId="4" r:id="rId4"/>
  </sheets>
  <calcPr calcId="145621" calcMode="manual" calcCompleted="0" calcOnSave="0"/>
</workbook>
</file>

<file path=xl/calcChain.xml><?xml version="1.0" encoding="utf-8"?>
<calcChain xmlns="http://schemas.openxmlformats.org/spreadsheetml/2006/main">
  <c r="B18" i="2" l="1"/>
  <c r="H18" i="2" l="1"/>
  <c r="D18" i="2"/>
  <c r="J18" i="2" l="1"/>
  <c r="C18" i="2"/>
  <c r="E18" i="2" s="1"/>
  <c r="L23" i="2" l="1"/>
  <c r="I18" i="2"/>
  <c r="I21" i="2" s="1"/>
  <c r="I23" i="2" s="1"/>
  <c r="I19" i="1" l="1"/>
  <c r="L19" i="1" s="1"/>
  <c r="I18" i="1"/>
  <c r="L18" i="1" s="1"/>
  <c r="I17" i="1"/>
  <c r="L17" i="1" s="1"/>
  <c r="I16" i="1"/>
  <c r="L16" i="1" s="1"/>
  <c r="I15" i="1"/>
  <c r="L15" i="1" s="1"/>
</calcChain>
</file>

<file path=xl/comments1.xml><?xml version="1.0" encoding="utf-8"?>
<comments xmlns="http://schemas.openxmlformats.org/spreadsheetml/2006/main">
  <authors>
    <author>Patel Mitul</author>
  </authors>
  <commentList>
    <comment ref="K14" authorId="0">
      <text>
        <r>
          <rPr>
            <b/>
            <sz val="9"/>
            <color indexed="81"/>
            <rFont val="Tahoma"/>
            <charset val="1"/>
          </rPr>
          <t>Patel Mitul:</t>
        </r>
        <r>
          <rPr>
            <sz val="9"/>
            <color indexed="81"/>
            <rFont val="Tahoma"/>
            <charset val="1"/>
          </rPr>
          <t xml:space="preserve">
Lag</t>
        </r>
      </text>
    </comment>
  </commentList>
</comments>
</file>

<file path=xl/comments2.xml><?xml version="1.0" encoding="utf-8"?>
<comments xmlns="http://schemas.openxmlformats.org/spreadsheetml/2006/main">
  <authors>
    <author>Patel Mitul</author>
  </authors>
  <commentList>
    <comment ref="N7" authorId="0">
      <text>
        <r>
          <rPr>
            <b/>
            <sz val="9"/>
            <color indexed="81"/>
            <rFont val="Tahoma"/>
            <charset val="1"/>
          </rPr>
          <t>Patel Mitul:</t>
        </r>
        <r>
          <rPr>
            <sz val="9"/>
            <color indexed="81"/>
            <rFont val="Tahoma"/>
            <charset val="1"/>
          </rPr>
          <t xml:space="preserve">
Swap Curve
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Total Return on Inflation Index</t>
        </r>
      </text>
    </comment>
  </commentList>
</comments>
</file>

<file path=xl/sharedStrings.xml><?xml version="1.0" encoding="utf-8"?>
<sst xmlns="http://schemas.openxmlformats.org/spreadsheetml/2006/main" count="69" uniqueCount="59">
  <si>
    <t>Nominal</t>
  </si>
  <si>
    <t>Start Date</t>
  </si>
  <si>
    <t>Maturity Date</t>
  </si>
  <si>
    <t>Receive</t>
  </si>
  <si>
    <t>6m EURIBOR (+ Spread)</t>
  </si>
  <si>
    <t>Fixed Coupon</t>
  </si>
  <si>
    <t>Receive DC</t>
  </si>
  <si>
    <t>30/360</t>
  </si>
  <si>
    <t>Frequency</t>
  </si>
  <si>
    <t>Annual</t>
  </si>
  <si>
    <t>Pay DC</t>
  </si>
  <si>
    <t>Payment Date</t>
  </si>
  <si>
    <t>HICP (p-3)</t>
  </si>
  <si>
    <t>HICP (15/12/2003)</t>
  </si>
  <si>
    <t>Δ</t>
  </si>
  <si>
    <t>t</t>
  </si>
  <si>
    <t>Inflation Linked Bond Swap</t>
  </si>
  <si>
    <t>Pay Real Coupon</t>
  </si>
  <si>
    <t>http://www.yieldcurve.com/Mktresearch/files/IndexLinkedDerivs_Aug04.pdf</t>
  </si>
  <si>
    <t>t_s</t>
  </si>
  <si>
    <t>t_p</t>
  </si>
  <si>
    <t>Fixed Flow</t>
  </si>
  <si>
    <t>Float Flow</t>
  </si>
  <si>
    <t>R (fixed)</t>
  </si>
  <si>
    <t>I (t)</t>
  </si>
  <si>
    <t>Nominal Discount Curve</t>
  </si>
  <si>
    <t>Flat</t>
  </si>
  <si>
    <t>P_n</t>
  </si>
  <si>
    <t>P_r</t>
  </si>
  <si>
    <t>ZC Inflation Swap</t>
  </si>
  <si>
    <t>Breakeven Swap</t>
  </si>
  <si>
    <t>Ntl</t>
  </si>
  <si>
    <t>Exchange Ntl</t>
  </si>
  <si>
    <t>Fixed Leg</t>
  </si>
  <si>
    <t>Float Leg</t>
  </si>
  <si>
    <t>I(t)</t>
  </si>
  <si>
    <t>Index Value at time t</t>
  </si>
  <si>
    <t>R</t>
  </si>
  <si>
    <t>https://developers.opengamma.com/quantitative-research/Inflation-Curve-Construction-OpenGamma.pdf</t>
  </si>
  <si>
    <t>Refs</t>
  </si>
  <si>
    <t>https://www.math.kth.se/matstat/seminarier/reports/M-exjobb12/121218b.pdf</t>
  </si>
  <si>
    <t>PV</t>
  </si>
  <si>
    <t>Flow Exchange date</t>
  </si>
  <si>
    <t>Discount</t>
  </si>
  <si>
    <t>NPV</t>
  </si>
  <si>
    <t>Compounded Fixed Breakeven Inflation Rate</t>
  </si>
  <si>
    <t>P_n(t)</t>
  </si>
  <si>
    <t>Time t nominal value of 1 unit paid at time t</t>
  </si>
  <si>
    <t>P_r(t)</t>
  </si>
  <si>
    <t>Time t real value of 1 unit paid at time t</t>
  </si>
  <si>
    <t>r_real (continuous)</t>
  </si>
  <si>
    <t>IL ZCB</t>
  </si>
  <si>
    <t>Nominal Bond</t>
  </si>
  <si>
    <t>T</t>
  </si>
  <si>
    <t>Assets</t>
  </si>
  <si>
    <t>Basket Nominal</t>
  </si>
  <si>
    <t>I_0</t>
  </si>
  <si>
    <t>I_1</t>
  </si>
  <si>
    <t>http://the.earth.li/~jon/junk/kerkhof.pdf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</si>
</sst>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2" borderId="0" xfId="1" applyFill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24</xdr:col>
      <xdr:colOff>56534</xdr:colOff>
      <xdr:row>10</xdr:row>
      <xdr:rowOff>142643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6275" y="190500"/>
          <a:ext cx="4933334" cy="1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27</xdr:col>
      <xdr:colOff>94629</xdr:colOff>
      <xdr:row>10</xdr:row>
      <xdr:rowOff>76024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50" y="571500"/>
          <a:ext cx="4971429" cy="14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24</xdr:col>
      <xdr:colOff>580001</xdr:colOff>
      <xdr:row>33</xdr:row>
      <xdr:rowOff>142453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2294" y="3048000"/>
          <a:ext cx="8200001" cy="338095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20</xdr:col>
      <xdr:colOff>57614</xdr:colOff>
      <xdr:row>46</xdr:row>
      <xdr:rowOff>85476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45706" y="6858000"/>
          <a:ext cx="5257143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</xdr:row>
      <xdr:rowOff>0</xdr:rowOff>
    </xdr:from>
    <xdr:to>
      <xdr:col>16</xdr:col>
      <xdr:colOff>381001</xdr:colOff>
      <xdr:row>14</xdr:row>
      <xdr:rowOff>64091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1" y="190500"/>
          <a:ext cx="5257800" cy="25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ieldcurve.com/Mktresearch/files/IndexLinkedDerivs_Aug04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www.math.kth.se/matstat/seminarier/reports/M-exjobb12/121218b.pdf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developers.opengamma.com/quantitative-research/Inflation-Curve-Construction-OpenGamma.pdf" TargetMode="External"/><Relationship Id="rId1" Type="http://schemas.openxmlformats.org/officeDocument/2006/relationships/hyperlink" Target="http://www.yieldcurve.com/Mktresearch/files/IndexLinkedDerivs_Aug04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the.earth.li/~jon/junk/kerkhof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3:L19"/>
  <sheetViews>
    <sheetView workbookViewId="0">
      <selection activeCell="F32" sqref="F32"/>
    </sheetView>
  </sheetViews>
  <sheetFormatPr defaultRowHeight="15" x14ac:dyDescent="0.25"/>
  <cols>
    <col min="2" max="2" width="13.28515625" bestFit="1" customWidth="1"/>
    <col min="3" max="3" width="21.7109375" bestFit="1" customWidth="1"/>
    <col min="5" max="5" width="13.28515625" bestFit="1" customWidth="1"/>
    <col min="6" max="6" width="16.85546875" bestFit="1" customWidth="1"/>
    <col min="10" max="10" width="15.85546875" bestFit="1" customWidth="1"/>
  </cols>
  <sheetData>
    <row r="3" spans="2:12" x14ac:dyDescent="0.25">
      <c r="B3" t="s">
        <v>16</v>
      </c>
      <c r="E3" s="5" t="s">
        <v>18</v>
      </c>
    </row>
    <row r="5" spans="2:12" x14ac:dyDescent="0.25">
      <c r="B5" t="s">
        <v>0</v>
      </c>
      <c r="C5">
        <v>100000000</v>
      </c>
    </row>
    <row r="7" spans="2:12" x14ac:dyDescent="0.25">
      <c r="B7" t="s">
        <v>1</v>
      </c>
      <c r="C7" s="1">
        <v>38061</v>
      </c>
      <c r="F7" t="s">
        <v>13</v>
      </c>
      <c r="G7" s="2">
        <v>0.01</v>
      </c>
    </row>
    <row r="8" spans="2:12" x14ac:dyDescent="0.25">
      <c r="B8" t="s">
        <v>2</v>
      </c>
      <c r="C8" s="1">
        <v>39887</v>
      </c>
    </row>
    <row r="10" spans="2:12" x14ac:dyDescent="0.25">
      <c r="B10" t="s">
        <v>3</v>
      </c>
      <c r="C10" t="s">
        <v>4</v>
      </c>
      <c r="E10" t="s">
        <v>5</v>
      </c>
      <c r="F10" s="2">
        <v>0.03</v>
      </c>
      <c r="J10" t="s">
        <v>17</v>
      </c>
      <c r="K10" s="2">
        <v>0.04</v>
      </c>
    </row>
    <row r="11" spans="2:12" x14ac:dyDescent="0.25">
      <c r="B11" t="s">
        <v>6</v>
      </c>
      <c r="C11" t="s">
        <v>7</v>
      </c>
      <c r="J11" t="s">
        <v>10</v>
      </c>
      <c r="K11" t="s">
        <v>7</v>
      </c>
    </row>
    <row r="12" spans="2:12" x14ac:dyDescent="0.25">
      <c r="B12" t="s">
        <v>8</v>
      </c>
      <c r="C12" t="s">
        <v>9</v>
      </c>
      <c r="J12" t="s">
        <v>8</v>
      </c>
      <c r="K12" t="s">
        <v>9</v>
      </c>
    </row>
    <row r="14" spans="2:12" x14ac:dyDescent="0.25">
      <c r="B14" t="s">
        <v>11</v>
      </c>
      <c r="H14" t="s">
        <v>15</v>
      </c>
      <c r="I14" s="4" t="s">
        <v>14</v>
      </c>
      <c r="J14" t="s">
        <v>11</v>
      </c>
      <c r="K14" t="s">
        <v>12</v>
      </c>
    </row>
    <row r="15" spans="2:12" x14ac:dyDescent="0.25">
      <c r="B15" s="1">
        <v>38426</v>
      </c>
      <c r="H15">
        <v>1</v>
      </c>
      <c r="I15">
        <f>H15</f>
        <v>1</v>
      </c>
      <c r="J15" s="1">
        <v>38426</v>
      </c>
      <c r="K15" s="3">
        <v>1.2E-2</v>
      </c>
      <c r="L15">
        <f>$K$10*K15/$G$7*I15*$C$5</f>
        <v>4800000</v>
      </c>
    </row>
    <row r="16" spans="2:12" x14ac:dyDescent="0.25">
      <c r="B16" s="1">
        <v>38791</v>
      </c>
      <c r="H16">
        <v>2</v>
      </c>
      <c r="I16">
        <f>H16-H15</f>
        <v>1</v>
      </c>
      <c r="J16" s="1">
        <v>38791</v>
      </c>
      <c r="K16" s="3">
        <v>1.0999999999999999E-2</v>
      </c>
      <c r="L16">
        <f t="shared" ref="L16:L19" si="0">$K$10*K16/$G$7*I16*$C$5</f>
        <v>4400000</v>
      </c>
    </row>
    <row r="17" spans="2:12" x14ac:dyDescent="0.25">
      <c r="B17" s="1">
        <v>39156</v>
      </c>
      <c r="H17">
        <v>3</v>
      </c>
      <c r="I17">
        <f t="shared" ref="I17:I19" si="1">H17-H16</f>
        <v>1</v>
      </c>
      <c r="J17" s="1">
        <v>39156</v>
      </c>
      <c r="K17" s="2">
        <v>0.01</v>
      </c>
      <c r="L17">
        <f t="shared" si="0"/>
        <v>4000000</v>
      </c>
    </row>
    <row r="18" spans="2:12" x14ac:dyDescent="0.25">
      <c r="B18" s="1">
        <v>39522</v>
      </c>
      <c r="H18">
        <v>4</v>
      </c>
      <c r="I18">
        <f t="shared" si="1"/>
        <v>1</v>
      </c>
      <c r="J18" s="1">
        <v>39522</v>
      </c>
      <c r="K18" s="3">
        <v>1.15E-2</v>
      </c>
      <c r="L18">
        <f t="shared" si="0"/>
        <v>4600000</v>
      </c>
    </row>
    <row r="19" spans="2:12" x14ac:dyDescent="0.25">
      <c r="B19" s="1">
        <v>39887</v>
      </c>
      <c r="H19">
        <v>5</v>
      </c>
      <c r="I19">
        <f t="shared" si="1"/>
        <v>1</v>
      </c>
      <c r="J19" s="1">
        <v>39887</v>
      </c>
      <c r="K19" s="3">
        <v>8.9999999999999993E-3</v>
      </c>
      <c r="L19">
        <f t="shared" si="0"/>
        <v>3599999.9999999995</v>
      </c>
    </row>
  </sheetData>
  <hyperlinks>
    <hyperlink ref="E3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31"/>
  <sheetViews>
    <sheetView tabSelected="1" zoomScale="85" zoomScaleNormal="85" workbookViewId="0">
      <selection activeCell="D13" sqref="D13"/>
    </sheetView>
  </sheetViews>
  <sheetFormatPr defaultRowHeight="15" x14ac:dyDescent="0.25"/>
  <cols>
    <col min="3" max="4" width="13.28515625" bestFit="1" customWidth="1"/>
    <col min="7" max="7" width="12.85546875" bestFit="1" customWidth="1"/>
    <col min="8" max="8" width="19" bestFit="1" customWidth="1"/>
    <col min="14" max="14" width="23.5703125" bestFit="1" customWidth="1"/>
  </cols>
  <sheetData>
    <row r="1" spans="1:15" x14ac:dyDescent="0.25">
      <c r="A1" t="s">
        <v>29</v>
      </c>
      <c r="F1" t="s">
        <v>39</v>
      </c>
    </row>
    <row r="2" spans="1:15" x14ac:dyDescent="0.25">
      <c r="A2" t="s">
        <v>30</v>
      </c>
      <c r="F2" s="5" t="s">
        <v>38</v>
      </c>
    </row>
    <row r="3" spans="1:15" x14ac:dyDescent="0.25">
      <c r="F3" s="5" t="s">
        <v>18</v>
      </c>
    </row>
    <row r="4" spans="1:15" x14ac:dyDescent="0.25">
      <c r="C4" t="s">
        <v>31</v>
      </c>
      <c r="D4" s="6">
        <v>10000000</v>
      </c>
      <c r="F4" s="9" t="s">
        <v>40</v>
      </c>
    </row>
    <row r="5" spans="1:15" x14ac:dyDescent="0.25">
      <c r="C5" t="s">
        <v>32</v>
      </c>
      <c r="D5" s="7">
        <v>0</v>
      </c>
      <c r="F5" s="9" t="s">
        <v>58</v>
      </c>
    </row>
    <row r="7" spans="1:15" x14ac:dyDescent="0.25">
      <c r="C7" t="s">
        <v>19</v>
      </c>
      <c r="D7">
        <v>0</v>
      </c>
      <c r="N7" t="s">
        <v>25</v>
      </c>
    </row>
    <row r="8" spans="1:15" x14ac:dyDescent="0.25">
      <c r="C8" t="s">
        <v>20</v>
      </c>
      <c r="D8">
        <v>2</v>
      </c>
    </row>
    <row r="9" spans="1:15" x14ac:dyDescent="0.25">
      <c r="N9" s="10">
        <v>3.0599999999999999E-2</v>
      </c>
      <c r="O9" t="s">
        <v>26</v>
      </c>
    </row>
    <row r="11" spans="1:15" x14ac:dyDescent="0.25">
      <c r="C11" t="s">
        <v>23</v>
      </c>
      <c r="D11" s="3">
        <v>2.12E-2</v>
      </c>
    </row>
    <row r="12" spans="1:15" x14ac:dyDescent="0.25">
      <c r="D12" s="2"/>
    </row>
    <row r="13" spans="1:15" x14ac:dyDescent="0.25">
      <c r="D13" s="6"/>
    </row>
    <row r="14" spans="1:15" x14ac:dyDescent="0.25">
      <c r="B14" t="s">
        <v>33</v>
      </c>
      <c r="D14" s="6"/>
      <c r="G14" t="s">
        <v>34</v>
      </c>
    </row>
    <row r="15" spans="1:15" x14ac:dyDescent="0.25">
      <c r="D15" s="6"/>
    </row>
    <row r="16" spans="1:15" x14ac:dyDescent="0.25">
      <c r="B16" t="s">
        <v>15</v>
      </c>
      <c r="C16" t="s">
        <v>21</v>
      </c>
      <c r="D16" t="s">
        <v>43</v>
      </c>
      <c r="E16" t="s">
        <v>41</v>
      </c>
      <c r="G16" t="s">
        <v>24</v>
      </c>
      <c r="H16" t="s">
        <v>22</v>
      </c>
      <c r="I16" t="s">
        <v>27</v>
      </c>
      <c r="J16" t="s">
        <v>41</v>
      </c>
    </row>
    <row r="17" spans="2:12" x14ac:dyDescent="0.25">
      <c r="B17">
        <v>0</v>
      </c>
      <c r="G17" s="8">
        <v>251</v>
      </c>
      <c r="I17" s="6"/>
    </row>
    <row r="18" spans="2:12" x14ac:dyDescent="0.25">
      <c r="B18">
        <f ca="1">$D$8</f>
        <v>2</v>
      </c>
      <c r="C18" s="6">
        <f ca="1">D4*((1+D11)^(D8)-(1-$D$5))</f>
        <v>428494.40000000125</v>
      </c>
      <c r="D18">
        <f ca="1">EXP(-$N$9*B18)</f>
        <v>0.94063509394326494</v>
      </c>
      <c r="E18">
        <f ca="1">C18*D18</f>
        <v>403056.87019816414</v>
      </c>
      <c r="G18" s="8">
        <v>253</v>
      </c>
      <c r="H18" s="6">
        <f>$D$4*((G18/G17)-(1-$D$5))</f>
        <v>79681.274900398334</v>
      </c>
      <c r="I18" s="6">
        <f ca="1">EXP($N$9*B18)</f>
        <v>1.0631115152294282</v>
      </c>
      <c r="J18">
        <f ca="1">H18*D18</f>
        <v>74951.0035014553</v>
      </c>
    </row>
    <row r="19" spans="2:12" x14ac:dyDescent="0.25">
      <c r="D19" s="6"/>
    </row>
    <row r="21" spans="2:12" x14ac:dyDescent="0.25">
      <c r="H21" t="s">
        <v>28</v>
      </c>
      <c r="I21">
        <f ca="1">I18*(1+$D$11)^D8</f>
        <v>1.1086652483145607</v>
      </c>
    </row>
    <row r="23" spans="2:12" x14ac:dyDescent="0.25">
      <c r="H23" t="s">
        <v>50</v>
      </c>
      <c r="I23" s="3">
        <f ca="1">-LN(I21)/$D$8</f>
        <v>-5.1578406385191698E-2</v>
      </c>
      <c r="K23" t="s">
        <v>44</v>
      </c>
      <c r="L23">
        <f ca="1">E18-J18</f>
        <v>328105.86669670884</v>
      </c>
    </row>
    <row r="26" spans="2:12" x14ac:dyDescent="0.25">
      <c r="B26" t="s">
        <v>19</v>
      </c>
      <c r="C26" t="s">
        <v>1</v>
      </c>
    </row>
    <row r="27" spans="2:12" x14ac:dyDescent="0.25">
      <c r="B27" t="s">
        <v>20</v>
      </c>
      <c r="C27" t="s">
        <v>42</v>
      </c>
    </row>
    <row r="28" spans="2:12" x14ac:dyDescent="0.25">
      <c r="B28" t="s">
        <v>37</v>
      </c>
      <c r="C28" t="s">
        <v>45</v>
      </c>
    </row>
    <row r="29" spans="2:12" x14ac:dyDescent="0.25">
      <c r="B29" t="s">
        <v>35</v>
      </c>
      <c r="C29" t="s">
        <v>36</v>
      </c>
    </row>
    <row r="30" spans="2:12" x14ac:dyDescent="0.25">
      <c r="B30" t="s">
        <v>46</v>
      </c>
      <c r="C30" t="s">
        <v>47</v>
      </c>
    </row>
    <row r="31" spans="2:12" x14ac:dyDescent="0.25">
      <c r="B31" t="s">
        <v>48</v>
      </c>
      <c r="C31" t="s">
        <v>49</v>
      </c>
    </row>
  </sheetData>
  <hyperlinks>
    <hyperlink ref="F3" r:id="rId1"/>
    <hyperlink ref="F2" r:id="rId2"/>
    <hyperlink ref="F4" r:id="rId3"/>
    <hyperlink ref="F5" r:id="rId4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4"/>
  <sheetViews>
    <sheetView workbookViewId="0">
      <selection activeCell="B9" sqref="B9"/>
    </sheetView>
  </sheetViews>
  <sheetFormatPr defaultRowHeight="15" x14ac:dyDescent="0.25"/>
  <cols>
    <col min="2" max="2" width="13.7109375" bestFit="1" customWidth="1"/>
  </cols>
  <sheetData>
    <row r="2" spans="2:3" x14ac:dyDescent="0.25">
      <c r="B2" t="s">
        <v>51</v>
      </c>
      <c r="C2" s="3">
        <v>0.98040000000000005</v>
      </c>
    </row>
    <row r="3" spans="2:3" x14ac:dyDescent="0.25">
      <c r="B3" t="s">
        <v>52</v>
      </c>
      <c r="C3" s="3">
        <v>0.96150000000000002</v>
      </c>
    </row>
    <row r="4" spans="2:3" x14ac:dyDescent="0.25">
      <c r="B4" t="s">
        <v>53</v>
      </c>
      <c r="C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C9"/>
  <sheetViews>
    <sheetView workbookViewId="0">
      <selection activeCell="E9" sqref="E9"/>
    </sheetView>
  </sheetViews>
  <sheetFormatPr defaultRowHeight="15" x14ac:dyDescent="0.25"/>
  <cols>
    <col min="2" max="2" width="15" bestFit="1" customWidth="1"/>
  </cols>
  <sheetData>
    <row r="3" spans="2:3" x14ac:dyDescent="0.25">
      <c r="B3" t="s">
        <v>54</v>
      </c>
      <c r="C3">
        <v>100000</v>
      </c>
    </row>
    <row r="6" spans="2:3" x14ac:dyDescent="0.25">
      <c r="B6" t="s">
        <v>55</v>
      </c>
      <c r="C6">
        <v>10000</v>
      </c>
    </row>
    <row r="8" spans="2:3" x14ac:dyDescent="0.25">
      <c r="B8" t="s">
        <v>56</v>
      </c>
      <c r="C8">
        <v>100</v>
      </c>
    </row>
    <row r="9" spans="2:3" x14ac:dyDescent="0.25">
      <c r="B9" t="s">
        <v>57</v>
      </c>
      <c r="C9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Inflation Linked Bond Swap</vt:lpstr>
      <vt:lpstr>Breakeven_Zero Coupon Infl Swap</vt:lpstr>
      <vt:lpstr>IL ZCB</vt:lpstr>
      <vt:lpstr>Sheet2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2018-10-02T12:05:09Z</dcterms:created>
  <dcterms:modified xsi:type="dcterms:W3CDTF">2018-10-25T14:01:45Z</dcterms:modified>
</cp:coreProperties>
</file>