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60" windowWidth="18195" windowHeight="74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M5" i="1" l="1"/>
  <c r="I6" i="1"/>
  <c r="I5" i="1"/>
  <c r="I4" i="1"/>
  <c r="H5" i="1"/>
  <c r="H6" i="1"/>
  <c r="H4" i="1"/>
  <c r="K6" i="1"/>
  <c r="J6" i="1"/>
  <c r="J5" i="1"/>
  <c r="K7" i="1"/>
  <c r="L7" i="1" s="1"/>
  <c r="K5" i="1"/>
  <c r="K4" i="1"/>
  <c r="L4" i="1" s="1"/>
  <c r="J4" i="1"/>
  <c r="C5" i="1"/>
  <c r="L6" i="1" l="1"/>
  <c r="L5" i="1"/>
  <c r="M7" i="1" l="1"/>
  <c r="M6" i="1"/>
</calcChain>
</file>

<file path=xl/comments1.xml><?xml version="1.0" encoding="utf-8"?>
<comments xmlns="http://schemas.openxmlformats.org/spreadsheetml/2006/main">
  <authors>
    <author>Patel Mitul</author>
  </authors>
  <commentList>
    <comment ref="L3" authorId="0">
      <text>
        <r>
          <rPr>
            <b/>
            <sz val="9"/>
            <color indexed="81"/>
            <rFont val="Tahoma"/>
            <family val="2"/>
          </rPr>
          <t>Patel Mitul:</t>
        </r>
        <r>
          <rPr>
            <sz val="9"/>
            <color indexed="81"/>
            <rFont val="Tahoma"/>
            <family val="2"/>
          </rPr>
          <t xml:space="preserve">
Survival Factor</t>
        </r>
      </text>
    </comment>
    <comment ref="M3" authorId="0">
      <text>
        <r>
          <rPr>
            <b/>
            <sz val="9"/>
            <color indexed="81"/>
            <rFont val="Tahoma"/>
            <family val="2"/>
          </rPr>
          <t>Patel Mitul:</t>
        </r>
        <r>
          <rPr>
            <sz val="9"/>
            <color indexed="81"/>
            <rFont val="Tahoma"/>
            <family val="2"/>
          </rPr>
          <t xml:space="preserve">
Monthly Prepayment Rates
</t>
        </r>
      </text>
    </comment>
  </commentList>
</comments>
</file>

<file path=xl/sharedStrings.xml><?xml version="1.0" encoding="utf-8"?>
<sst xmlns="http://schemas.openxmlformats.org/spreadsheetml/2006/main" count="13" uniqueCount="10">
  <si>
    <t>B_n</t>
  </si>
  <si>
    <t>F_n</t>
  </si>
  <si>
    <t>Q_n</t>
  </si>
  <si>
    <t>n</t>
  </si>
  <si>
    <t>Original Balance</t>
  </si>
  <si>
    <t>Planned Prinicipal Repaid</t>
  </si>
  <si>
    <t>Unplanned Principal Repaid</t>
  </si>
  <si>
    <t>Remaining Prinipal (Planned)</t>
  </si>
  <si>
    <t>Remaining Prinipal</t>
  </si>
  <si>
    <t>SMM_n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</si>
</sst>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_ ;[Red]\-#,##0\ "/>
    <numFmt numFmtId="165" formatCode="#,##0.00_ ;[Red]\-#,##0.00\ "/>
    <numFmt numFmtId="167" formatCode="0.00000"/>
    <numFmt numFmtId="169" formatCode="#,##0.0"/>
  </numFmts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167" fontId="0" fillId="0" borderId="0" xfId="0" applyNumberFormat="1"/>
    <xf numFmtId="16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M11"/>
  <sheetViews>
    <sheetView tabSelected="1" topLeftCell="B1" zoomScale="85" zoomScaleNormal="85" workbookViewId="0">
      <selection activeCell="H22" sqref="H22"/>
    </sheetView>
  </sheetViews>
  <sheetFormatPr defaultRowHeight="15" x14ac:dyDescent="0.25"/>
  <cols>
    <col min="3" max="3" width="11.5703125" style="1" bestFit="1" customWidth="1"/>
    <col min="6" max="6" width="25.5703125" style="4" bestFit="1" customWidth="1"/>
    <col min="7" max="7" width="26" style="4" bestFit="1" customWidth="1"/>
    <col min="8" max="8" width="28.85546875" style="4" bestFit="1" customWidth="1"/>
    <col min="9" max="9" width="19.140625" style="4" bestFit="1" customWidth="1"/>
    <col min="10" max="10" width="9.140625" style="2"/>
  </cols>
  <sheetData>
    <row r="1" spans="2:13" x14ac:dyDescent="0.25">
      <c r="F1" s="4" t="s">
        <v>4</v>
      </c>
      <c r="G1" s="4">
        <v>100000000</v>
      </c>
    </row>
    <row r="3" spans="2:13" x14ac:dyDescent="0.25">
      <c r="B3" t="s">
        <v>0</v>
      </c>
      <c r="C3" s="1">
        <v>100000000</v>
      </c>
      <c r="E3" t="s">
        <v>3</v>
      </c>
      <c r="F3" s="4" t="s">
        <v>5</v>
      </c>
      <c r="G3" s="4" t="s">
        <v>6</v>
      </c>
      <c r="H3" s="4" t="s">
        <v>7</v>
      </c>
      <c r="I3" s="4" t="s">
        <v>8</v>
      </c>
      <c r="J3" s="1" t="s">
        <v>0</v>
      </c>
      <c r="K3" s="1" t="s">
        <v>1</v>
      </c>
      <c r="L3" s="2" t="s">
        <v>2</v>
      </c>
      <c r="M3" s="1" t="s">
        <v>9</v>
      </c>
    </row>
    <row r="4" spans="2:13" x14ac:dyDescent="0.25">
      <c r="B4" t="s">
        <v>1</v>
      </c>
      <c r="C4" s="1">
        <v>90000000</v>
      </c>
      <c r="E4">
        <v>1</v>
      </c>
      <c r="F4" s="4">
        <v>3000000</v>
      </c>
      <c r="G4" s="4">
        <v>0</v>
      </c>
      <c r="H4" s="4">
        <f>$G$1-SUM($F$4:F4)</f>
        <v>97000000</v>
      </c>
      <c r="I4" s="4">
        <f>$G$1-SUM($F$4:F4)-SUM($G$4:G4)</f>
        <v>97000000</v>
      </c>
      <c r="J4" s="3">
        <f>($G$1-SUM(F$4:F4))/$G$1</f>
        <v>0.97</v>
      </c>
      <c r="K4" s="3">
        <f>($G$1-SUM($F$4:F4)-SUM($G$4:G4))/$G$1</f>
        <v>0.97</v>
      </c>
      <c r="L4" s="3">
        <f>K4/J4</f>
        <v>1</v>
      </c>
    </row>
    <row r="5" spans="2:13" x14ac:dyDescent="0.25">
      <c r="B5" t="s">
        <v>2</v>
      </c>
      <c r="C5" s="2">
        <f>C4/C3</f>
        <v>0.9</v>
      </c>
      <c r="E5">
        <v>2</v>
      </c>
      <c r="F5" s="4">
        <v>3000000</v>
      </c>
      <c r="G5" s="4">
        <v>1000</v>
      </c>
      <c r="H5" s="4">
        <f>$G$1-SUM($F$4:F5)</f>
        <v>94000000</v>
      </c>
      <c r="I5" s="4">
        <f>$G$1-SUM($F$4:F5)-SUM($G$4:G5)</f>
        <v>93999000</v>
      </c>
      <c r="J5" s="3">
        <f>($G$1-SUM(F$4:F5))/$G$1</f>
        <v>0.94</v>
      </c>
      <c r="K5" s="3">
        <f>($G$1-SUM($F$4:F5)-SUM($G$4:G5))/$G$1</f>
        <v>0.93998999999999999</v>
      </c>
      <c r="L5" s="3">
        <f>K5/J5</f>
        <v>0.99998936170212771</v>
      </c>
      <c r="M5" s="3">
        <f>(L4-L5)/L4</f>
        <v>1.0638297872289648E-5</v>
      </c>
    </row>
    <row r="6" spans="2:13" x14ac:dyDescent="0.25">
      <c r="E6">
        <v>3</v>
      </c>
      <c r="F6" s="4">
        <v>3000000</v>
      </c>
      <c r="G6" s="4">
        <v>0</v>
      </c>
      <c r="H6" s="4">
        <f>$G$1-SUM($F$4:F6)</f>
        <v>91000000</v>
      </c>
      <c r="I6" s="4">
        <f>$G$1-SUM($F$4:F6)-SUM($G$4:G6)</f>
        <v>90999000</v>
      </c>
      <c r="J6" s="3">
        <f>($G$1-SUM(F$4:F6))/$G$1</f>
        <v>0.91</v>
      </c>
      <c r="K6" s="3">
        <f>($G$1-SUM($F$4:F6)-SUM($G$4:G6))/$G$1</f>
        <v>0.90998999999999997</v>
      </c>
      <c r="L6" s="3">
        <f t="shared" ref="L6:L7" si="0">K6/J6</f>
        <v>0.99998901098901094</v>
      </c>
      <c r="M6" s="3">
        <f t="shared" ref="M6:M7" si="1">(L5-L6)/L5</f>
        <v>3.5071684780044736E-7</v>
      </c>
    </row>
    <row r="7" spans="2:13" x14ac:dyDescent="0.25">
      <c r="E7">
        <v>4</v>
      </c>
      <c r="J7" s="3"/>
      <c r="K7" s="3">
        <f>($G$1-SUM($F$4:F7)-SUM($G$4:G7))/$G$1</f>
        <v>0.90998999999999997</v>
      </c>
      <c r="L7" s="3" t="e">
        <f t="shared" si="0"/>
        <v>#DIV/0!</v>
      </c>
      <c r="M7" s="3" t="e">
        <f t="shared" si="1"/>
        <v>#DIV/0!</v>
      </c>
    </row>
    <row r="8" spans="2:13" x14ac:dyDescent="0.25">
      <c r="J8" s="3"/>
      <c r="K8" s="3"/>
      <c r="L8" s="3"/>
    </row>
    <row r="9" spans="2:13" x14ac:dyDescent="0.25">
      <c r="J9" s="3"/>
      <c r="K9" s="3"/>
      <c r="L9" s="3"/>
    </row>
    <row r="10" spans="2:13" x14ac:dyDescent="0.25">
      <c r="J10" s="3"/>
      <c r="K10" s="3"/>
      <c r="L10" s="3"/>
    </row>
    <row r="11" spans="2:13" x14ac:dyDescent="0.25">
      <c r="J11" s="3"/>
      <c r="K11" s="3"/>
      <c r="L11" s="3"/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Mizuho International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Patel Mitul</dc:creator>
  <cp:lastModifiedBy>Patel Mitul</cp:lastModifiedBy>
  <dcterms:created xsi:type="dcterms:W3CDTF">2018-08-07T10:27:11Z</dcterms:created>
  <dcterms:modified xsi:type="dcterms:W3CDTF">2018-08-08T14:50:38Z</dcterms:modified>
</cp:coreProperties>
</file>