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ael/Repos/savagewasteland/data/"/>
    </mc:Choice>
  </mc:AlternateContent>
  <xr:revisionPtr revIDLastSave="0" documentId="13_ncr:1_{1588EA36-78BA-6C44-879D-79712E8A257A}" xr6:coauthVersionLast="44" xr6:coauthVersionMax="44" xr10:uidLastSave="{00000000-0000-0000-0000-000000000000}"/>
  <bookViews>
    <workbookView xWindow="0" yWindow="460" windowWidth="33600" windowHeight="18940" tabRatio="500" xr2:uid="{00000000-000D-0000-FFFF-FFFF00000000}"/>
  </bookViews>
  <sheets>
    <sheet name="Weapons" sheetId="1" r:id="rId1"/>
    <sheet name="Boxes" sheetId="3" r:id="rId2"/>
    <sheet name="Mag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3" l="1"/>
  <c r="G8" i="3" s="1"/>
  <c r="G6" i="2" l="1"/>
  <c r="E4" i="2"/>
  <c r="G4" i="2" s="1"/>
  <c r="F7" i="3" l="1"/>
  <c r="G7" i="3" s="1"/>
  <c r="G9" i="2"/>
  <c r="F12" i="3" l="1"/>
  <c r="G12" i="3" s="1"/>
  <c r="F11" i="3"/>
  <c r="G11" i="3" s="1"/>
  <c r="F6" i="3" l="1"/>
  <c r="G6" i="3" s="1"/>
  <c r="I6" i="1" l="1"/>
  <c r="I13" i="1"/>
  <c r="I5" i="1"/>
  <c r="F5" i="3"/>
  <c r="G5" i="3" s="1"/>
  <c r="G12" i="2"/>
  <c r="G11" i="2"/>
  <c r="E8" i="2"/>
  <c r="G8" i="2" s="1"/>
  <c r="E3" i="2"/>
  <c r="G3" i="2" s="1"/>
  <c r="E2" i="2"/>
  <c r="G2" i="2" s="1"/>
  <c r="F4" i="3"/>
  <c r="G4" i="3" s="1"/>
  <c r="F3" i="3"/>
  <c r="G3" i="3" s="1"/>
  <c r="F2" i="3"/>
  <c r="G2" i="3" s="1"/>
</calcChain>
</file>

<file path=xl/sharedStrings.xml><?xml version="1.0" encoding="utf-8"?>
<sst xmlns="http://schemas.openxmlformats.org/spreadsheetml/2006/main" count="187" uniqueCount="106">
  <si>
    <t>Qty</t>
  </si>
  <si>
    <t>d4</t>
  </si>
  <si>
    <t>Laser Pistol</t>
  </si>
  <si>
    <t>2d6</t>
  </si>
  <si>
    <t>Hunting Rifle</t>
  </si>
  <si>
    <t>d6</t>
  </si>
  <si>
    <t>Name</t>
  </si>
  <si>
    <t>Damage</t>
  </si>
  <si>
    <t>Range</t>
  </si>
  <si>
    <t>Weight</t>
  </si>
  <si>
    <t>ROF</t>
  </si>
  <si>
    <t>Ammo</t>
  </si>
  <si>
    <t>Strength</t>
  </si>
  <si>
    <t>Notes</t>
  </si>
  <si>
    <t>Snapfire: -2 to shots unless no movement this turn.</t>
  </si>
  <si>
    <t>AP</t>
  </si>
  <si>
    <t>15/30/60</t>
  </si>
  <si>
    <t>24/48/96</t>
  </si>
  <si>
    <t>2d8</t>
  </si>
  <si>
    <t>2d6+1</t>
  </si>
  <si>
    <t>12/24/48</t>
  </si>
  <si>
    <t>Value</t>
  </si>
  <si>
    <t>2d4</t>
  </si>
  <si>
    <t>8/16/32</t>
  </si>
  <si>
    <t>Cauterizing: +2 to Vigor tests to not bleed out.</t>
  </si>
  <si>
    <t>Cell</t>
  </si>
  <si>
    <t>x308</t>
  </si>
  <si>
    <t>10mm Pistol</t>
  </si>
  <si>
    <t>10mm</t>
  </si>
  <si>
    <t>9mm Pistol</t>
  </si>
  <si>
    <t>10/20/40</t>
  </si>
  <si>
    <t>9mm</t>
  </si>
  <si>
    <t>Weapon</t>
  </si>
  <si>
    <t>V/R</t>
  </si>
  <si>
    <t>Capacity</t>
  </si>
  <si>
    <t>Energy Cell</t>
  </si>
  <si>
    <t>R/P</t>
  </si>
  <si>
    <t>½</t>
  </si>
  <si>
    <t>Fusion Cell</t>
  </si>
  <si>
    <t>Fusion</t>
  </si>
  <si>
    <t>x357</t>
  </si>
  <si>
    <t>x38</t>
  </si>
  <si>
    <t>Heavy Laser Pistol</t>
  </si>
  <si>
    <t>Laser Rifle</t>
  </si>
  <si>
    <t>20/40/80</t>
  </si>
  <si>
    <t>Single Shotgun</t>
  </si>
  <si>
    <t>10/20/30</t>
  </si>
  <si>
    <t>Combat Shotgun</t>
  </si>
  <si>
    <t>12/24/36</t>
  </si>
  <si>
    <t>(3/2/1)d6</t>
  </si>
  <si>
    <t>(3/2/1)d4</t>
  </si>
  <si>
    <t>Shotgun: +2 to Shooting, but damage depends on range.</t>
  </si>
  <si>
    <t>20 Gauge</t>
  </si>
  <si>
    <t>12 Gauge</t>
  </si>
  <si>
    <t>S&amp;W 357 Magnum</t>
  </si>
  <si>
    <t>Missile Launcher</t>
  </si>
  <si>
    <t>Frag Grenade</t>
  </si>
  <si>
    <t>Varies</t>
  </si>
  <si>
    <t>3d6</t>
  </si>
  <si>
    <t>5/10/20</t>
  </si>
  <si>
    <t>Missile</t>
  </si>
  <si>
    <t>n/a</t>
  </si>
  <si>
    <t>Condition</t>
  </si>
  <si>
    <t>Throwable, Area Effect (pg 97), Can be Evaded (pg 100)</t>
  </si>
  <si>
    <t>Effect and damage varries per missile.</t>
  </si>
  <si>
    <t>20/40/120</t>
  </si>
  <si>
    <t>Assault Rifle</t>
  </si>
  <si>
    <t>m24</t>
  </si>
  <si>
    <t>Three Round Burst (pg 67)</t>
  </si>
  <si>
    <t>1*</t>
  </si>
  <si>
    <t>5x56</t>
  </si>
  <si>
    <t>10mm SMG</t>
  </si>
  <si>
    <t>m20</t>
  </si>
  <si>
    <t>Full Auto: Spend 10 bullets for 3 shooting dice, -2 recoil penalty.</t>
  </si>
  <si>
    <t>Sniper Rifle</t>
  </si>
  <si>
    <t>Gauss Rifle</t>
  </si>
  <si>
    <t>Anti-Material Rifle</t>
  </si>
  <si>
    <t>x50</t>
  </si>
  <si>
    <t>2d10</t>
  </si>
  <si>
    <t>B</t>
  </si>
  <si>
    <t>30/60/120</t>
  </si>
  <si>
    <t>50/100/200</t>
  </si>
  <si>
    <t>m6</t>
  </si>
  <si>
    <t>d8</t>
  </si>
  <si>
    <t>m8</t>
  </si>
  <si>
    <t>Snapfire, Heavy Weapon, Comes with Bipod, Scope</t>
  </si>
  <si>
    <t>Comes with Scope</t>
  </si>
  <si>
    <t>40/80/160</t>
  </si>
  <si>
    <t>9mm Pistol Mag</t>
  </si>
  <si>
    <t>10mm Pistol Mag</t>
  </si>
  <si>
    <t>Hunting Rifle Mag</t>
  </si>
  <si>
    <t>Assault Rifle Mag</t>
  </si>
  <si>
    <t>Pipe Revolver</t>
  </si>
  <si>
    <t>10mm SMG Mag</t>
  </si>
  <si>
    <t>Pipe Revolver Rifle</t>
  </si>
  <si>
    <t>2mm EC</t>
  </si>
  <si>
    <t>Heavy Weapon, Bonus Crit (+2d6 on two raises)</t>
  </si>
  <si>
    <t>Requires special reloading / energy recharging.</t>
  </si>
  <si>
    <t>2mm EC Drum</t>
  </si>
  <si>
    <t>Frag Mine</t>
  </si>
  <si>
    <t>Concealable, Area Effect (pg 97), Can be Evaded (pg 100)</t>
  </si>
  <si>
    <t>Medium Blast</t>
  </si>
  <si>
    <t>3d8</t>
  </si>
  <si>
    <t>Large Blast</t>
  </si>
  <si>
    <t>-</t>
  </si>
  <si>
    <t>Bouncing Betty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</si>
</sst>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49" fontId="0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NumberFormat="1" applyFont="1"/>
    <xf numFmtId="0" fontId="0" fillId="0" borderId="0" xfId="0" applyNumberFormat="1" applyFont="1"/>
    <xf numFmtId="0" fontId="0" fillId="0" borderId="0" xfId="0" quotePrefix="1" applyNumberFormat="1"/>
    <xf numFmtId="16" fontId="0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1" fontId="0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workbookViewId="0">
      <selection activeCell="A30" sqref="A30"/>
    </sheetView>
  </sheetViews>
  <sheetFormatPr baseColWidth="10" defaultRowHeight="16" x14ac:dyDescent="0.2"/>
  <cols>
    <col min="1" max="1" width="18.83203125" customWidth="1"/>
    <col min="2" max="2" width="5.6640625" style="3" customWidth="1"/>
    <col min="3" max="3" width="11" style="3" customWidth="1"/>
    <col min="4" max="4" width="9" style="3" customWidth="1"/>
    <col min="5" max="5" width="4.83203125" style="3" customWidth="1"/>
    <col min="6" max="6" width="5" style="3" customWidth="1"/>
    <col min="7" max="7" width="10.83203125" style="5"/>
    <col min="8" max="8" width="10.83203125" style="18"/>
    <col min="9" max="12" width="10.83203125" style="3"/>
    <col min="13" max="13" width="10.83203125" style="18"/>
  </cols>
  <sheetData>
    <row r="1" spans="1:13" x14ac:dyDescent="0.2">
      <c r="A1" s="1" t="s">
        <v>6</v>
      </c>
      <c r="B1" s="2" t="s">
        <v>0</v>
      </c>
      <c r="C1" s="2" t="s">
        <v>21</v>
      </c>
      <c r="D1" s="2" t="s">
        <v>7</v>
      </c>
      <c r="E1" s="2" t="s">
        <v>15</v>
      </c>
      <c r="F1" s="2" t="s">
        <v>10</v>
      </c>
      <c r="G1" s="4" t="s">
        <v>8</v>
      </c>
      <c r="H1" s="16" t="s">
        <v>11</v>
      </c>
      <c r="I1" s="2" t="s">
        <v>34</v>
      </c>
      <c r="J1" s="2" t="s">
        <v>9</v>
      </c>
      <c r="K1" s="2" t="s">
        <v>12</v>
      </c>
      <c r="L1" s="2" t="s">
        <v>62</v>
      </c>
      <c r="M1" s="16" t="s">
        <v>13</v>
      </c>
    </row>
    <row r="2" spans="1:13" x14ac:dyDescent="0.2">
      <c r="A2" t="s">
        <v>92</v>
      </c>
      <c r="B2" s="3">
        <v>3</v>
      </c>
      <c r="C2" s="3">
        <v>30</v>
      </c>
      <c r="D2" s="3" t="s">
        <v>22</v>
      </c>
      <c r="E2" s="3">
        <v>0</v>
      </c>
      <c r="F2" s="3">
        <v>1</v>
      </c>
      <c r="G2" s="5" t="s">
        <v>23</v>
      </c>
      <c r="H2" s="19" t="s">
        <v>41</v>
      </c>
      <c r="I2" s="6">
        <v>6</v>
      </c>
      <c r="J2" s="3">
        <v>2</v>
      </c>
      <c r="K2" s="3" t="s">
        <v>1</v>
      </c>
      <c r="L2" s="3">
        <v>4</v>
      </c>
    </row>
    <row r="3" spans="1:13" x14ac:dyDescent="0.2">
      <c r="A3" t="s">
        <v>94</v>
      </c>
      <c r="B3" s="3">
        <v>3</v>
      </c>
      <c r="C3" s="3">
        <v>60</v>
      </c>
      <c r="D3" s="3" t="s">
        <v>3</v>
      </c>
      <c r="E3" s="3">
        <v>1</v>
      </c>
      <c r="F3" s="3">
        <v>1</v>
      </c>
      <c r="G3" s="5" t="s">
        <v>30</v>
      </c>
      <c r="H3" s="19" t="s">
        <v>41</v>
      </c>
      <c r="I3" s="6">
        <v>6</v>
      </c>
      <c r="J3" s="3">
        <v>3</v>
      </c>
      <c r="K3" s="3" t="s">
        <v>5</v>
      </c>
      <c r="L3" s="3">
        <v>4</v>
      </c>
    </row>
    <row r="4" spans="1:13" x14ac:dyDescent="0.2">
      <c r="H4" s="19"/>
      <c r="I4" s="6"/>
    </row>
    <row r="5" spans="1:13" s="7" customFormat="1" x14ac:dyDescent="0.2">
      <c r="A5" s="7" t="s">
        <v>29</v>
      </c>
      <c r="B5" s="6">
        <v>0</v>
      </c>
      <c r="C5" s="6">
        <v>100</v>
      </c>
      <c r="D5" s="6" t="s">
        <v>3</v>
      </c>
      <c r="E5" s="6">
        <v>1</v>
      </c>
      <c r="F5" s="6">
        <v>1</v>
      </c>
      <c r="G5" s="8" t="s">
        <v>20</v>
      </c>
      <c r="H5" s="17" t="s">
        <v>31</v>
      </c>
      <c r="I5" s="6" t="str">
        <f>"m" &amp; VLOOKUP(A5,Mags!A1:I8,6,0)</f>
        <v>m13</v>
      </c>
      <c r="J5" s="6">
        <v>2</v>
      </c>
      <c r="K5" s="6" t="s">
        <v>1</v>
      </c>
      <c r="L5" s="6">
        <v>6</v>
      </c>
      <c r="M5" s="17"/>
    </row>
    <row r="6" spans="1:13" x14ac:dyDescent="0.2">
      <c r="A6" t="s">
        <v>27</v>
      </c>
      <c r="B6" s="3">
        <v>0</v>
      </c>
      <c r="C6" s="3">
        <v>225</v>
      </c>
      <c r="D6" s="3" t="s">
        <v>19</v>
      </c>
      <c r="E6" s="3">
        <v>1</v>
      </c>
      <c r="F6" s="3">
        <v>1</v>
      </c>
      <c r="G6" s="5" t="s">
        <v>30</v>
      </c>
      <c r="H6" s="18" t="s">
        <v>28</v>
      </c>
      <c r="I6" s="6" t="str">
        <f>"m" &amp; VLOOKUP(A6,Mags!A2:I8,6,0)</f>
        <v>m12</v>
      </c>
      <c r="J6" s="3">
        <v>3</v>
      </c>
      <c r="K6" s="3" t="s">
        <v>1</v>
      </c>
      <c r="L6" s="3">
        <v>6</v>
      </c>
    </row>
    <row r="7" spans="1:13" x14ac:dyDescent="0.2">
      <c r="A7" t="s">
        <v>71</v>
      </c>
      <c r="B7" s="3">
        <v>2</v>
      </c>
      <c r="C7" s="3">
        <v>1800</v>
      </c>
      <c r="D7" s="3" t="s">
        <v>19</v>
      </c>
      <c r="E7" s="3">
        <v>1</v>
      </c>
      <c r="F7" s="3">
        <v>3</v>
      </c>
      <c r="G7" s="5" t="s">
        <v>30</v>
      </c>
      <c r="H7" s="18" t="s">
        <v>28</v>
      </c>
      <c r="I7" s="6" t="s">
        <v>72</v>
      </c>
      <c r="J7" s="3">
        <v>5</v>
      </c>
      <c r="K7" s="3" t="s">
        <v>5</v>
      </c>
      <c r="L7" s="3">
        <v>4</v>
      </c>
      <c r="M7" s="18" t="s">
        <v>73</v>
      </c>
    </row>
    <row r="8" spans="1:13" x14ac:dyDescent="0.2">
      <c r="I8" s="6"/>
    </row>
    <row r="9" spans="1:13" x14ac:dyDescent="0.2">
      <c r="A9" t="s">
        <v>75</v>
      </c>
      <c r="B9" s="3">
        <v>1</v>
      </c>
      <c r="C9" s="3">
        <v>5000</v>
      </c>
      <c r="D9" s="3" t="s">
        <v>78</v>
      </c>
      <c r="E9" s="3">
        <v>3</v>
      </c>
      <c r="F9" s="3">
        <v>1</v>
      </c>
      <c r="G9" s="5" t="s">
        <v>87</v>
      </c>
      <c r="H9" s="18" t="s">
        <v>95</v>
      </c>
      <c r="I9" s="6"/>
      <c r="J9" s="3">
        <v>7</v>
      </c>
      <c r="K9" s="3" t="s">
        <v>5</v>
      </c>
      <c r="L9" s="3">
        <v>4</v>
      </c>
      <c r="M9" s="18" t="s">
        <v>96</v>
      </c>
    </row>
    <row r="10" spans="1:13" x14ac:dyDescent="0.2">
      <c r="A10" t="s">
        <v>76</v>
      </c>
      <c r="B10" s="3">
        <v>1</v>
      </c>
      <c r="C10" s="3">
        <v>4000</v>
      </c>
      <c r="D10" s="3" t="s">
        <v>78</v>
      </c>
      <c r="E10" s="3">
        <v>3</v>
      </c>
      <c r="F10" s="3">
        <v>1</v>
      </c>
      <c r="G10" s="5" t="s">
        <v>81</v>
      </c>
      <c r="H10" s="18" t="s">
        <v>77</v>
      </c>
      <c r="I10" s="6" t="s">
        <v>84</v>
      </c>
      <c r="J10" s="3">
        <v>20</v>
      </c>
      <c r="K10" s="3" t="s">
        <v>83</v>
      </c>
      <c r="L10" s="3">
        <v>6</v>
      </c>
      <c r="M10" s="18" t="s">
        <v>85</v>
      </c>
    </row>
    <row r="11" spans="1:13" x14ac:dyDescent="0.2">
      <c r="I11" s="6"/>
    </row>
    <row r="12" spans="1:13" x14ac:dyDescent="0.2">
      <c r="A12" t="s">
        <v>74</v>
      </c>
      <c r="B12" s="3">
        <v>1</v>
      </c>
      <c r="C12" s="3">
        <v>3000</v>
      </c>
      <c r="D12" s="3" t="s">
        <v>18</v>
      </c>
      <c r="E12" s="3">
        <v>2</v>
      </c>
      <c r="F12" s="3">
        <v>1</v>
      </c>
      <c r="G12" s="5" t="s">
        <v>80</v>
      </c>
      <c r="H12" s="18" t="s">
        <v>26</v>
      </c>
      <c r="I12" s="6" t="s">
        <v>82</v>
      </c>
      <c r="J12" s="3">
        <v>6</v>
      </c>
      <c r="K12" s="3" t="s">
        <v>5</v>
      </c>
      <c r="L12" s="3">
        <v>5</v>
      </c>
      <c r="M12" s="18" t="s">
        <v>86</v>
      </c>
    </row>
    <row r="13" spans="1:13" x14ac:dyDescent="0.2">
      <c r="A13" t="s">
        <v>4</v>
      </c>
      <c r="B13" s="3">
        <v>0</v>
      </c>
      <c r="C13" s="3">
        <v>1500</v>
      </c>
      <c r="D13" s="3" t="s">
        <v>18</v>
      </c>
      <c r="E13" s="3">
        <v>2</v>
      </c>
      <c r="F13" s="3" t="s">
        <v>79</v>
      </c>
      <c r="G13" s="5" t="s">
        <v>17</v>
      </c>
      <c r="H13" s="19" t="s">
        <v>26</v>
      </c>
      <c r="I13" s="6" t="str">
        <f>"m" &amp; VLOOKUP(A13,Mags!A3:I10,6,0)</f>
        <v>m5</v>
      </c>
      <c r="J13" s="3">
        <v>7</v>
      </c>
      <c r="K13" s="3" t="s">
        <v>5</v>
      </c>
      <c r="L13" s="3">
        <v>6</v>
      </c>
      <c r="M13" s="18" t="s">
        <v>14</v>
      </c>
    </row>
    <row r="14" spans="1:13" x14ac:dyDescent="0.2">
      <c r="H14" s="19"/>
      <c r="I14" s="6"/>
    </row>
    <row r="15" spans="1:13" x14ac:dyDescent="0.2">
      <c r="A15" t="s">
        <v>66</v>
      </c>
      <c r="B15" s="3">
        <v>0</v>
      </c>
      <c r="C15" s="3">
        <v>800</v>
      </c>
      <c r="D15" s="3" t="s">
        <v>18</v>
      </c>
      <c r="E15" s="3">
        <v>2</v>
      </c>
      <c r="F15" s="3" t="s">
        <v>69</v>
      </c>
      <c r="G15" s="5" t="s">
        <v>44</v>
      </c>
      <c r="H15" s="19" t="s">
        <v>70</v>
      </c>
      <c r="I15" s="6" t="s">
        <v>67</v>
      </c>
      <c r="J15" s="3">
        <v>7</v>
      </c>
      <c r="K15" s="3" t="s">
        <v>5</v>
      </c>
      <c r="L15" s="3">
        <v>5</v>
      </c>
      <c r="M15" s="18" t="s">
        <v>68</v>
      </c>
    </row>
    <row r="16" spans="1:13" x14ac:dyDescent="0.2">
      <c r="H16" s="19"/>
    </row>
    <row r="17" spans="1:13" x14ac:dyDescent="0.2">
      <c r="A17" t="s">
        <v>2</v>
      </c>
      <c r="B17" s="3">
        <v>0</v>
      </c>
      <c r="C17" s="3">
        <v>320</v>
      </c>
      <c r="D17" s="3" t="s">
        <v>3</v>
      </c>
      <c r="E17" s="3">
        <v>0</v>
      </c>
      <c r="F17" s="3">
        <v>1</v>
      </c>
      <c r="G17" s="5" t="s">
        <v>16</v>
      </c>
      <c r="H17" s="18" t="s">
        <v>35</v>
      </c>
      <c r="J17" s="3">
        <v>3</v>
      </c>
      <c r="K17" s="3" t="s">
        <v>1</v>
      </c>
      <c r="L17" s="3">
        <v>6</v>
      </c>
      <c r="M17" s="18" t="s">
        <v>24</v>
      </c>
    </row>
    <row r="18" spans="1:13" x14ac:dyDescent="0.2">
      <c r="A18" t="s">
        <v>42</v>
      </c>
      <c r="B18" s="3">
        <v>0</v>
      </c>
      <c r="C18" s="3">
        <v>400</v>
      </c>
      <c r="D18" s="3" t="s">
        <v>18</v>
      </c>
      <c r="E18" s="3">
        <v>0</v>
      </c>
      <c r="F18" s="3">
        <v>1</v>
      </c>
      <c r="G18" s="5" t="s">
        <v>16</v>
      </c>
      <c r="H18" s="18" t="s">
        <v>38</v>
      </c>
      <c r="J18" s="3">
        <v>3</v>
      </c>
      <c r="K18" s="3" t="s">
        <v>1</v>
      </c>
      <c r="L18" s="3">
        <v>6</v>
      </c>
      <c r="M18" s="18" t="s">
        <v>24</v>
      </c>
    </row>
    <row r="19" spans="1:13" x14ac:dyDescent="0.2">
      <c r="A19" t="s">
        <v>43</v>
      </c>
      <c r="B19" s="3">
        <v>0</v>
      </c>
      <c r="C19" s="3">
        <v>800</v>
      </c>
      <c r="D19" s="3" t="s">
        <v>18</v>
      </c>
      <c r="E19" s="3">
        <v>1</v>
      </c>
      <c r="F19" s="3">
        <v>1</v>
      </c>
      <c r="G19" s="5" t="s">
        <v>44</v>
      </c>
      <c r="H19" s="18" t="s">
        <v>38</v>
      </c>
      <c r="J19" s="3">
        <v>6</v>
      </c>
      <c r="K19" s="3" t="s">
        <v>1</v>
      </c>
      <c r="L19" s="3">
        <v>6</v>
      </c>
      <c r="M19" s="18" t="s">
        <v>24</v>
      </c>
    </row>
    <row r="21" spans="1:13" x14ac:dyDescent="0.2">
      <c r="A21" t="s">
        <v>54</v>
      </c>
      <c r="B21" s="3">
        <v>0</v>
      </c>
      <c r="C21" s="3">
        <v>110</v>
      </c>
      <c r="D21" s="3" t="s">
        <v>19</v>
      </c>
      <c r="E21" s="3">
        <v>1</v>
      </c>
      <c r="F21" s="3">
        <v>1</v>
      </c>
      <c r="G21" s="8" t="s">
        <v>20</v>
      </c>
      <c r="H21" s="18" t="s">
        <v>40</v>
      </c>
      <c r="I21" s="3">
        <v>6</v>
      </c>
      <c r="J21" s="3">
        <v>2</v>
      </c>
      <c r="K21" s="3" t="s">
        <v>1</v>
      </c>
      <c r="L21" s="3">
        <v>6</v>
      </c>
    </row>
    <row r="23" spans="1:13" x14ac:dyDescent="0.2">
      <c r="A23" t="s">
        <v>45</v>
      </c>
      <c r="B23" s="3">
        <v>0</v>
      </c>
      <c r="C23" s="3">
        <v>80</v>
      </c>
      <c r="D23" s="3" t="s">
        <v>50</v>
      </c>
      <c r="E23" s="3">
        <v>0</v>
      </c>
      <c r="F23" s="3">
        <v>1</v>
      </c>
      <c r="G23" s="5" t="s">
        <v>46</v>
      </c>
      <c r="H23" t="s">
        <v>52</v>
      </c>
      <c r="I23" s="3">
        <v>1</v>
      </c>
      <c r="J23" s="3">
        <v>5</v>
      </c>
      <c r="K23" s="3" t="s">
        <v>1</v>
      </c>
      <c r="L23" s="3">
        <v>6</v>
      </c>
      <c r="M23" s="18" t="s">
        <v>51</v>
      </c>
    </row>
    <row r="24" spans="1:13" x14ac:dyDescent="0.2">
      <c r="A24" t="s">
        <v>47</v>
      </c>
      <c r="B24" s="3">
        <v>1</v>
      </c>
      <c r="C24" s="3">
        <v>140</v>
      </c>
      <c r="D24" s="3" t="s">
        <v>49</v>
      </c>
      <c r="E24" s="3">
        <v>0</v>
      </c>
      <c r="F24" s="3">
        <v>1</v>
      </c>
      <c r="G24" s="5" t="s">
        <v>48</v>
      </c>
      <c r="H24" t="s">
        <v>53</v>
      </c>
      <c r="I24" s="3">
        <v>6</v>
      </c>
      <c r="J24" s="3">
        <v>7</v>
      </c>
      <c r="K24" s="3" t="s">
        <v>5</v>
      </c>
      <c r="L24" s="3">
        <v>6</v>
      </c>
      <c r="M24" s="18" t="s">
        <v>51</v>
      </c>
    </row>
    <row r="26" spans="1:13" x14ac:dyDescent="0.2">
      <c r="A26" t="s">
        <v>55</v>
      </c>
      <c r="B26" s="3">
        <v>0</v>
      </c>
      <c r="C26" s="3">
        <v>4000</v>
      </c>
      <c r="D26" s="3" t="s">
        <v>57</v>
      </c>
      <c r="F26" s="3">
        <v>1</v>
      </c>
      <c r="G26" s="5" t="s">
        <v>65</v>
      </c>
      <c r="H26" s="18" t="s">
        <v>60</v>
      </c>
      <c r="J26" s="3">
        <v>14</v>
      </c>
      <c r="K26" s="3" t="s">
        <v>5</v>
      </c>
      <c r="L26" s="3">
        <v>4</v>
      </c>
      <c r="M26" s="18" t="s">
        <v>64</v>
      </c>
    </row>
    <row r="27" spans="1:13" x14ac:dyDescent="0.2">
      <c r="A27" t="s">
        <v>56</v>
      </c>
      <c r="B27" s="3">
        <v>0</v>
      </c>
      <c r="C27" s="3">
        <v>150</v>
      </c>
      <c r="D27" s="3" t="s">
        <v>58</v>
      </c>
      <c r="F27" s="3">
        <v>1</v>
      </c>
      <c r="G27" s="5" t="s">
        <v>59</v>
      </c>
      <c r="H27" s="18" t="s">
        <v>61</v>
      </c>
      <c r="J27" s="3">
        <v>1</v>
      </c>
      <c r="K27" s="3" t="s">
        <v>1</v>
      </c>
      <c r="L27" s="3">
        <v>0</v>
      </c>
      <c r="M27" s="18" t="s">
        <v>63</v>
      </c>
    </row>
    <row r="28" spans="1:13" x14ac:dyDescent="0.2">
      <c r="A28" t="s">
        <v>99</v>
      </c>
      <c r="B28" s="3">
        <v>6</v>
      </c>
      <c r="C28" s="3">
        <v>75</v>
      </c>
      <c r="D28" s="3" t="s">
        <v>58</v>
      </c>
      <c r="F28" s="3">
        <v>1</v>
      </c>
      <c r="G28" s="5" t="s">
        <v>101</v>
      </c>
      <c r="H28" s="18" t="s">
        <v>61</v>
      </c>
      <c r="J28" s="3">
        <v>1</v>
      </c>
      <c r="K28" s="3" t="s">
        <v>104</v>
      </c>
      <c r="L28" s="3">
        <v>0</v>
      </c>
      <c r="M28" s="18" t="s">
        <v>100</v>
      </c>
    </row>
    <row r="29" spans="1:13" x14ac:dyDescent="0.2">
      <c r="A29" t="s">
        <v>105</v>
      </c>
      <c r="B29" s="3">
        <v>3</v>
      </c>
      <c r="C29" s="3">
        <v>200</v>
      </c>
      <c r="D29" s="3" t="s">
        <v>102</v>
      </c>
      <c r="F29" s="3">
        <v>1</v>
      </c>
      <c r="G29" s="5" t="s">
        <v>103</v>
      </c>
      <c r="H29" s="18" t="s">
        <v>61</v>
      </c>
      <c r="J29" s="3">
        <v>9</v>
      </c>
      <c r="K29" s="3" t="s">
        <v>104</v>
      </c>
      <c r="L29" s="3">
        <v>0</v>
      </c>
      <c r="M29" s="18" t="s">
        <v>100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workbookViewId="0">
      <selection activeCell="B8" sqref="B8"/>
    </sheetView>
  </sheetViews>
  <sheetFormatPr baseColWidth="10" defaultRowHeight="16" x14ac:dyDescent="0.2"/>
  <sheetData>
    <row r="1" spans="1:7" x14ac:dyDescent="0.2">
      <c r="A1" s="12" t="s">
        <v>6</v>
      </c>
      <c r="B1" s="2" t="s">
        <v>0</v>
      </c>
      <c r="C1" s="2" t="s">
        <v>33</v>
      </c>
      <c r="D1" s="2" t="s">
        <v>36</v>
      </c>
      <c r="E1" s="2" t="s">
        <v>9</v>
      </c>
      <c r="F1" s="2" t="s">
        <v>34</v>
      </c>
      <c r="G1" s="2" t="s">
        <v>21</v>
      </c>
    </row>
    <row r="2" spans="1:7" x14ac:dyDescent="0.2">
      <c r="A2" s="13" t="s">
        <v>31</v>
      </c>
      <c r="B2" s="6">
        <v>0</v>
      </c>
      <c r="C2" s="6">
        <v>1</v>
      </c>
      <c r="D2" s="6">
        <v>35</v>
      </c>
      <c r="E2" s="6">
        <v>1</v>
      </c>
      <c r="F2" s="3">
        <f t="shared" ref="F2:F3" si="0">D2*E2</f>
        <v>35</v>
      </c>
      <c r="G2" s="3">
        <f t="shared" ref="G2:G7" si="1">C2*F2</f>
        <v>35</v>
      </c>
    </row>
    <row r="3" spans="1:7" x14ac:dyDescent="0.2">
      <c r="A3" s="14" t="s">
        <v>28</v>
      </c>
      <c r="B3" s="3">
        <v>2</v>
      </c>
      <c r="C3" s="3">
        <v>2</v>
      </c>
      <c r="D3" s="3">
        <v>30</v>
      </c>
      <c r="E3" s="3">
        <v>1</v>
      </c>
      <c r="F3" s="3">
        <f t="shared" si="0"/>
        <v>30</v>
      </c>
      <c r="G3" s="3">
        <f t="shared" si="1"/>
        <v>60</v>
      </c>
    </row>
    <row r="4" spans="1:7" x14ac:dyDescent="0.2">
      <c r="A4" s="14" t="s">
        <v>26</v>
      </c>
      <c r="B4" s="3">
        <v>2</v>
      </c>
      <c r="C4" s="3">
        <v>4</v>
      </c>
      <c r="D4" s="3">
        <v>20</v>
      </c>
      <c r="E4" s="3">
        <v>2</v>
      </c>
      <c r="F4" s="3">
        <f>D4*E4</f>
        <v>40</v>
      </c>
      <c r="G4" s="3">
        <f t="shared" si="1"/>
        <v>160</v>
      </c>
    </row>
    <row r="5" spans="1:7" x14ac:dyDescent="0.2">
      <c r="A5" t="s">
        <v>41</v>
      </c>
      <c r="B5" s="3">
        <v>8</v>
      </c>
      <c r="C5" s="3">
        <v>1</v>
      </c>
      <c r="D5" s="3">
        <v>40</v>
      </c>
      <c r="E5" s="3">
        <v>1</v>
      </c>
      <c r="F5" s="3">
        <f>D5*E5</f>
        <v>40</v>
      </c>
      <c r="G5" s="3">
        <f t="shared" si="1"/>
        <v>40</v>
      </c>
    </row>
    <row r="6" spans="1:7" x14ac:dyDescent="0.2">
      <c r="A6" t="s">
        <v>40</v>
      </c>
      <c r="B6" s="3">
        <v>2</v>
      </c>
      <c r="C6" s="3">
        <v>2</v>
      </c>
      <c r="D6" s="3">
        <v>25</v>
      </c>
      <c r="E6" s="3">
        <v>2</v>
      </c>
      <c r="F6" s="3">
        <f>D6*E6</f>
        <v>50</v>
      </c>
      <c r="G6" s="3">
        <f t="shared" si="1"/>
        <v>100</v>
      </c>
    </row>
    <row r="7" spans="1:7" x14ac:dyDescent="0.2">
      <c r="A7" t="s">
        <v>70</v>
      </c>
      <c r="B7" s="3">
        <v>1</v>
      </c>
      <c r="C7" s="3">
        <v>3</v>
      </c>
      <c r="D7" s="3">
        <v>30</v>
      </c>
      <c r="E7" s="3">
        <v>1</v>
      </c>
      <c r="F7" s="3">
        <f>D7*E7</f>
        <v>30</v>
      </c>
      <c r="G7" s="3">
        <f t="shared" si="1"/>
        <v>90</v>
      </c>
    </row>
    <row r="8" spans="1:7" x14ac:dyDescent="0.2">
      <c r="A8" t="s">
        <v>77</v>
      </c>
      <c r="B8" s="3">
        <v>1</v>
      </c>
      <c r="C8" s="3">
        <v>6</v>
      </c>
      <c r="D8" s="3">
        <v>10</v>
      </c>
      <c r="E8" s="3">
        <v>3</v>
      </c>
      <c r="F8" s="3">
        <f>D8*E8</f>
        <v>30</v>
      </c>
      <c r="G8" s="3">
        <f t="shared" ref="G8" si="2">C8*F8</f>
        <v>180</v>
      </c>
    </row>
    <row r="9" spans="1:7" x14ac:dyDescent="0.2">
      <c r="B9" s="3"/>
      <c r="C9" s="3"/>
      <c r="D9" s="3"/>
      <c r="E9" s="3"/>
      <c r="F9" s="3"/>
      <c r="G9" s="3"/>
    </row>
    <row r="11" spans="1:7" x14ac:dyDescent="0.2">
      <c r="A11" t="s">
        <v>52</v>
      </c>
      <c r="B11" s="3">
        <v>0</v>
      </c>
      <c r="C11" s="3">
        <v>1</v>
      </c>
      <c r="D11" s="3">
        <v>12</v>
      </c>
      <c r="E11" s="3">
        <v>2</v>
      </c>
      <c r="F11" s="3">
        <f>D11*E11</f>
        <v>24</v>
      </c>
      <c r="G11" s="3">
        <f>C11*F11</f>
        <v>24</v>
      </c>
    </row>
    <row r="12" spans="1:7" x14ac:dyDescent="0.2">
      <c r="A12" t="s">
        <v>53</v>
      </c>
      <c r="B12" s="3">
        <v>2</v>
      </c>
      <c r="C12" s="3">
        <v>2</v>
      </c>
      <c r="D12" s="3">
        <v>10</v>
      </c>
      <c r="E12" s="3">
        <v>2</v>
      </c>
      <c r="F12" s="3">
        <f>D12*E12</f>
        <v>20</v>
      </c>
      <c r="G12" s="3">
        <f>C12*F12</f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"/>
  <sheetViews>
    <sheetView workbookViewId="0">
      <selection activeCell="C10" sqref="C10"/>
    </sheetView>
  </sheetViews>
  <sheetFormatPr baseColWidth="10" defaultRowHeight="16" x14ac:dyDescent="0.2"/>
  <cols>
    <col min="1" max="1" width="12.5" customWidth="1"/>
    <col min="2" max="2" width="17.83203125" customWidth="1"/>
    <col min="3" max="8" width="10.83203125" style="3"/>
  </cols>
  <sheetData>
    <row r="1" spans="1:9" x14ac:dyDescent="0.2">
      <c r="A1" s="1" t="s">
        <v>32</v>
      </c>
      <c r="B1" s="1" t="s">
        <v>6</v>
      </c>
      <c r="C1" s="2" t="s">
        <v>0</v>
      </c>
      <c r="D1" s="9" t="s">
        <v>11</v>
      </c>
      <c r="E1" s="9" t="s">
        <v>33</v>
      </c>
      <c r="F1" s="2" t="s">
        <v>34</v>
      </c>
      <c r="G1" s="2" t="s">
        <v>21</v>
      </c>
      <c r="H1" s="9" t="s">
        <v>9</v>
      </c>
      <c r="I1" s="1" t="s">
        <v>13</v>
      </c>
    </row>
    <row r="2" spans="1:9" x14ac:dyDescent="0.2">
      <c r="A2" s="7" t="s">
        <v>29</v>
      </c>
      <c r="B2" s="7" t="s">
        <v>88</v>
      </c>
      <c r="C2" s="6">
        <v>0</v>
      </c>
      <c r="D2" s="10" t="s">
        <v>31</v>
      </c>
      <c r="E2" s="10">
        <f>VLOOKUP(D2,Boxes!A:G,3,0)</f>
        <v>1</v>
      </c>
      <c r="F2" s="6">
        <v>13</v>
      </c>
      <c r="G2" s="20">
        <f>ROUND(1.2*E2*F2,0)</f>
        <v>16</v>
      </c>
      <c r="H2" s="15" t="s">
        <v>37</v>
      </c>
      <c r="I2" s="7"/>
    </row>
    <row r="3" spans="1:9" x14ac:dyDescent="0.2">
      <c r="A3" t="s">
        <v>27</v>
      </c>
      <c r="B3" s="7" t="s">
        <v>89</v>
      </c>
      <c r="C3" s="3">
        <v>0</v>
      </c>
      <c r="D3" s="11" t="s">
        <v>28</v>
      </c>
      <c r="E3" s="10">
        <f>VLOOKUP(D3,Boxes!A:G,3,0)</f>
        <v>2</v>
      </c>
      <c r="F3" s="6">
        <v>12</v>
      </c>
      <c r="G3" s="20">
        <f t="shared" ref="G3" si="0">ROUND(1.2*E3*F3,0)</f>
        <v>29</v>
      </c>
      <c r="H3" s="11" t="s">
        <v>37</v>
      </c>
    </row>
    <row r="4" spans="1:9" x14ac:dyDescent="0.2">
      <c r="A4" t="s">
        <v>71</v>
      </c>
      <c r="B4" s="7" t="s">
        <v>93</v>
      </c>
      <c r="C4" s="3">
        <v>2</v>
      </c>
      <c r="D4" s="11" t="s">
        <v>28</v>
      </c>
      <c r="E4" s="10">
        <f>VLOOKUP(D4,Boxes!A:G,3,0)</f>
        <v>2</v>
      </c>
      <c r="F4" s="6">
        <v>20</v>
      </c>
      <c r="G4" s="20">
        <f t="shared" ref="G4:G6" si="1">ROUND(1.2*E4*F4,0)</f>
        <v>48</v>
      </c>
      <c r="H4" s="11" t="s">
        <v>37</v>
      </c>
    </row>
    <row r="5" spans="1:9" x14ac:dyDescent="0.2">
      <c r="B5" s="7"/>
      <c r="D5" s="11"/>
      <c r="E5" s="10"/>
      <c r="F5" s="6"/>
      <c r="G5" s="20"/>
      <c r="H5" s="11"/>
    </row>
    <row r="6" spans="1:9" x14ac:dyDescent="0.2">
      <c r="A6" t="s">
        <v>75</v>
      </c>
      <c r="B6" s="7" t="s">
        <v>98</v>
      </c>
      <c r="C6" s="3">
        <v>3</v>
      </c>
      <c r="D6" s="11" t="s">
        <v>95</v>
      </c>
      <c r="E6" s="10">
        <v>10</v>
      </c>
      <c r="F6" s="6">
        <v>30</v>
      </c>
      <c r="G6" s="20">
        <f t="shared" si="1"/>
        <v>360</v>
      </c>
      <c r="H6" s="11">
        <v>1</v>
      </c>
      <c r="I6" t="s">
        <v>97</v>
      </c>
    </row>
    <row r="7" spans="1:9" x14ac:dyDescent="0.2">
      <c r="B7" s="7"/>
      <c r="D7" s="11"/>
      <c r="E7" s="10"/>
      <c r="F7" s="6"/>
      <c r="G7" s="20"/>
      <c r="H7" s="11"/>
    </row>
    <row r="8" spans="1:9" x14ac:dyDescent="0.2">
      <c r="A8" t="s">
        <v>4</v>
      </c>
      <c r="B8" s="7" t="s">
        <v>90</v>
      </c>
      <c r="C8" s="3">
        <v>0</v>
      </c>
      <c r="D8" s="10" t="s">
        <v>26</v>
      </c>
      <c r="E8" s="10">
        <f>VLOOKUP(D8,Boxes!A:G,3,0)</f>
        <v>4</v>
      </c>
      <c r="F8" s="6">
        <v>5</v>
      </c>
      <c r="G8" s="20">
        <f>ROUND(1.2*E8*F8,0)</f>
        <v>24</v>
      </c>
      <c r="H8" s="11" t="s">
        <v>37</v>
      </c>
    </row>
    <row r="9" spans="1:9" x14ac:dyDescent="0.2">
      <c r="A9" t="s">
        <v>66</v>
      </c>
      <c r="B9" s="7" t="s">
        <v>91</v>
      </c>
      <c r="C9" s="3">
        <v>6</v>
      </c>
      <c r="D9" s="11" t="s">
        <v>70</v>
      </c>
      <c r="E9" s="10">
        <v>3</v>
      </c>
      <c r="F9" s="3">
        <v>30</v>
      </c>
      <c r="G9" s="20">
        <f>ROUND(1.2*E9*F9,0)</f>
        <v>108</v>
      </c>
      <c r="H9" s="11">
        <v>1</v>
      </c>
    </row>
    <row r="10" spans="1:9" x14ac:dyDescent="0.2">
      <c r="D10" s="11"/>
      <c r="E10" s="11"/>
      <c r="H10" s="11"/>
    </row>
    <row r="11" spans="1:9" x14ac:dyDescent="0.2">
      <c r="B11" t="s">
        <v>35</v>
      </c>
      <c r="C11" s="3">
        <v>0</v>
      </c>
      <c r="D11" s="11" t="s">
        <v>25</v>
      </c>
      <c r="E11" s="11">
        <v>2</v>
      </c>
      <c r="F11" s="3">
        <v>30</v>
      </c>
      <c r="G11" s="21">
        <f>E11*F11</f>
        <v>60</v>
      </c>
      <c r="H11" s="11" t="s">
        <v>37</v>
      </c>
    </row>
    <row r="12" spans="1:9" x14ac:dyDescent="0.2">
      <c r="B12" t="s">
        <v>38</v>
      </c>
      <c r="C12" s="3">
        <v>1</v>
      </c>
      <c r="D12" s="11" t="s">
        <v>39</v>
      </c>
      <c r="E12" s="3">
        <v>3</v>
      </c>
      <c r="F12" s="3">
        <v>25</v>
      </c>
      <c r="G12" s="21">
        <f>E12*F12</f>
        <v>75</v>
      </c>
      <c r="H12" s="3">
        <v>1</v>
      </c>
    </row>
    <row r="14" spans="1:9" x14ac:dyDescent="0.2">
      <c r="D14" s="11"/>
      <c r="G14" s="2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Weapons</vt:lpstr>
      <vt:lpstr>Boxes</vt:lpstr>
      <vt:lpstr>Mags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Amygdalidis</dc:creator>
  <cp:lastModifiedBy>Microsoft Office User</cp:lastModifiedBy>
  <dcterms:created xsi:type="dcterms:W3CDTF">2019-06-03T06:13:39Z</dcterms:created>
  <dcterms:modified xsi:type="dcterms:W3CDTF">2019-08-23T03:27:55Z</dcterms:modified>
</cp:coreProperties>
</file>