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3B59DEC7-C495-534B-A19A-2356FA57A5DF}" xr6:coauthVersionLast="43" xr6:coauthVersionMax="43" xr10:uidLastSave="{00000000-0000-0000-0000-000000000000}"/>
  <bookViews>
    <workbookView xWindow="0" yWindow="460" windowWidth="33600" windowHeight="18940" tabRatio="500" xr2:uid="{00000000-000D-0000-FFFF-FFFF00000000}"/>
  </bookViews>
  <sheets>
    <sheet name="Weapons" sheetId="1" r:id="rId1"/>
    <sheet name="Boxes" sheetId="3" r:id="rId2"/>
    <sheet name="Mag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6" i="3" l="1"/>
  <c r="G6" i="3" s="1"/>
  <c r="I3" i="1" l="1"/>
  <c r="I4" i="1"/>
  <c r="I5" i="1"/>
  <c r="I2" i="1"/>
  <c r="G5" i="3"/>
  <c r="F5" i="3"/>
  <c r="E5" i="2"/>
  <c r="G5" i="2" s="1"/>
  <c r="B5" i="2"/>
  <c r="G8" i="2"/>
  <c r="G7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<sst xmlns="http://schemas.openxmlformats.org/spreadsheetml/2006/main" count="108" uniqueCount="57">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</sst>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A12" sqref="A12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20"/>
    <col min="9" max="10" width="10.83203125" style="3"/>
  </cols>
  <sheetData>
    <row r="1" spans="1:12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8" t="s">
        <v>11</v>
      </c>
      <c r="I1" s="2" t="s">
        <v>36</v>
      </c>
      <c r="J1" s="2" t="s">
        <v>9</v>
      </c>
      <c r="K1" s="1" t="s">
        <v>12</v>
      </c>
      <c r="L1" s="1" t="s">
        <v>13</v>
      </c>
    </row>
    <row r="2" spans="1:12" s="7" customFormat="1" x14ac:dyDescent="0.2">
      <c r="A2" s="7" t="s">
        <v>31</v>
      </c>
      <c r="B2" s="6">
        <v>1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9" t="s">
        <v>33</v>
      </c>
      <c r="I2" s="6" t="str">
        <f>"m" &amp; VLOOKUP(A2,Mags!A1:I4,6,0)</f>
        <v>m13</v>
      </c>
      <c r="J2" s="6">
        <v>2</v>
      </c>
      <c r="K2" s="7" t="s">
        <v>1</v>
      </c>
    </row>
    <row r="3" spans="1:12" x14ac:dyDescent="0.2">
      <c r="A3" t="s">
        <v>29</v>
      </c>
      <c r="B3" s="3">
        <v>1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20" t="s">
        <v>30</v>
      </c>
      <c r="I3" s="6" t="str">
        <f>"m" &amp; VLOOKUP(A3,Mags!A2:I5,6,0)</f>
        <v>m12</v>
      </c>
      <c r="J3" s="3">
        <v>3</v>
      </c>
      <c r="K3" t="s">
        <v>1</v>
      </c>
    </row>
    <row r="4" spans="1:12" x14ac:dyDescent="0.2">
      <c r="A4" t="s">
        <v>4</v>
      </c>
      <c r="B4" s="3">
        <v>1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21" t="s">
        <v>27</v>
      </c>
      <c r="I4" s="6" t="str">
        <f>"m" &amp; VLOOKUP(A4,Mags!A3:I6,6,0)</f>
        <v>m5</v>
      </c>
      <c r="J4" s="3">
        <v>7</v>
      </c>
      <c r="K4" t="s">
        <v>5</v>
      </c>
      <c r="L4" t="s">
        <v>14</v>
      </c>
    </row>
    <row r="5" spans="1:12" x14ac:dyDescent="0.2">
      <c r="A5" t="s">
        <v>22</v>
      </c>
      <c r="B5" s="3">
        <v>1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21" t="s">
        <v>28</v>
      </c>
      <c r="I5" s="6" t="str">
        <f>"m" &amp; VLOOKUP(A5,Mags!A4:I7,6,0)</f>
        <v>m12</v>
      </c>
      <c r="J5" s="3">
        <v>2</v>
      </c>
      <c r="K5" t="s">
        <v>1</v>
      </c>
    </row>
    <row r="6" spans="1:12" x14ac:dyDescent="0.2">
      <c r="H6" s="21"/>
    </row>
    <row r="7" spans="1:12" x14ac:dyDescent="0.2">
      <c r="A7" t="s">
        <v>2</v>
      </c>
      <c r="B7" s="3">
        <v>1</v>
      </c>
      <c r="C7" s="3">
        <v>320</v>
      </c>
      <c r="D7" s="3" t="s">
        <v>3</v>
      </c>
      <c r="E7" s="3">
        <v>0</v>
      </c>
      <c r="F7" s="3">
        <v>1</v>
      </c>
      <c r="G7" s="5" t="s">
        <v>16</v>
      </c>
      <c r="H7" s="20" t="s">
        <v>37</v>
      </c>
      <c r="J7" s="3">
        <v>3</v>
      </c>
      <c r="K7" t="s">
        <v>1</v>
      </c>
      <c r="L7" t="s">
        <v>25</v>
      </c>
    </row>
    <row r="8" spans="1:12" x14ac:dyDescent="0.2">
      <c r="A8" t="s">
        <v>44</v>
      </c>
      <c r="B8" s="3">
        <v>1</v>
      </c>
      <c r="C8" s="3">
        <v>400</v>
      </c>
      <c r="D8" s="3" t="s">
        <v>18</v>
      </c>
      <c r="E8" s="3">
        <v>0</v>
      </c>
      <c r="F8" s="3">
        <v>1</v>
      </c>
      <c r="G8" s="5" t="s">
        <v>16</v>
      </c>
      <c r="H8" s="20" t="s">
        <v>40</v>
      </c>
      <c r="J8" s="3">
        <v>3</v>
      </c>
      <c r="K8" t="s">
        <v>1</v>
      </c>
      <c r="L8" t="s">
        <v>25</v>
      </c>
    </row>
    <row r="9" spans="1:12" x14ac:dyDescent="0.2">
      <c r="A9" t="s">
        <v>45</v>
      </c>
      <c r="B9" s="3">
        <v>1</v>
      </c>
      <c r="C9" s="3">
        <v>800</v>
      </c>
      <c r="D9" s="3" t="s">
        <v>18</v>
      </c>
      <c r="E9" s="3">
        <v>1</v>
      </c>
      <c r="F9" s="3">
        <v>1</v>
      </c>
      <c r="G9" s="5" t="s">
        <v>46</v>
      </c>
      <c r="H9" s="20" t="s">
        <v>40</v>
      </c>
      <c r="J9" s="3">
        <v>6</v>
      </c>
      <c r="K9" t="s">
        <v>1</v>
      </c>
      <c r="L9" t="s">
        <v>25</v>
      </c>
    </row>
    <row r="11" spans="1:12" x14ac:dyDescent="0.2">
      <c r="A11" t="s">
        <v>56</v>
      </c>
      <c r="B11" s="3">
        <v>1</v>
      </c>
      <c r="C11" s="3">
        <v>110</v>
      </c>
      <c r="D11" s="3" t="s">
        <v>19</v>
      </c>
      <c r="E11" s="3">
        <v>1</v>
      </c>
      <c r="F11" s="3">
        <v>1</v>
      </c>
      <c r="G11" s="8" t="s">
        <v>20</v>
      </c>
      <c r="H11" s="20" t="s">
        <v>42</v>
      </c>
      <c r="I11" s="3">
        <v>6</v>
      </c>
      <c r="J11" s="3">
        <v>2</v>
      </c>
      <c r="K11" t="s">
        <v>1</v>
      </c>
    </row>
    <row r="13" spans="1:12" x14ac:dyDescent="0.2">
      <c r="A13" t="s">
        <v>47</v>
      </c>
      <c r="B13" s="3">
        <v>1</v>
      </c>
      <c r="C13" s="3">
        <v>80</v>
      </c>
      <c r="D13" s="3" t="s">
        <v>52</v>
      </c>
      <c r="E13" s="3">
        <v>0</v>
      </c>
      <c r="F13" s="3">
        <v>1</v>
      </c>
      <c r="G13" s="5" t="s">
        <v>48</v>
      </c>
      <c r="H13" t="s">
        <v>54</v>
      </c>
      <c r="I13" s="3">
        <v>1</v>
      </c>
      <c r="J13" s="3">
        <v>5</v>
      </c>
      <c r="K13" t="s">
        <v>1</v>
      </c>
      <c r="L13" t="s">
        <v>53</v>
      </c>
    </row>
    <row r="14" spans="1:12" x14ac:dyDescent="0.2">
      <c r="A14" t="s">
        <v>49</v>
      </c>
      <c r="B14" s="3">
        <v>1</v>
      </c>
      <c r="C14" s="3">
        <v>140</v>
      </c>
      <c r="D14" s="3" t="s">
        <v>51</v>
      </c>
      <c r="E14" s="3">
        <v>0</v>
      </c>
      <c r="F14" s="3">
        <v>1</v>
      </c>
      <c r="G14" s="5" t="s">
        <v>50</v>
      </c>
      <c r="H14" t="s">
        <v>55</v>
      </c>
      <c r="I14" s="3">
        <v>6</v>
      </c>
      <c r="J14" s="3">
        <v>9</v>
      </c>
      <c r="K14" t="s">
        <v>5</v>
      </c>
      <c r="L14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9" sqref="D9"/>
    </sheetView>
  </sheetViews>
  <sheetFormatPr baseColWidth="10" defaultRowHeight="16" x14ac:dyDescent="0.2"/>
  <sheetData>
    <row r="1" spans="1:7" x14ac:dyDescent="0.2">
      <c r="A1" s="14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5" t="s">
        <v>33</v>
      </c>
      <c r="B2" s="6">
        <v>4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6" t="s">
        <v>30</v>
      </c>
      <c r="B3" s="3">
        <v>2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6" t="s">
        <v>27</v>
      </c>
      <c r="B4" s="3">
        <v>2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1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1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8" spans="1:7" x14ac:dyDescent="0.2">
      <c r="A8" t="s">
        <v>54</v>
      </c>
      <c r="B8" s="3">
        <v>1</v>
      </c>
      <c r="C8" s="3">
        <v>1</v>
      </c>
      <c r="D8" s="3">
        <v>12</v>
      </c>
      <c r="E8" s="3">
        <v>2</v>
      </c>
      <c r="F8" s="3">
        <f>D8*E8</f>
        <v>24</v>
      </c>
      <c r="G8" s="3">
        <f>C8*F8</f>
        <v>24</v>
      </c>
    </row>
    <row r="9" spans="1:7" x14ac:dyDescent="0.2">
      <c r="A9" t="s">
        <v>55</v>
      </c>
      <c r="B9" s="3">
        <v>1</v>
      </c>
      <c r="C9" s="3">
        <v>2</v>
      </c>
      <c r="D9" s="3">
        <v>10</v>
      </c>
      <c r="E9" s="3">
        <v>2</v>
      </c>
      <c r="F9" s="3">
        <f>D9*E9</f>
        <v>20</v>
      </c>
      <c r="G9" s="3">
        <f>C9*F9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D6" sqref="D6"/>
    </sheetView>
  </sheetViews>
  <sheetFormatPr baseColWidth="10" defaultRowHeight="16" x14ac:dyDescent="0.2"/>
  <cols>
    <col min="1" max="1" width="12.5" customWidth="1"/>
    <col min="2" max="2" width="17.83203125" customWidth="1"/>
    <col min="5" max="6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2</v>
      </c>
      <c r="D2" s="10" t="s">
        <v>33</v>
      </c>
      <c r="E2" s="10">
        <f>VLOOKUP(D2,Boxes!A:G,3,0)</f>
        <v>1</v>
      </c>
      <c r="F2" s="6">
        <v>13</v>
      </c>
      <c r="G2" s="11">
        <f>ROUND(1.2*E2*F2,0)</f>
        <v>16</v>
      </c>
      <c r="H2" s="17" t="s">
        <v>39</v>
      </c>
      <c r="I2" s="7"/>
    </row>
    <row r="3" spans="1:9" x14ac:dyDescent="0.2">
      <c r="A3" t="s">
        <v>29</v>
      </c>
      <c r="B3" s="7" t="str">
        <f t="shared" ref="B3:B5" si="0">CONCATENATE(A3," Mag")</f>
        <v>10mm Pistol Mag</v>
      </c>
      <c r="C3" s="3">
        <v>2</v>
      </c>
      <c r="D3" s="12" t="s">
        <v>30</v>
      </c>
      <c r="E3" s="10">
        <f>VLOOKUP(D3,Boxes!A:G,3,0)</f>
        <v>2</v>
      </c>
      <c r="F3" s="6">
        <v>12</v>
      </c>
      <c r="G3" s="11">
        <f t="shared" ref="G3" si="1">ROUND(1.2*E3*F3,0)</f>
        <v>29</v>
      </c>
      <c r="H3" s="12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0</v>
      </c>
      <c r="D4" s="10" t="s">
        <v>27</v>
      </c>
      <c r="E4" s="10">
        <f>VLOOKUP(D4,Boxes!A:G,3,0)</f>
        <v>4</v>
      </c>
      <c r="F4" s="6">
        <v>5</v>
      </c>
      <c r="G4" s="11">
        <f>ROUND(1.2*E4*F4,0)</f>
        <v>24</v>
      </c>
      <c r="H4" s="12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0</v>
      </c>
      <c r="D5" s="12" t="s">
        <v>43</v>
      </c>
      <c r="E5" s="10">
        <f>VLOOKUP(D5,Boxes!A:G,3,0)</f>
        <v>1</v>
      </c>
      <c r="F5" s="3">
        <v>12</v>
      </c>
      <c r="G5" s="11">
        <f>ROUND(1.2*E5*F5,0)</f>
        <v>14</v>
      </c>
      <c r="H5" s="12" t="s">
        <v>39</v>
      </c>
    </row>
    <row r="6" spans="1:9" x14ac:dyDescent="0.2">
      <c r="C6" s="3"/>
      <c r="D6" s="12"/>
      <c r="E6" s="12"/>
      <c r="G6" s="3"/>
      <c r="H6" s="12"/>
    </row>
    <row r="7" spans="1:9" x14ac:dyDescent="0.2">
      <c r="B7" t="s">
        <v>37</v>
      </c>
      <c r="C7" s="3">
        <v>0</v>
      </c>
      <c r="D7" s="12" t="s">
        <v>26</v>
      </c>
      <c r="E7" s="12">
        <v>2</v>
      </c>
      <c r="F7" s="3">
        <v>30</v>
      </c>
      <c r="G7" s="13">
        <f>E7*F7</f>
        <v>60</v>
      </c>
      <c r="H7" s="12" t="s">
        <v>39</v>
      </c>
    </row>
    <row r="8" spans="1:9" x14ac:dyDescent="0.2">
      <c r="B8" t="s">
        <v>40</v>
      </c>
      <c r="C8" s="3">
        <v>1</v>
      </c>
      <c r="D8" s="12" t="s">
        <v>41</v>
      </c>
      <c r="E8" s="3">
        <v>3</v>
      </c>
      <c r="F8" s="3">
        <v>25</v>
      </c>
      <c r="G8" s="13">
        <f>E8*F8</f>
        <v>75</v>
      </c>
      <c r="H8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2019-06-13T22:00:21Z</dcterms:modified>
</cp:coreProperties>
</file>