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E960B471-2C8E-B04C-97EF-9ED7116DF83D}" xr6:coauthVersionLast="45" xr6:coauthVersionMax="45" xr10:uidLastSave="{00000000-0000-0000-0000-000000000000}"/>
  <bookViews>
    <workbookView xWindow="0" yWindow="460" windowWidth="33600" windowHeight="18940" tabRatio="500" xr2:uid="{00000000-000D-0000-FFFF-FFFF00000000}"/>
  </bookViews>
  <sheets>
    <sheet name="Weapons" sheetId="1" r:id="rId1"/>
    <sheet name="Boxes" sheetId="3" r:id="rId2"/>
    <sheet name="Ma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" l="1"/>
  <c r="F8" i="3" l="1"/>
  <c r="G8" i="3" s="1"/>
  <c r="G5" i="2" l="1"/>
  <c r="E4" i="2"/>
  <c r="G4" i="2" s="1"/>
  <c r="F7" i="3" l="1"/>
  <c r="G7" i="3" s="1"/>
  <c r="G8" i="2"/>
  <c r="F10" i="3" l="1"/>
  <c r="G10" i="3" s="1"/>
  <c r="F9" i="3"/>
  <c r="G9" i="3" s="1"/>
  <c r="F6" i="3" l="1"/>
  <c r="G6" i="3" s="1"/>
  <c r="I5" i="1" l="1"/>
  <c r="I10" i="1"/>
  <c r="I4" i="1"/>
  <c r="F5" i="3"/>
  <c r="G5" i="3" s="1"/>
  <c r="G10" i="2"/>
  <c r="G9" i="2"/>
  <c r="E6" i="2"/>
  <c r="G6" i="2" s="1"/>
  <c r="E3" i="2"/>
  <c r="G3" i="2" s="1"/>
  <c r="E2" i="2"/>
  <c r="G2" i="2" s="1"/>
  <c r="F4" i="3"/>
  <c r="G4" i="3" s="1"/>
  <c r="F3" i="3"/>
  <c r="G3" i="3" s="1"/>
  <c r="F2" i="3"/>
  <c r="G2" i="3" s="1"/>
</calcChain>
</file>

<file path=xl/sharedStrings.xml><?xml version="1.0" encoding="utf-8"?>
<sst xmlns="http://schemas.openxmlformats.org/spreadsheetml/2006/main" count="190" uniqueCount="107">
  <si>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</si>
  <si>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</si>
  <si>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</si>
  <si>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</si>
  <si>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</si>
  <si>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</si>
  <si>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</si>
  <si>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</si>
  <si>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</si>
  <si>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</si>
  <si>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</si>
  <si>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</si>
  <si>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</si>
  <si>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</si>
  <si>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</si>
  <si>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</si>
  <si>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</si>
  <si>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</si>
  <si>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</si>
  <si>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</si>
  <si>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</si>
  <si>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</si>
  <si>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2d4</t>
  </si>
  <si>
    <t>8/16/32</t>
  </si>
  <si>
    <t>Cauterizing: +2 to Vigor tests to not bleed out.</t>
  </si>
  <si>
    <t>Cell</t>
  </si>
  <si>
    <t>x308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</si>
  <si>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</si>
  <si>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</si>
  <si>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</si>
  <si>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</si>
  <si>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</si>
  <si>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</si>
  <si>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</si>
  <si>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</si>
  <si>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</si>
  <si>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</si>
  <si>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</si>
  <si>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</si>
  <si>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</si>
  <si>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</si>
  <si>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</si>
  <si>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</si>
  <si>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</si>
  <si>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</si>
  <si>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</si>
  <si>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</si>
  <si>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</si>
  <si>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</si>
  <si>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</si>
  <si>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</si>
  <si>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</si>
  <si>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</si>
  <si>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</si>
  <si>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</si>
  <si>
    <t>Missile Launcher</t>
  </si>
  <si>
    <t>Frag Grenade</t>
  </si>
  <si>
    <t>Varies</t>
  </si>
  <si>
    <t>3d6</t>
  </si>
  <si>
    <t>5/10/20</t>
  </si>
  <si>
    <t>Missile</t>
  </si>
  <si>
    <t>n/a</t>
  </si>
  <si>
    <t>Condition</t>
  </si>
  <si>
    <t>Throwable, Area Effect (pg 97), Can be Evaded (pg 100)</t>
  </si>
  <si>
    <t>Effect and damage varries per missile.</t>
  </si>
  <si>
    <t>20/40/120</t>
  </si>
  <si>
    <t>Assault Rifle</t>
  </si>
  <si>
    <t>m24</t>
  </si>
  <si>
    <t>Three Round Burst (pg 67)</t>
  </si>
  <si>
    <t>1*</t>
  </si>
  <si>
    <t>5x56</t>
  </si>
  <si>
    <t>10mm SMG</t>
  </si>
  <si>
    <t>m20</t>
  </si>
  <si>
    <t>Full Auto: Spend 10 bullets for 3 shooting dice, -2 recoil penalty.</t>
  </si>
  <si>
    <t>Sniper Rifle</t>
  </si>
  <si>
    <t>Gauss Rifle</t>
  </si>
  <si>
    <t>Anti-Material Rifle</t>
  </si>
  <si>
    <t>x50</t>
  </si>
  <si>
    <t>2d10</t>
  </si>
  <si>
    <t>B</t>
  </si>
  <si>
    <t>30/60/120</t>
  </si>
  <si>
    <t>50/100/200</t>
  </si>
  <si>
    <t>m6</t>
  </si>
  <si>
    <t>d8</t>
  </si>
  <si>
    <t>m8</t>
  </si>
  <si>
    <t>Snapfire, Heavy Weapon, Comes with Bipod, Scope</t>
  </si>
  <si>
    <t>Comes with Scope</t>
  </si>
  <si>
    <t>40/80/160</t>
  </si>
  <si>
    <t>9mm Pistol Mag</t>
  </si>
  <si>
    <t>10mm Pistol Mag</t>
  </si>
  <si>
    <t>Hunting Rifle Mag</t>
  </si>
  <si>
    <t>Assault Rifle Mag</t>
  </si>
  <si>
    <t>Pipe Revolver</t>
  </si>
  <si>
    <t>10mm SMG Mag</t>
  </si>
  <si>
    <t>Pipe Revolver Rifle</t>
  </si>
  <si>
    <t>2mm EC</t>
  </si>
  <si>
    <t>Heavy Weapon, Bonus Crit (+2d6 on two raises)</t>
  </si>
  <si>
    <t>Requires special reloading / energy recharging.</t>
  </si>
  <si>
    <t>2mm EC Drum</t>
  </si>
  <si>
    <t>Frag Mine</t>
  </si>
  <si>
    <t>Concealable, Area Effect (pg 97), Can be Evaded (pg 100)</t>
  </si>
  <si>
    <t>Medium Blast</t>
  </si>
  <si>
    <t>3d8</t>
  </si>
  <si>
    <t>Large Blast</t>
  </si>
  <si>
    <t>-</t>
  </si>
  <si>
    <t>Bouncing Betty</t>
  </si>
  <si>
    <t>Anti-Material Rifle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</si>
</sst>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D15" sqref="D15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18"/>
    <col min="9" max="12" width="10.83203125" style="3"/>
    <col min="13" max="13" width="10.83203125" style="18"/>
  </cols>
  <sheetData>
    <row r="1" spans="1:13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6" t="s">
        <v>11</v>
      </c>
      <c r="I1" s="2" t="s">
        <v>34</v>
      </c>
      <c r="J1" s="2" t="s">
        <v>9</v>
      </c>
      <c r="K1" s="2" t="s">
        <v>12</v>
      </c>
      <c r="L1" s="2" t="s">
        <v>62</v>
      </c>
      <c r="M1" s="16" t="s">
        <v>13</v>
      </c>
    </row>
    <row r="2" spans="1:13" x14ac:dyDescent="0.2">
      <c r="A2" t="s">
        <v>92</v>
      </c>
      <c r="B2" s="3">
        <v>3</v>
      </c>
      <c r="C2" s="3">
        <v>30</v>
      </c>
      <c r="D2" s="3" t="s">
        <v>22</v>
      </c>
      <c r="E2" s="3">
        <v>0</v>
      </c>
      <c r="F2" s="3">
        <v>1</v>
      </c>
      <c r="G2" s="5" t="s">
        <v>23</v>
      </c>
      <c r="H2" s="19" t="s">
        <v>41</v>
      </c>
      <c r="I2" s="6">
        <v>6</v>
      </c>
      <c r="J2" s="3">
        <v>2</v>
      </c>
      <c r="K2" s="3" t="s">
        <v>1</v>
      </c>
      <c r="L2" s="3">
        <v>4</v>
      </c>
    </row>
    <row r="3" spans="1:13" x14ac:dyDescent="0.2">
      <c r="A3" t="s">
        <v>94</v>
      </c>
      <c r="B3" s="3">
        <v>3</v>
      </c>
      <c r="C3" s="3">
        <v>60</v>
      </c>
      <c r="D3" s="3" t="s">
        <v>3</v>
      </c>
      <c r="E3" s="3">
        <v>1</v>
      </c>
      <c r="F3" s="3">
        <v>1</v>
      </c>
      <c r="G3" s="5" t="s">
        <v>30</v>
      </c>
      <c r="H3" s="19" t="s">
        <v>41</v>
      </c>
      <c r="I3" s="6">
        <v>6</v>
      </c>
      <c r="J3" s="3">
        <v>3</v>
      </c>
      <c r="K3" s="3" t="s">
        <v>5</v>
      </c>
      <c r="L3" s="3">
        <v>4</v>
      </c>
    </row>
    <row r="4" spans="1:13" s="7" customFormat="1" x14ac:dyDescent="0.2">
      <c r="A4" s="7" t="s">
        <v>29</v>
      </c>
      <c r="B4" s="6">
        <v>0</v>
      </c>
      <c r="C4" s="6">
        <v>100</v>
      </c>
      <c r="D4" s="6" t="s">
        <v>3</v>
      </c>
      <c r="E4" s="6">
        <v>1</v>
      </c>
      <c r="F4" s="6">
        <v>1</v>
      </c>
      <c r="G4" s="8" t="s">
        <v>20</v>
      </c>
      <c r="H4" s="17" t="s">
        <v>31</v>
      </c>
      <c r="I4" s="6" t="str">
        <f>"m" &amp; VLOOKUP(A4,Mags!A1:I6,6,0)</f>
        <v>m13</v>
      </c>
      <c r="J4" s="6">
        <v>2</v>
      </c>
      <c r="K4" s="6" t="s">
        <v>1</v>
      </c>
      <c r="L4" s="6">
        <v>6</v>
      </c>
      <c r="M4" s="17"/>
    </row>
    <row r="5" spans="1:13" x14ac:dyDescent="0.2">
      <c r="A5" t="s">
        <v>27</v>
      </c>
      <c r="B5" s="3">
        <v>0</v>
      </c>
      <c r="C5" s="3">
        <v>225</v>
      </c>
      <c r="D5" s="3" t="s">
        <v>19</v>
      </c>
      <c r="E5" s="3">
        <v>1</v>
      </c>
      <c r="F5" s="3">
        <v>1</v>
      </c>
      <c r="G5" s="5" t="s">
        <v>30</v>
      </c>
      <c r="H5" s="18" t="s">
        <v>28</v>
      </c>
      <c r="I5" s="6" t="str">
        <f>"m" &amp; VLOOKUP(A5,Mags!A2:I6,6,0)</f>
        <v>m12</v>
      </c>
      <c r="J5" s="3">
        <v>3</v>
      </c>
      <c r="K5" s="3" t="s">
        <v>1</v>
      </c>
      <c r="L5" s="3">
        <v>6</v>
      </c>
    </row>
    <row r="6" spans="1:13" x14ac:dyDescent="0.2">
      <c r="A6" t="s">
        <v>71</v>
      </c>
      <c r="B6" s="3">
        <v>0</v>
      </c>
      <c r="C6" s="3">
        <v>1800</v>
      </c>
      <c r="D6" s="3" t="s">
        <v>19</v>
      </c>
      <c r="E6" s="3">
        <v>1</v>
      </c>
      <c r="F6" s="3">
        <v>3</v>
      </c>
      <c r="G6" s="5" t="s">
        <v>30</v>
      </c>
      <c r="H6" s="18" t="s">
        <v>28</v>
      </c>
      <c r="I6" s="6" t="s">
        <v>72</v>
      </c>
      <c r="J6" s="3">
        <v>5</v>
      </c>
      <c r="K6" s="3" t="s">
        <v>5</v>
      </c>
      <c r="L6" s="3">
        <v>4</v>
      </c>
      <c r="M6" s="18" t="s">
        <v>73</v>
      </c>
    </row>
    <row r="7" spans="1:13" x14ac:dyDescent="0.2">
      <c r="A7" t="s">
        <v>75</v>
      </c>
      <c r="B7" s="3">
        <v>2</v>
      </c>
      <c r="C7" s="3">
        <v>5000</v>
      </c>
      <c r="D7" s="3" t="s">
        <v>78</v>
      </c>
      <c r="E7" s="3">
        <v>3</v>
      </c>
      <c r="F7" s="3">
        <v>1</v>
      </c>
      <c r="G7" s="5" t="s">
        <v>87</v>
      </c>
      <c r="H7" s="18" t="s">
        <v>95</v>
      </c>
      <c r="I7" s="6"/>
      <c r="J7" s="3">
        <v>7</v>
      </c>
      <c r="K7" s="3" t="s">
        <v>5</v>
      </c>
      <c r="L7" s="3">
        <v>4</v>
      </c>
      <c r="M7" s="18" t="s">
        <v>96</v>
      </c>
    </row>
    <row r="8" spans="1:13" x14ac:dyDescent="0.2">
      <c r="A8" t="s">
        <v>76</v>
      </c>
      <c r="B8" s="3">
        <v>2</v>
      </c>
      <c r="C8" s="3">
        <v>4000</v>
      </c>
      <c r="D8" s="3" t="s">
        <v>78</v>
      </c>
      <c r="E8" s="3">
        <v>3</v>
      </c>
      <c r="F8" s="3">
        <v>1</v>
      </c>
      <c r="G8" s="5" t="s">
        <v>81</v>
      </c>
      <c r="H8" s="18" t="s">
        <v>77</v>
      </c>
      <c r="I8" s="6" t="s">
        <v>84</v>
      </c>
      <c r="J8" s="3">
        <v>20</v>
      </c>
      <c r="K8" s="3" t="s">
        <v>83</v>
      </c>
      <c r="L8" s="3">
        <v>6</v>
      </c>
      <c r="M8" s="18" t="s">
        <v>85</v>
      </c>
    </row>
    <row r="9" spans="1:13" x14ac:dyDescent="0.2">
      <c r="A9" t="s">
        <v>74</v>
      </c>
      <c r="B9" s="3">
        <v>0</v>
      </c>
      <c r="C9" s="3">
        <v>3000</v>
      </c>
      <c r="D9" s="3" t="s">
        <v>18</v>
      </c>
      <c r="E9" s="3">
        <v>2</v>
      </c>
      <c r="F9" s="3">
        <v>1</v>
      </c>
      <c r="G9" s="5" t="s">
        <v>80</v>
      </c>
      <c r="H9" s="18" t="s">
        <v>26</v>
      </c>
      <c r="I9" s="6" t="s">
        <v>82</v>
      </c>
      <c r="J9" s="3">
        <v>6</v>
      </c>
      <c r="K9" s="3" t="s">
        <v>5</v>
      </c>
      <c r="L9" s="3">
        <v>5</v>
      </c>
      <c r="M9" s="18" t="s">
        <v>86</v>
      </c>
    </row>
    <row r="10" spans="1:13" x14ac:dyDescent="0.2">
      <c r="A10" t="s">
        <v>4</v>
      </c>
      <c r="B10" s="3">
        <v>0</v>
      </c>
      <c r="C10" s="3">
        <v>1500</v>
      </c>
      <c r="D10" s="3" t="s">
        <v>18</v>
      </c>
      <c r="E10" s="3">
        <v>2</v>
      </c>
      <c r="F10" s="3" t="s">
        <v>79</v>
      </c>
      <c r="G10" s="5" t="s">
        <v>17</v>
      </c>
      <c r="H10" s="19" t="s">
        <v>26</v>
      </c>
      <c r="I10" s="6" t="str">
        <f>"m" &amp; VLOOKUP(A10,Mags!A3:I8,6,0)</f>
        <v>m5</v>
      </c>
      <c r="J10" s="3">
        <v>7</v>
      </c>
      <c r="K10" s="3" t="s">
        <v>5</v>
      </c>
      <c r="L10" s="3">
        <v>6</v>
      </c>
      <c r="M10" s="18" t="s">
        <v>14</v>
      </c>
    </row>
    <row r="11" spans="1:13" x14ac:dyDescent="0.2">
      <c r="A11" t="s">
        <v>66</v>
      </c>
      <c r="B11" s="3">
        <v>0</v>
      </c>
      <c r="C11" s="3">
        <v>800</v>
      </c>
      <c r="D11" s="3" t="s">
        <v>18</v>
      </c>
      <c r="E11" s="3">
        <v>2</v>
      </c>
      <c r="F11" s="3" t="s">
        <v>69</v>
      </c>
      <c r="G11" s="5" t="s">
        <v>44</v>
      </c>
      <c r="H11" s="19" t="s">
        <v>70</v>
      </c>
      <c r="I11" s="6" t="s">
        <v>67</v>
      </c>
      <c r="J11" s="3">
        <v>7</v>
      </c>
      <c r="K11" s="3" t="s">
        <v>5</v>
      </c>
      <c r="L11" s="3">
        <v>5</v>
      </c>
      <c r="M11" s="18" t="s">
        <v>68</v>
      </c>
    </row>
    <row r="12" spans="1:13" x14ac:dyDescent="0.2">
      <c r="A12" t="s">
        <v>2</v>
      </c>
      <c r="B12" s="3">
        <v>0</v>
      </c>
      <c r="C12" s="3">
        <v>320</v>
      </c>
      <c r="D12" s="3" t="s">
        <v>3</v>
      </c>
      <c r="E12" s="3">
        <v>0</v>
      </c>
      <c r="F12" s="3">
        <v>1</v>
      </c>
      <c r="G12" s="5" t="s">
        <v>16</v>
      </c>
      <c r="H12" s="18" t="s">
        <v>35</v>
      </c>
      <c r="J12" s="3">
        <v>3</v>
      </c>
      <c r="K12" s="3" t="s">
        <v>1</v>
      </c>
      <c r="L12" s="3">
        <v>6</v>
      </c>
      <c r="M12" s="18" t="s">
        <v>24</v>
      </c>
    </row>
    <row r="13" spans="1:13" x14ac:dyDescent="0.2">
      <c r="A13" t="s">
        <v>42</v>
      </c>
      <c r="B13" s="3">
        <v>0</v>
      </c>
      <c r="C13" s="3">
        <v>400</v>
      </c>
      <c r="D13" s="3" t="s">
        <v>18</v>
      </c>
      <c r="E13" s="3">
        <v>0</v>
      </c>
      <c r="F13" s="3">
        <v>1</v>
      </c>
      <c r="G13" s="5" t="s">
        <v>16</v>
      </c>
      <c r="H13" s="18" t="s">
        <v>38</v>
      </c>
      <c r="J13" s="3">
        <v>3</v>
      </c>
      <c r="K13" s="3" t="s">
        <v>1</v>
      </c>
      <c r="L13" s="3">
        <v>6</v>
      </c>
      <c r="M13" s="18" t="s">
        <v>24</v>
      </c>
    </row>
    <row r="14" spans="1:13" x14ac:dyDescent="0.2">
      <c r="A14" t="s">
        <v>43</v>
      </c>
      <c r="B14" s="3">
        <v>0</v>
      </c>
      <c r="C14" s="3">
        <v>800</v>
      </c>
      <c r="D14" s="3" t="s">
        <v>18</v>
      </c>
      <c r="E14" s="3">
        <v>1</v>
      </c>
      <c r="F14" s="3">
        <v>1</v>
      </c>
      <c r="G14" s="5" t="s">
        <v>44</v>
      </c>
      <c r="H14" s="18" t="s">
        <v>38</v>
      </c>
      <c r="J14" s="3">
        <v>6</v>
      </c>
      <c r="K14" s="3" t="s">
        <v>1</v>
      </c>
      <c r="L14" s="3">
        <v>6</v>
      </c>
      <c r="M14" s="18" t="s">
        <v>24</v>
      </c>
    </row>
    <row r="15" spans="1:13" x14ac:dyDescent="0.2">
      <c r="A15" t="s">
        <v>54</v>
      </c>
      <c r="B15" s="3">
        <v>3</v>
      </c>
      <c r="C15" s="3">
        <v>110</v>
      </c>
      <c r="D15" s="3" t="s">
        <v>19</v>
      </c>
      <c r="E15" s="3">
        <v>1</v>
      </c>
      <c r="F15" s="3">
        <v>1</v>
      </c>
      <c r="G15" s="8" t="s">
        <v>20</v>
      </c>
      <c r="H15" s="18" t="s">
        <v>40</v>
      </c>
      <c r="I15" s="3">
        <v>6</v>
      </c>
      <c r="J15" s="3">
        <v>2</v>
      </c>
      <c r="K15" s="3" t="s">
        <v>1</v>
      </c>
      <c r="L15" s="3">
        <v>6</v>
      </c>
    </row>
    <row r="16" spans="1:13" x14ac:dyDescent="0.2">
      <c r="A16" t="s">
        <v>45</v>
      </c>
      <c r="B16" s="3">
        <v>0</v>
      </c>
      <c r="C16" s="3">
        <v>80</v>
      </c>
      <c r="D16" s="3" t="s">
        <v>50</v>
      </c>
      <c r="E16" s="3">
        <v>0</v>
      </c>
      <c r="F16" s="3">
        <v>1</v>
      </c>
      <c r="G16" s="5" t="s">
        <v>46</v>
      </c>
      <c r="H16" t="s">
        <v>52</v>
      </c>
      <c r="I16" s="3">
        <v>1</v>
      </c>
      <c r="J16" s="3">
        <v>5</v>
      </c>
      <c r="K16" s="3" t="s">
        <v>1</v>
      </c>
      <c r="L16" s="3">
        <v>6</v>
      </c>
      <c r="M16" s="18" t="s">
        <v>51</v>
      </c>
    </row>
    <row r="17" spans="1:13" x14ac:dyDescent="0.2">
      <c r="A17" t="s">
        <v>47</v>
      </c>
      <c r="B17" s="3">
        <v>5</v>
      </c>
      <c r="C17" s="3">
        <v>140</v>
      </c>
      <c r="D17" s="3" t="s">
        <v>49</v>
      </c>
      <c r="E17" s="3">
        <v>0</v>
      </c>
      <c r="F17" s="3">
        <v>1</v>
      </c>
      <c r="G17" s="5" t="s">
        <v>48</v>
      </c>
      <c r="H17" t="s">
        <v>53</v>
      </c>
      <c r="I17" s="3">
        <v>6</v>
      </c>
      <c r="J17" s="3">
        <v>7</v>
      </c>
      <c r="K17" s="3" t="s">
        <v>5</v>
      </c>
      <c r="L17" s="3">
        <v>6</v>
      </c>
      <c r="M17" s="18" t="s">
        <v>51</v>
      </c>
    </row>
    <row r="18" spans="1:13" x14ac:dyDescent="0.2">
      <c r="A18" t="s">
        <v>55</v>
      </c>
      <c r="B18" s="3">
        <v>0</v>
      </c>
      <c r="C18" s="3">
        <v>4000</v>
      </c>
      <c r="D18" s="3" t="s">
        <v>57</v>
      </c>
      <c r="F18" s="3">
        <v>1</v>
      </c>
      <c r="G18" s="5" t="s">
        <v>65</v>
      </c>
      <c r="H18" s="18" t="s">
        <v>60</v>
      </c>
      <c r="J18" s="3">
        <v>14</v>
      </c>
      <c r="K18" s="3" t="s">
        <v>5</v>
      </c>
      <c r="L18" s="3">
        <v>4</v>
      </c>
      <c r="M18" s="18" t="s">
        <v>64</v>
      </c>
    </row>
    <row r="19" spans="1:13" x14ac:dyDescent="0.2">
      <c r="A19" t="s">
        <v>56</v>
      </c>
      <c r="B19" s="3">
        <v>0</v>
      </c>
      <c r="C19" s="3">
        <v>150</v>
      </c>
      <c r="D19" s="3" t="s">
        <v>58</v>
      </c>
      <c r="F19" s="3">
        <v>1</v>
      </c>
      <c r="G19" s="5" t="s">
        <v>59</v>
      </c>
      <c r="H19" s="18" t="s">
        <v>61</v>
      </c>
      <c r="J19" s="3">
        <v>1</v>
      </c>
      <c r="K19" s="3" t="s">
        <v>1</v>
      </c>
      <c r="L19" s="3">
        <v>0</v>
      </c>
      <c r="M19" s="18" t="s">
        <v>63</v>
      </c>
    </row>
    <row r="20" spans="1:13" x14ac:dyDescent="0.2">
      <c r="A20" t="s">
        <v>99</v>
      </c>
      <c r="B20" s="3">
        <v>0</v>
      </c>
      <c r="C20" s="3">
        <v>75</v>
      </c>
      <c r="D20" s="3" t="s">
        <v>58</v>
      </c>
      <c r="F20" s="3">
        <v>1</v>
      </c>
      <c r="G20" s="5" t="s">
        <v>101</v>
      </c>
      <c r="H20" s="18" t="s">
        <v>61</v>
      </c>
      <c r="J20" s="3">
        <v>1</v>
      </c>
      <c r="K20" s="3" t="s">
        <v>104</v>
      </c>
      <c r="L20" s="3">
        <v>0</v>
      </c>
      <c r="M20" s="18" t="s">
        <v>100</v>
      </c>
    </row>
    <row r="21" spans="1:13" x14ac:dyDescent="0.2">
      <c r="A21" t="s">
        <v>105</v>
      </c>
      <c r="B21" s="3">
        <v>0</v>
      </c>
      <c r="C21" s="3">
        <v>200</v>
      </c>
      <c r="D21" s="3" t="s">
        <v>102</v>
      </c>
      <c r="F21" s="3">
        <v>1</v>
      </c>
      <c r="G21" s="5" t="s">
        <v>103</v>
      </c>
      <c r="H21" s="18" t="s">
        <v>61</v>
      </c>
      <c r="J21" s="3">
        <v>9</v>
      </c>
      <c r="K21" s="3" t="s">
        <v>104</v>
      </c>
      <c r="L21" s="3">
        <v>0</v>
      </c>
      <c r="M21" s="18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B9" sqref="B9"/>
    </sheetView>
  </sheetViews>
  <sheetFormatPr baseColWidth="10" defaultRowHeight="16" x14ac:dyDescent="0.2"/>
  <sheetData>
    <row r="1" spans="1:7" x14ac:dyDescent="0.2">
      <c r="A1" s="12" t="s">
        <v>6</v>
      </c>
      <c r="B1" s="2" t="s">
        <v>0</v>
      </c>
      <c r="C1" s="2" t="s">
        <v>33</v>
      </c>
      <c r="D1" s="2" t="s">
        <v>36</v>
      </c>
      <c r="E1" s="2" t="s">
        <v>9</v>
      </c>
      <c r="F1" s="2" t="s">
        <v>34</v>
      </c>
      <c r="G1" s="2" t="s">
        <v>21</v>
      </c>
    </row>
    <row r="2" spans="1:7" x14ac:dyDescent="0.2">
      <c r="A2" s="13" t="s">
        <v>31</v>
      </c>
      <c r="B2" s="6">
        <v>0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 t="shared" ref="G2:G7" si="1">C2*F2</f>
        <v>35</v>
      </c>
    </row>
    <row r="3" spans="1:7" x14ac:dyDescent="0.2">
      <c r="A3" s="14" t="s">
        <v>28</v>
      </c>
      <c r="B3" s="3">
        <v>1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 t="shared" si="1"/>
        <v>60</v>
      </c>
    </row>
    <row r="4" spans="1:7" x14ac:dyDescent="0.2">
      <c r="A4" s="14" t="s">
        <v>26</v>
      </c>
      <c r="B4" s="3">
        <v>2</v>
      </c>
      <c r="C4" s="3">
        <v>4</v>
      </c>
      <c r="D4" s="3">
        <v>20</v>
      </c>
      <c r="E4" s="3">
        <v>2</v>
      </c>
      <c r="F4" s="3">
        <f t="shared" ref="F4:F10" si="2">D4*E4</f>
        <v>40</v>
      </c>
      <c r="G4" s="3">
        <f t="shared" si="1"/>
        <v>160</v>
      </c>
    </row>
    <row r="5" spans="1:7" x14ac:dyDescent="0.2">
      <c r="A5" t="s">
        <v>41</v>
      </c>
      <c r="B5" s="3">
        <v>0</v>
      </c>
      <c r="C5" s="3">
        <v>1</v>
      </c>
      <c r="D5" s="3">
        <v>40</v>
      </c>
      <c r="E5" s="3">
        <v>1</v>
      </c>
      <c r="F5" s="3">
        <f t="shared" si="2"/>
        <v>40</v>
      </c>
      <c r="G5" s="3">
        <f t="shared" si="1"/>
        <v>40</v>
      </c>
    </row>
    <row r="6" spans="1:7" x14ac:dyDescent="0.2">
      <c r="A6" t="s">
        <v>40</v>
      </c>
      <c r="B6" s="3">
        <v>0</v>
      </c>
      <c r="C6" s="3">
        <v>2</v>
      </c>
      <c r="D6" s="3">
        <v>25</v>
      </c>
      <c r="E6" s="3">
        <v>2</v>
      </c>
      <c r="F6" s="3">
        <f t="shared" si="2"/>
        <v>50</v>
      </c>
      <c r="G6" s="3">
        <f t="shared" si="1"/>
        <v>100</v>
      </c>
    </row>
    <row r="7" spans="1:7" x14ac:dyDescent="0.2">
      <c r="A7" t="s">
        <v>70</v>
      </c>
      <c r="B7" s="3">
        <v>0</v>
      </c>
      <c r="C7" s="3">
        <v>3</v>
      </c>
      <c r="D7" s="3">
        <v>30</v>
      </c>
      <c r="E7" s="3">
        <v>1</v>
      </c>
      <c r="F7" s="3">
        <f t="shared" si="2"/>
        <v>30</v>
      </c>
      <c r="G7" s="3">
        <f t="shared" si="1"/>
        <v>90</v>
      </c>
    </row>
    <row r="8" spans="1:7" x14ac:dyDescent="0.2">
      <c r="A8" t="s">
        <v>77</v>
      </c>
      <c r="B8" s="3">
        <v>3</v>
      </c>
      <c r="C8" s="3">
        <v>6</v>
      </c>
      <c r="D8" s="3">
        <v>4</v>
      </c>
      <c r="E8" s="3">
        <v>5</v>
      </c>
      <c r="F8" s="3">
        <f t="shared" si="2"/>
        <v>20</v>
      </c>
      <c r="G8" s="3">
        <f t="shared" ref="G8" si="3">C8*F8</f>
        <v>120</v>
      </c>
    </row>
    <row r="9" spans="1:7" x14ac:dyDescent="0.2">
      <c r="A9" t="s">
        <v>52</v>
      </c>
      <c r="B9" s="3">
        <v>0</v>
      </c>
      <c r="C9" s="3">
        <v>1</v>
      </c>
      <c r="D9" s="3">
        <v>12</v>
      </c>
      <c r="E9" s="3">
        <v>2</v>
      </c>
      <c r="F9" s="3">
        <f t="shared" si="2"/>
        <v>24</v>
      </c>
      <c r="G9" s="3">
        <f>C9*F9</f>
        <v>24</v>
      </c>
    </row>
    <row r="10" spans="1:7" x14ac:dyDescent="0.2">
      <c r="A10" t="s">
        <v>53</v>
      </c>
      <c r="B10" s="3">
        <v>0</v>
      </c>
      <c r="C10" s="3">
        <v>2</v>
      </c>
      <c r="D10" s="3">
        <v>10</v>
      </c>
      <c r="E10" s="3">
        <v>2</v>
      </c>
      <c r="F10" s="3">
        <f t="shared" si="2"/>
        <v>20</v>
      </c>
      <c r="G10" s="3">
        <f>C10*F10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C11" sqref="C11"/>
    </sheetView>
  </sheetViews>
  <sheetFormatPr baseColWidth="10" defaultRowHeight="16" x14ac:dyDescent="0.2"/>
  <cols>
    <col min="1" max="1" width="12.5" customWidth="1"/>
    <col min="2" max="2" width="17.83203125" customWidth="1"/>
    <col min="3" max="8" width="10.83203125" style="3"/>
  </cols>
  <sheetData>
    <row r="1" spans="1:9" x14ac:dyDescent="0.2">
      <c r="A1" s="1" t="s">
        <v>32</v>
      </c>
      <c r="B1" s="1" t="s">
        <v>6</v>
      </c>
      <c r="C1" s="2" t="s">
        <v>0</v>
      </c>
      <c r="D1" s="9" t="s">
        <v>11</v>
      </c>
      <c r="E1" s="9" t="s">
        <v>33</v>
      </c>
      <c r="F1" s="2" t="s">
        <v>34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29</v>
      </c>
      <c r="B2" s="7" t="s">
        <v>88</v>
      </c>
      <c r="C2" s="6">
        <v>0</v>
      </c>
      <c r="D2" s="10" t="s">
        <v>31</v>
      </c>
      <c r="E2" s="10">
        <f>VLOOKUP(D2,Boxes!A:G,3,0)</f>
        <v>1</v>
      </c>
      <c r="F2" s="6">
        <v>13</v>
      </c>
      <c r="G2" s="20">
        <f>ROUND(1.2*E2*F2,0)</f>
        <v>16</v>
      </c>
      <c r="H2" s="15" t="s">
        <v>37</v>
      </c>
      <c r="I2" s="7"/>
    </row>
    <row r="3" spans="1:9" x14ac:dyDescent="0.2">
      <c r="A3" t="s">
        <v>27</v>
      </c>
      <c r="B3" s="7" t="s">
        <v>89</v>
      </c>
      <c r="C3" s="3">
        <v>0</v>
      </c>
      <c r="D3" s="11" t="s">
        <v>28</v>
      </c>
      <c r="E3" s="10">
        <f>VLOOKUP(D3,Boxes!A:G,3,0)</f>
        <v>2</v>
      </c>
      <c r="F3" s="6">
        <v>12</v>
      </c>
      <c r="G3" s="20">
        <f t="shared" ref="G3" si="0">ROUND(1.2*E3*F3,0)</f>
        <v>29</v>
      </c>
      <c r="H3" s="11" t="s">
        <v>37</v>
      </c>
    </row>
    <row r="4" spans="1:9" x14ac:dyDescent="0.2">
      <c r="A4" t="s">
        <v>71</v>
      </c>
      <c r="B4" s="7" t="s">
        <v>93</v>
      </c>
      <c r="C4" s="3">
        <v>0</v>
      </c>
      <c r="D4" s="11" t="s">
        <v>28</v>
      </c>
      <c r="E4" s="10">
        <f>VLOOKUP(D4,Boxes!A:G,3,0)</f>
        <v>2</v>
      </c>
      <c r="F4" s="6">
        <v>20</v>
      </c>
      <c r="G4" s="20">
        <f t="shared" ref="G4:G5" si="1">ROUND(1.2*E4*F4,0)</f>
        <v>48</v>
      </c>
      <c r="H4" s="11" t="s">
        <v>37</v>
      </c>
    </row>
    <row r="5" spans="1:9" x14ac:dyDescent="0.2">
      <c r="A5" t="s">
        <v>75</v>
      </c>
      <c r="B5" s="7" t="s">
        <v>98</v>
      </c>
      <c r="C5" s="3">
        <v>2</v>
      </c>
      <c r="D5" s="11" t="s">
        <v>95</v>
      </c>
      <c r="E5" s="10">
        <v>10</v>
      </c>
      <c r="F5" s="6">
        <v>30</v>
      </c>
      <c r="G5" s="20">
        <f t="shared" si="1"/>
        <v>360</v>
      </c>
      <c r="H5" s="11">
        <v>1</v>
      </c>
      <c r="I5" t="s">
        <v>97</v>
      </c>
    </row>
    <row r="6" spans="1:9" x14ac:dyDescent="0.2">
      <c r="A6" t="s">
        <v>4</v>
      </c>
      <c r="B6" s="7" t="s">
        <v>90</v>
      </c>
      <c r="C6" s="3">
        <v>0</v>
      </c>
      <c r="D6" s="10" t="s">
        <v>26</v>
      </c>
      <c r="E6" s="10">
        <f>VLOOKUP(D6,Boxes!A:G,3,0)</f>
        <v>4</v>
      </c>
      <c r="F6" s="6">
        <v>5</v>
      </c>
      <c r="G6" s="20">
        <f>ROUND(1.2*E6*F6,0)</f>
        <v>24</v>
      </c>
      <c r="H6" s="11" t="s">
        <v>37</v>
      </c>
    </row>
    <row r="7" spans="1:9" x14ac:dyDescent="0.2">
      <c r="A7" t="s">
        <v>76</v>
      </c>
      <c r="B7" s="7" t="s">
        <v>106</v>
      </c>
      <c r="C7" s="3">
        <v>2</v>
      </c>
      <c r="D7" s="10" t="s">
        <v>77</v>
      </c>
      <c r="E7" s="10">
        <v>6</v>
      </c>
      <c r="F7" s="6">
        <v>8</v>
      </c>
      <c r="G7" s="20">
        <f>ROUND(1.2*E7*F7,0)</f>
        <v>58</v>
      </c>
      <c r="H7" s="11">
        <v>1</v>
      </c>
    </row>
    <row r="8" spans="1:9" x14ac:dyDescent="0.2">
      <c r="A8" t="s">
        <v>66</v>
      </c>
      <c r="B8" s="7" t="s">
        <v>91</v>
      </c>
      <c r="C8" s="3">
        <v>1</v>
      </c>
      <c r="D8" s="11" t="s">
        <v>70</v>
      </c>
      <c r="E8" s="10">
        <v>3</v>
      </c>
      <c r="F8" s="3">
        <v>30</v>
      </c>
      <c r="G8" s="20">
        <f>ROUND(1.2*E8*F8,0)</f>
        <v>108</v>
      </c>
      <c r="H8" s="11">
        <v>1</v>
      </c>
    </row>
    <row r="9" spans="1:9" x14ac:dyDescent="0.2">
      <c r="B9" t="s">
        <v>35</v>
      </c>
      <c r="C9" s="3">
        <v>0</v>
      </c>
      <c r="D9" s="11" t="s">
        <v>25</v>
      </c>
      <c r="E9" s="11">
        <v>2</v>
      </c>
      <c r="F9" s="3">
        <v>30</v>
      </c>
      <c r="G9" s="21">
        <f>E9*F9</f>
        <v>60</v>
      </c>
      <c r="H9" s="11" t="s">
        <v>37</v>
      </c>
    </row>
    <row r="10" spans="1:9" x14ac:dyDescent="0.2">
      <c r="B10" t="s">
        <v>38</v>
      </c>
      <c r="C10" s="3">
        <v>1</v>
      </c>
      <c r="D10" s="11" t="s">
        <v>39</v>
      </c>
      <c r="E10" s="3">
        <v>3</v>
      </c>
      <c r="F10" s="3">
        <v>25</v>
      </c>
      <c r="G10" s="21">
        <f>E10*F10</f>
        <v>75</v>
      </c>
      <c r="H10" s="3">
        <v>1</v>
      </c>
    </row>
    <row r="12" spans="1:9" x14ac:dyDescent="0.2">
      <c r="D12" s="11"/>
      <c r="G12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2019-12-13T22:50:20Z</dcterms:modified>
</cp:coreProperties>
</file>