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neponcet/Documents/Git/templateMinNorm/createTemplate/EEG systems/"/>
    </mc:Choice>
  </mc:AlternateContent>
  <xr:revisionPtr revIDLastSave="0" documentId="13_ncr:1_{9969DAE2-76D9-CC4C-93BF-7BCCB0936379}" xr6:coauthVersionLast="36" xr6:coauthVersionMax="36" xr10:uidLastSave="{00000000-0000-0000-0000-000000000000}"/>
  <bookViews>
    <workbookView xWindow="14620" yWindow="3580" windowWidth="19140" windowHeight="17160" activeTab="2" xr2:uid="{8A9B6948-FC88-2344-BB6F-4CDDBFD3CF4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19" i="3"/>
  <c r="I17" i="3"/>
  <c r="I15" i="3"/>
  <c r="I13" i="3"/>
  <c r="I8" i="3"/>
  <c r="I6" i="3"/>
  <c r="I5" i="3"/>
  <c r="I10" i="3"/>
  <c r="I11" i="3"/>
  <c r="I7" i="3"/>
  <c r="I21" i="3"/>
  <c r="I20" i="3"/>
  <c r="E23" i="3"/>
  <c r="E22" i="3"/>
  <c r="E21" i="3"/>
  <c r="E20" i="3"/>
  <c r="E19" i="3"/>
  <c r="E18" i="3"/>
  <c r="E17" i="3"/>
  <c r="E24" i="3"/>
  <c r="E7" i="3"/>
  <c r="E6" i="3"/>
  <c r="E20" i="2" l="1"/>
  <c r="E14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21" i="2"/>
  <c r="E22" i="2"/>
  <c r="E23" i="2"/>
  <c r="E24" i="2"/>
  <c r="E5" i="2"/>
</calcChain>
</file>

<file path=xl/sharedStrings.xml><?xml version="1.0" encoding="utf-8"?>
<sst xmlns="http://schemas.openxmlformats.org/spreadsheetml/2006/main" count="490" uniqueCount="279">
  <si>
    <t>Vref    CZ</t>
  </si>
  <si>
    <t>11      FZ</t>
  </si>
  <si>
    <t>14      Fp2</t>
  </si>
  <si>
    <t>22      Fp1</t>
  </si>
  <si>
    <t>25      F3</t>
  </si>
  <si>
    <t>34      F7</t>
  </si>
  <si>
    <t>37      C3</t>
  </si>
  <si>
    <t>46      T7</t>
  </si>
  <si>
    <t>53      P3</t>
  </si>
  <si>
    <t>59      P7</t>
  </si>
  <si>
    <t>62      PZ</t>
  </si>
  <si>
    <t>72      O1</t>
  </si>
  <si>
    <t>77      O2</t>
  </si>
  <si>
    <t>87      P4</t>
  </si>
  <si>
    <t>92      P8</t>
  </si>
  <si>
    <t>105     C4</t>
  </si>
  <si>
    <t>109     T8</t>
  </si>
  <si>
    <t>122     F8</t>
  </si>
  <si>
    <t>124     F4</t>
  </si>
  <si>
    <t>A1 (Cz)</t>
  </si>
  <si>
    <t>A2</t>
  </si>
  <si>
    <t>A3 (CPz)</t>
  </si>
  <si>
    <t>A4</t>
  </si>
  <si>
    <t>A5 (approx: P1)</t>
  </si>
  <si>
    <t>A6</t>
  </si>
  <si>
    <t>A7 (approx: P3)</t>
  </si>
  <si>
    <t>A8</t>
  </si>
  <si>
    <t>A9</t>
  </si>
  <si>
    <t>A10 (PO7)</t>
  </si>
  <si>
    <t>A11</t>
  </si>
  <si>
    <t>A12</t>
  </si>
  <si>
    <t>A13</t>
  </si>
  <si>
    <t>A14</t>
  </si>
  <si>
    <t>A15 (O1)</t>
  </si>
  <si>
    <t>A16</t>
  </si>
  <si>
    <t>A17 (approx: PO3)</t>
  </si>
  <si>
    <t>A18 (approx: CMS)</t>
  </si>
  <si>
    <t>A19 (Pz)</t>
  </si>
  <si>
    <t>A20</t>
  </si>
  <si>
    <t>A21 (POz)</t>
  </si>
  <si>
    <t>A22</t>
  </si>
  <si>
    <t>A23 (Oz)</t>
  </si>
  <si>
    <t>A24</t>
  </si>
  <si>
    <t>A25 (Iz, Inion)</t>
  </si>
  <si>
    <t>A26</t>
  </si>
  <si>
    <t>A27</t>
  </si>
  <si>
    <t>A28 (O2)</t>
  </si>
  <si>
    <t>A29</t>
  </si>
  <si>
    <t>A30 (approx: PO4)</t>
  </si>
  <si>
    <t>A31 (approx: DRL)</t>
  </si>
  <si>
    <t>A32 (approx: P2)</t>
  </si>
  <si>
    <t>B1</t>
  </si>
  <si>
    <t>B2 (approx: CP2)</t>
  </si>
  <si>
    <t>B3</t>
  </si>
  <si>
    <t>B4 (approx: P4)</t>
  </si>
  <si>
    <t>B5</t>
  </si>
  <si>
    <t>B6</t>
  </si>
  <si>
    <t>B7 (PO8)</t>
  </si>
  <si>
    <t>B8</t>
  </si>
  <si>
    <t>B9</t>
  </si>
  <si>
    <t>B10 (approx: P10)</t>
  </si>
  <si>
    <t>B11 (P8)</t>
  </si>
  <si>
    <t>B12</t>
  </si>
  <si>
    <t>B13 (approx: P6)</t>
  </si>
  <si>
    <t>B14 (TP8)</t>
  </si>
  <si>
    <t>B15</t>
  </si>
  <si>
    <t>B16 (approx: CP6)</t>
  </si>
  <si>
    <t>B17</t>
  </si>
  <si>
    <t>B18 (approx: CP4)</t>
  </si>
  <si>
    <t>B19</t>
  </si>
  <si>
    <t>B20 (C2)</t>
  </si>
  <si>
    <t>B21</t>
  </si>
  <si>
    <t>B22 (C4)</t>
  </si>
  <si>
    <t>B23</t>
  </si>
  <si>
    <t>B24 (C6)</t>
  </si>
  <si>
    <t>B25</t>
  </si>
  <si>
    <t>B26 (T8)</t>
  </si>
  <si>
    <t>B27 (FT8)</t>
  </si>
  <si>
    <t>B28</t>
  </si>
  <si>
    <t>B29 (approx: FC6)</t>
  </si>
  <si>
    <t>B30</t>
  </si>
  <si>
    <t>B31 (approx: FC4)</t>
  </si>
  <si>
    <t>B32</t>
  </si>
  <si>
    <t>C1</t>
  </si>
  <si>
    <t>C2</t>
  </si>
  <si>
    <t>C3</t>
  </si>
  <si>
    <t>C4 (approx: F4)</t>
  </si>
  <si>
    <t>C5 (approx: F6)</t>
  </si>
  <si>
    <t>C6</t>
  </si>
  <si>
    <t>C7 (F8)</t>
  </si>
  <si>
    <t>C8 (AF8)</t>
  </si>
  <si>
    <t>C9</t>
  </si>
  <si>
    <t>C10</t>
  </si>
  <si>
    <t>C11 (approx: FC2)</t>
  </si>
  <si>
    <t>C12 (approx: F2)</t>
  </si>
  <si>
    <t>C13</t>
  </si>
  <si>
    <t>C14</t>
  </si>
  <si>
    <t>C15 (approx: AF4)</t>
  </si>
  <si>
    <t>C16 (Fp2)</t>
  </si>
  <si>
    <t>C17 (Fpz)</t>
  </si>
  <si>
    <t>C18</t>
  </si>
  <si>
    <t>C19 (AFz)</t>
  </si>
  <si>
    <t>C20</t>
  </si>
  <si>
    <t>C21 (Fz)</t>
  </si>
  <si>
    <t>C22</t>
  </si>
  <si>
    <t>C23 (FCz)</t>
  </si>
  <si>
    <t>C24 (approx: FC1)</t>
  </si>
  <si>
    <t>C25 (approx: F1)</t>
  </si>
  <si>
    <t>C26</t>
  </si>
  <si>
    <t>C27</t>
  </si>
  <si>
    <t>C28 (approx: AF3)</t>
  </si>
  <si>
    <t>C29 (Fp1)</t>
  </si>
  <si>
    <t>C30 (AF7)</t>
  </si>
  <si>
    <t>C31</t>
  </si>
  <si>
    <t>C32</t>
  </si>
  <si>
    <t>D1</t>
  </si>
  <si>
    <t>D2</t>
  </si>
  <si>
    <t>D3</t>
  </si>
  <si>
    <t>D4 (approx: F3)</t>
  </si>
  <si>
    <t>D5 (approx: F5)</t>
  </si>
  <si>
    <t>D6</t>
  </si>
  <si>
    <t>D7 (F7)</t>
  </si>
  <si>
    <t>D8 (FT7)</t>
  </si>
  <si>
    <t>D9</t>
  </si>
  <si>
    <t>D10 (approx: FC5)</t>
  </si>
  <si>
    <t>D11</t>
  </si>
  <si>
    <t>D12 (approx: FC3)</t>
  </si>
  <si>
    <t>D13</t>
  </si>
  <si>
    <t>D14 (C1)</t>
  </si>
  <si>
    <t>D15</t>
  </si>
  <si>
    <t>D16 (approx: CP1)</t>
  </si>
  <si>
    <t>D17</t>
  </si>
  <si>
    <t>D18</t>
  </si>
  <si>
    <t>D19 (C3)</t>
  </si>
  <si>
    <t>D20</t>
  </si>
  <si>
    <t>D21 (C5)</t>
  </si>
  <si>
    <t>D22</t>
  </si>
  <si>
    <t>D23 (T7)</t>
  </si>
  <si>
    <t>D24 (TP7)</t>
  </si>
  <si>
    <t>D25</t>
  </si>
  <si>
    <t>D26 (approx CP5)</t>
  </si>
  <si>
    <t>D27</t>
  </si>
  <si>
    <t>D28 (approx: CP3)</t>
  </si>
  <si>
    <t>D29 (approx: P5)</t>
  </si>
  <si>
    <t>D30</t>
  </si>
  <si>
    <t>D31 (P7)</t>
  </si>
  <si>
    <t>D32 (approx: P9)</t>
  </si>
  <si>
    <t>A1</t>
  </si>
  <si>
    <t>C21</t>
  </si>
  <si>
    <t>C16</t>
  </si>
  <si>
    <t>C29</t>
  </si>
  <si>
    <t>approx D4</t>
  </si>
  <si>
    <t>D7</t>
  </si>
  <si>
    <t>D19</t>
  </si>
  <si>
    <t>D23</t>
  </si>
  <si>
    <t>approx A7</t>
  </si>
  <si>
    <t>D31</t>
  </si>
  <si>
    <t>A19</t>
  </si>
  <si>
    <t>A15</t>
  </si>
  <si>
    <t>A28</t>
  </si>
  <si>
    <t>approx B4</t>
  </si>
  <si>
    <t>B11</t>
  </si>
  <si>
    <t>B22</t>
  </si>
  <si>
    <t>B26</t>
  </si>
  <si>
    <t>C7</t>
  </si>
  <si>
    <t>approx C4</t>
  </si>
  <si>
    <t>Cz</t>
  </si>
  <si>
    <t>Fz</t>
  </si>
  <si>
    <t>Fp2</t>
  </si>
  <si>
    <t>Fp1</t>
  </si>
  <si>
    <t>F3</t>
  </si>
  <si>
    <t>F7</t>
  </si>
  <si>
    <t>T7</t>
  </si>
  <si>
    <t>P3</t>
  </si>
  <si>
    <t>P7</t>
  </si>
  <si>
    <t>Pz</t>
  </si>
  <si>
    <t>O1</t>
  </si>
  <si>
    <t>O2</t>
  </si>
  <si>
    <t>P4</t>
  </si>
  <si>
    <t>P8</t>
  </si>
  <si>
    <t>C4</t>
  </si>
  <si>
    <t>T8</t>
  </si>
  <si>
    <t>F8</t>
  </si>
  <si>
    <t>F4</t>
  </si>
  <si>
    <t>D4</t>
  </si>
  <si>
    <t>A7</t>
  </si>
  <si>
    <t>B4</t>
  </si>
  <si>
    <t>biosemi</t>
  </si>
  <si>
    <t>egi</t>
  </si>
  <si>
    <t>EGI</t>
  </si>
  <si>
    <t>Oz</t>
  </si>
  <si>
    <t>EGI + 3</t>
  </si>
  <si>
    <t>biosemi 128</t>
  </si>
  <si>
    <t>biosemi64</t>
  </si>
  <si>
    <t>biosemi256</t>
  </si>
  <si>
    <t>biosemi128</t>
  </si>
  <si>
    <t>biosemi64 modif</t>
  </si>
  <si>
    <t>FC4</t>
  </si>
  <si>
    <t>FC2</t>
  </si>
  <si>
    <t>Number</t>
  </si>
  <si>
    <t>labels</t>
  </si>
  <si>
    <t>type</t>
  </si>
  <si>
    <t>theta</t>
  </si>
  <si>
    <t>radius</t>
  </si>
  <si>
    <t>X</t>
  </si>
  <si>
    <t>Y</t>
  </si>
  <si>
    <t>Z</t>
  </si>
  <si>
    <t>sph_theta</t>
  </si>
  <si>
    <t>sph_phi</t>
  </si>
  <si>
    <t>sph_radius</t>
  </si>
  <si>
    <t>EEG</t>
  </si>
  <si>
    <t>AF7</t>
  </si>
  <si>
    <t>AF3</t>
  </si>
  <si>
    <t>F1</t>
  </si>
  <si>
    <t>I1</t>
  </si>
  <si>
    <t>FT7</t>
  </si>
  <si>
    <t>FC5</t>
  </si>
  <si>
    <t>FC3</t>
  </si>
  <si>
    <t>FC1</t>
  </si>
  <si>
    <t>C5</t>
  </si>
  <si>
    <t>PO9</t>
  </si>
  <si>
    <t>TP7</t>
  </si>
  <si>
    <t>CP5</t>
  </si>
  <si>
    <t>CP3</t>
  </si>
  <si>
    <t>CP1</t>
  </si>
  <si>
    <t>P1</t>
  </si>
  <si>
    <t>P5</t>
  </si>
  <si>
    <t>P9</t>
  </si>
  <si>
    <t>PO7</t>
  </si>
  <si>
    <t>PO3</t>
  </si>
  <si>
    <t>Iz</t>
  </si>
  <si>
    <t>POz</t>
  </si>
  <si>
    <t>CPz</t>
  </si>
  <si>
    <t>Fpz</t>
  </si>
  <si>
    <t>AF8</t>
  </si>
  <si>
    <t>AF4</t>
  </si>
  <si>
    <t>AFz</t>
  </si>
  <si>
    <t>F2</t>
  </si>
  <si>
    <t>I2</t>
  </si>
  <si>
    <t>FT8</t>
  </si>
  <si>
    <t>FC6</t>
  </si>
  <si>
    <t>FCz</t>
  </si>
  <si>
    <t>PO10</t>
  </si>
  <si>
    <t>TP8</t>
  </si>
  <si>
    <t>CP6</t>
  </si>
  <si>
    <t>CP4</t>
  </si>
  <si>
    <t>CP2</t>
  </si>
  <si>
    <t>P2</t>
  </si>
  <si>
    <t>P6</t>
  </si>
  <si>
    <t>P10</t>
  </si>
  <si>
    <t>PO8</t>
  </si>
  <si>
    <t>PO4</t>
  </si>
  <si>
    <t>VEOG</t>
  </si>
  <si>
    <t>MISC</t>
  </si>
  <si>
    <t>EXG2</t>
  </si>
  <si>
    <t>HEOG</t>
  </si>
  <si>
    <t>EXG4</t>
  </si>
  <si>
    <t>E</t>
  </si>
  <si>
    <t>F5</t>
  </si>
  <si>
    <t>F6</t>
  </si>
  <si>
    <t>app E29</t>
  </si>
  <si>
    <t>app D32</t>
  </si>
  <si>
    <t>app F28</t>
  </si>
  <si>
    <t>app D12</t>
  </si>
  <si>
    <t>G16</t>
  </si>
  <si>
    <t>G11</t>
  </si>
  <si>
    <t>app G30</t>
  </si>
  <si>
    <t>C23</t>
  </si>
  <si>
    <t>app C11</t>
  </si>
  <si>
    <t>app H29</t>
  </si>
  <si>
    <t>app B9</t>
  </si>
  <si>
    <t xml:space="preserve">in between F6 F7 </t>
  </si>
  <si>
    <t>in between H19 H20</t>
  </si>
  <si>
    <t>biosemi32</t>
  </si>
  <si>
    <t>Ref absent in MRI!</t>
  </si>
  <si>
    <t>EGI 128</t>
  </si>
  <si>
    <t>EGI 64</t>
  </si>
  <si>
    <t>EGI256</t>
  </si>
  <si>
    <t>EGI32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</si>
</sst>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8286-9CAD-AE49-B7F2-3E092E161257}">
  <dimension ref="B2:K130"/>
  <sheetViews>
    <sheetView workbookViewId="0">
      <selection activeCell="B20" sqref="B20"/>
    </sheetView>
  </sheetViews>
  <sheetFormatPr baseColWidth="10" defaultRowHeight="16"/>
  <sheetData>
    <row r="2" spans="2:11">
      <c r="J2" t="s">
        <v>187</v>
      </c>
      <c r="K2" t="s">
        <v>188</v>
      </c>
    </row>
    <row r="3" spans="2:11" ht="17">
      <c r="B3" s="1" t="s">
        <v>0</v>
      </c>
      <c r="C3" t="s">
        <v>147</v>
      </c>
      <c r="E3" t="s">
        <v>19</v>
      </c>
      <c r="H3" t="s">
        <v>166</v>
      </c>
      <c r="I3" t="s">
        <v>147</v>
      </c>
      <c r="J3">
        <v>1</v>
      </c>
      <c r="K3">
        <v>1</v>
      </c>
    </row>
    <row r="4" spans="2:11" ht="17">
      <c r="B4" s="1" t="s">
        <v>1</v>
      </c>
      <c r="C4" t="s">
        <v>148</v>
      </c>
      <c r="E4" t="s">
        <v>20</v>
      </c>
      <c r="H4" t="s">
        <v>167</v>
      </c>
      <c r="I4" t="s">
        <v>148</v>
      </c>
      <c r="J4">
        <v>85</v>
      </c>
      <c r="K4">
        <v>11</v>
      </c>
    </row>
    <row r="5" spans="2:11" ht="17">
      <c r="B5" s="1" t="s">
        <v>2</v>
      </c>
      <c r="C5" t="s">
        <v>149</v>
      </c>
      <c r="E5" t="s">
        <v>21</v>
      </c>
      <c r="H5" t="s">
        <v>168</v>
      </c>
      <c r="I5" t="s">
        <v>149</v>
      </c>
      <c r="J5">
        <v>80</v>
      </c>
      <c r="K5">
        <v>14</v>
      </c>
    </row>
    <row r="6" spans="2:11" ht="17">
      <c r="B6" s="1" t="s">
        <v>3</v>
      </c>
      <c r="C6" t="s">
        <v>150</v>
      </c>
      <c r="E6" t="s">
        <v>22</v>
      </c>
      <c r="H6" t="s">
        <v>169</v>
      </c>
      <c r="I6" t="s">
        <v>150</v>
      </c>
      <c r="J6">
        <v>93</v>
      </c>
      <c r="K6">
        <v>22</v>
      </c>
    </row>
    <row r="7" spans="2:11" ht="17">
      <c r="B7" s="1" t="s">
        <v>4</v>
      </c>
      <c r="C7" t="s">
        <v>151</v>
      </c>
      <c r="E7" t="s">
        <v>23</v>
      </c>
      <c r="H7" t="s">
        <v>170</v>
      </c>
      <c r="I7" t="s">
        <v>184</v>
      </c>
      <c r="J7">
        <v>100</v>
      </c>
      <c r="K7">
        <v>25</v>
      </c>
    </row>
    <row r="8" spans="2:11" ht="17">
      <c r="B8" s="1" t="s">
        <v>5</v>
      </c>
      <c r="C8" t="s">
        <v>152</v>
      </c>
      <c r="E8" t="s">
        <v>24</v>
      </c>
      <c r="H8" t="s">
        <v>171</v>
      </c>
      <c r="I8" t="s">
        <v>152</v>
      </c>
      <c r="J8">
        <v>103</v>
      </c>
      <c r="K8">
        <v>34</v>
      </c>
    </row>
    <row r="9" spans="2:11" ht="17">
      <c r="B9" s="1" t="s">
        <v>6</v>
      </c>
      <c r="C9" t="s">
        <v>153</v>
      </c>
      <c r="E9" t="s">
        <v>25</v>
      </c>
      <c r="H9" t="s">
        <v>85</v>
      </c>
      <c r="I9" t="s">
        <v>153</v>
      </c>
      <c r="J9">
        <v>115</v>
      </c>
      <c r="K9">
        <v>37</v>
      </c>
    </row>
    <row r="10" spans="2:11" ht="17">
      <c r="B10" s="1" t="s">
        <v>7</v>
      </c>
      <c r="C10" t="s">
        <v>154</v>
      </c>
      <c r="E10" t="s">
        <v>26</v>
      </c>
      <c r="H10" t="s">
        <v>172</v>
      </c>
      <c r="I10" t="s">
        <v>154</v>
      </c>
      <c r="J10">
        <v>119</v>
      </c>
      <c r="K10">
        <v>46</v>
      </c>
    </row>
    <row r="11" spans="2:11" ht="17">
      <c r="B11" s="1" t="s">
        <v>8</v>
      </c>
      <c r="C11" t="s">
        <v>155</v>
      </c>
      <c r="E11" t="s">
        <v>27</v>
      </c>
      <c r="H11" t="s">
        <v>173</v>
      </c>
      <c r="I11" t="s">
        <v>185</v>
      </c>
      <c r="J11">
        <v>7</v>
      </c>
      <c r="K11">
        <v>53</v>
      </c>
    </row>
    <row r="12" spans="2:11" ht="17">
      <c r="B12" s="1" t="s">
        <v>9</v>
      </c>
      <c r="C12" t="s">
        <v>156</v>
      </c>
      <c r="E12" t="s">
        <v>28</v>
      </c>
      <c r="H12" t="s">
        <v>174</v>
      </c>
      <c r="I12" t="s">
        <v>156</v>
      </c>
      <c r="J12">
        <v>127</v>
      </c>
      <c r="K12">
        <v>59</v>
      </c>
    </row>
    <row r="13" spans="2:11" ht="17">
      <c r="B13" s="1" t="s">
        <v>10</v>
      </c>
      <c r="C13" t="s">
        <v>157</v>
      </c>
      <c r="E13" t="s">
        <v>29</v>
      </c>
      <c r="H13" t="s">
        <v>175</v>
      </c>
      <c r="I13" t="s">
        <v>157</v>
      </c>
      <c r="J13">
        <v>19</v>
      </c>
      <c r="K13">
        <v>62</v>
      </c>
    </row>
    <row r="14" spans="2:11" ht="17">
      <c r="B14" s="1" t="s">
        <v>11</v>
      </c>
      <c r="C14" t="s">
        <v>158</v>
      </c>
      <c r="E14" t="s">
        <v>30</v>
      </c>
      <c r="H14" t="s">
        <v>176</v>
      </c>
      <c r="I14" t="s">
        <v>158</v>
      </c>
      <c r="J14">
        <v>15</v>
      </c>
      <c r="K14">
        <v>72</v>
      </c>
    </row>
    <row r="15" spans="2:11" ht="17">
      <c r="B15" s="1" t="s">
        <v>12</v>
      </c>
      <c r="C15" t="s">
        <v>159</v>
      </c>
      <c r="E15" t="s">
        <v>31</v>
      </c>
      <c r="H15" t="s">
        <v>177</v>
      </c>
      <c r="I15" t="s">
        <v>159</v>
      </c>
      <c r="J15">
        <v>28</v>
      </c>
      <c r="K15">
        <v>77</v>
      </c>
    </row>
    <row r="16" spans="2:11" ht="17">
      <c r="B16" s="1" t="s">
        <v>13</v>
      </c>
      <c r="C16" t="s">
        <v>160</v>
      </c>
      <c r="E16" t="s">
        <v>32</v>
      </c>
      <c r="H16" t="s">
        <v>178</v>
      </c>
      <c r="I16" t="s">
        <v>186</v>
      </c>
      <c r="J16">
        <v>36</v>
      </c>
      <c r="K16">
        <v>87</v>
      </c>
    </row>
    <row r="17" spans="2:11" ht="17">
      <c r="B17" s="1" t="s">
        <v>14</v>
      </c>
      <c r="C17" t="s">
        <v>161</v>
      </c>
      <c r="E17" t="s">
        <v>33</v>
      </c>
      <c r="H17" t="s">
        <v>179</v>
      </c>
      <c r="I17" t="s">
        <v>161</v>
      </c>
      <c r="J17">
        <v>43</v>
      </c>
      <c r="K17">
        <v>92</v>
      </c>
    </row>
    <row r="18" spans="2:11" ht="17">
      <c r="B18" s="1" t="s">
        <v>15</v>
      </c>
      <c r="C18" t="s">
        <v>162</v>
      </c>
      <c r="E18" t="s">
        <v>34</v>
      </c>
      <c r="H18" t="s">
        <v>180</v>
      </c>
      <c r="I18" t="s">
        <v>162</v>
      </c>
      <c r="J18">
        <v>54</v>
      </c>
      <c r="K18">
        <v>105</v>
      </c>
    </row>
    <row r="19" spans="2:11" ht="17">
      <c r="B19" s="1" t="s">
        <v>16</v>
      </c>
      <c r="C19" t="s">
        <v>163</v>
      </c>
      <c r="E19" t="s">
        <v>35</v>
      </c>
      <c r="H19" t="s">
        <v>181</v>
      </c>
      <c r="I19" t="s">
        <v>163</v>
      </c>
      <c r="J19">
        <v>58</v>
      </c>
      <c r="K19">
        <v>109</v>
      </c>
    </row>
    <row r="20" spans="2:11" ht="17">
      <c r="B20" s="1" t="s">
        <v>17</v>
      </c>
      <c r="C20" t="s">
        <v>164</v>
      </c>
      <c r="E20" t="s">
        <v>36</v>
      </c>
      <c r="H20" t="s">
        <v>182</v>
      </c>
      <c r="I20" t="s">
        <v>164</v>
      </c>
      <c r="J20">
        <v>71</v>
      </c>
      <c r="K20">
        <v>122</v>
      </c>
    </row>
    <row r="21" spans="2:11" ht="17">
      <c r="B21" s="1" t="s">
        <v>18</v>
      </c>
      <c r="C21" t="s">
        <v>165</v>
      </c>
      <c r="E21" t="s">
        <v>37</v>
      </c>
      <c r="H21" t="s">
        <v>183</v>
      </c>
      <c r="I21" t="s">
        <v>180</v>
      </c>
      <c r="J21">
        <v>68</v>
      </c>
      <c r="K21">
        <v>124</v>
      </c>
    </row>
    <row r="22" spans="2:11">
      <c r="E22" t="s">
        <v>38</v>
      </c>
    </row>
    <row r="23" spans="2:11">
      <c r="E23" t="s">
        <v>39</v>
      </c>
    </row>
    <row r="24" spans="2:11">
      <c r="E24" t="s">
        <v>40</v>
      </c>
    </row>
    <row r="25" spans="2:11">
      <c r="E25" t="s">
        <v>41</v>
      </c>
    </row>
    <row r="26" spans="2:11">
      <c r="E26" t="s">
        <v>42</v>
      </c>
    </row>
    <row r="27" spans="2:11">
      <c r="E27" t="s">
        <v>43</v>
      </c>
    </row>
    <row r="28" spans="2:11">
      <c r="E28" t="s">
        <v>44</v>
      </c>
    </row>
    <row r="29" spans="2:11">
      <c r="E29" t="s">
        <v>45</v>
      </c>
    </row>
    <row r="30" spans="2:11">
      <c r="E30" t="s">
        <v>46</v>
      </c>
    </row>
    <row r="31" spans="2:11">
      <c r="E31" t="s">
        <v>47</v>
      </c>
    </row>
    <row r="32" spans="2:11">
      <c r="E32" t="s">
        <v>48</v>
      </c>
    </row>
    <row r="33" spans="5:5">
      <c r="E33" t="s">
        <v>49</v>
      </c>
    </row>
    <row r="34" spans="5:5">
      <c r="E34" t="s">
        <v>50</v>
      </c>
    </row>
    <row r="35" spans="5:5">
      <c r="E35" t="s">
        <v>51</v>
      </c>
    </row>
    <row r="36" spans="5:5">
      <c r="E36" t="s">
        <v>52</v>
      </c>
    </row>
    <row r="37" spans="5:5">
      <c r="E37" t="s">
        <v>53</v>
      </c>
    </row>
    <row r="38" spans="5:5">
      <c r="E38" t="s">
        <v>54</v>
      </c>
    </row>
    <row r="39" spans="5:5">
      <c r="E39" t="s">
        <v>55</v>
      </c>
    </row>
    <row r="40" spans="5:5">
      <c r="E40" t="s">
        <v>56</v>
      </c>
    </row>
    <row r="41" spans="5:5">
      <c r="E41" t="s">
        <v>57</v>
      </c>
    </row>
    <row r="42" spans="5:5">
      <c r="E42" t="s">
        <v>58</v>
      </c>
    </row>
    <row r="43" spans="5:5">
      <c r="E43" t="s">
        <v>59</v>
      </c>
    </row>
    <row r="44" spans="5:5">
      <c r="E44" t="s">
        <v>60</v>
      </c>
    </row>
    <row r="45" spans="5:5">
      <c r="E45" t="s">
        <v>61</v>
      </c>
    </row>
    <row r="46" spans="5:5">
      <c r="E46" t="s">
        <v>62</v>
      </c>
    </row>
    <row r="47" spans="5:5">
      <c r="E47" t="s">
        <v>63</v>
      </c>
    </row>
    <row r="48" spans="5:5">
      <c r="E48" t="s">
        <v>64</v>
      </c>
    </row>
    <row r="49" spans="5:5">
      <c r="E49" t="s">
        <v>65</v>
      </c>
    </row>
    <row r="50" spans="5:5">
      <c r="E50" t="s">
        <v>66</v>
      </c>
    </row>
    <row r="51" spans="5:5">
      <c r="E51" t="s">
        <v>67</v>
      </c>
    </row>
    <row r="52" spans="5:5">
      <c r="E52" t="s">
        <v>68</v>
      </c>
    </row>
    <row r="53" spans="5:5">
      <c r="E53" t="s">
        <v>69</v>
      </c>
    </row>
    <row r="54" spans="5:5">
      <c r="E54" t="s">
        <v>70</v>
      </c>
    </row>
    <row r="55" spans="5:5">
      <c r="E55" t="s">
        <v>71</v>
      </c>
    </row>
    <row r="56" spans="5:5">
      <c r="E56" t="s">
        <v>72</v>
      </c>
    </row>
    <row r="57" spans="5:5">
      <c r="E57" t="s">
        <v>73</v>
      </c>
    </row>
    <row r="58" spans="5:5">
      <c r="E58" t="s">
        <v>74</v>
      </c>
    </row>
    <row r="59" spans="5:5">
      <c r="E59" t="s">
        <v>75</v>
      </c>
    </row>
    <row r="60" spans="5:5">
      <c r="E60" t="s">
        <v>76</v>
      </c>
    </row>
    <row r="61" spans="5:5">
      <c r="E61" t="s">
        <v>77</v>
      </c>
    </row>
    <row r="62" spans="5:5">
      <c r="E62" t="s">
        <v>78</v>
      </c>
    </row>
    <row r="63" spans="5:5">
      <c r="E63" t="s">
        <v>79</v>
      </c>
    </row>
    <row r="64" spans="5:5">
      <c r="E64" t="s">
        <v>80</v>
      </c>
    </row>
    <row r="65" spans="5:5">
      <c r="E65" t="s">
        <v>81</v>
      </c>
    </row>
    <row r="66" spans="5:5">
      <c r="E66" t="s">
        <v>82</v>
      </c>
    </row>
    <row r="67" spans="5:5">
      <c r="E67" t="s">
        <v>83</v>
      </c>
    </row>
    <row r="68" spans="5:5">
      <c r="E68" t="s">
        <v>84</v>
      </c>
    </row>
    <row r="69" spans="5:5">
      <c r="E69" t="s">
        <v>85</v>
      </c>
    </row>
    <row r="70" spans="5:5">
      <c r="E70" t="s">
        <v>86</v>
      </c>
    </row>
    <row r="71" spans="5:5">
      <c r="E71" t="s">
        <v>87</v>
      </c>
    </row>
    <row r="72" spans="5:5">
      <c r="E72" t="s">
        <v>88</v>
      </c>
    </row>
    <row r="73" spans="5:5">
      <c r="E73" t="s">
        <v>89</v>
      </c>
    </row>
    <row r="74" spans="5:5">
      <c r="E74" t="s">
        <v>90</v>
      </c>
    </row>
    <row r="75" spans="5:5">
      <c r="E75" t="s">
        <v>91</v>
      </c>
    </row>
    <row r="76" spans="5:5">
      <c r="E76" t="s">
        <v>92</v>
      </c>
    </row>
    <row r="77" spans="5:5">
      <c r="E77" t="s">
        <v>93</v>
      </c>
    </row>
    <row r="78" spans="5:5">
      <c r="E78" t="s">
        <v>94</v>
      </c>
    </row>
    <row r="79" spans="5:5">
      <c r="E79" t="s">
        <v>95</v>
      </c>
    </row>
    <row r="80" spans="5:5">
      <c r="E80" t="s">
        <v>96</v>
      </c>
    </row>
    <row r="81" spans="5:5">
      <c r="E81" t="s">
        <v>97</v>
      </c>
    </row>
    <row r="82" spans="5:5">
      <c r="E82" t="s">
        <v>98</v>
      </c>
    </row>
    <row r="83" spans="5:5">
      <c r="E83" t="s">
        <v>99</v>
      </c>
    </row>
    <row r="84" spans="5:5">
      <c r="E84" t="s">
        <v>100</v>
      </c>
    </row>
    <row r="85" spans="5:5">
      <c r="E85" t="s">
        <v>101</v>
      </c>
    </row>
    <row r="86" spans="5:5">
      <c r="E86" t="s">
        <v>102</v>
      </c>
    </row>
    <row r="87" spans="5:5">
      <c r="E87" t="s">
        <v>103</v>
      </c>
    </row>
    <row r="88" spans="5:5">
      <c r="E88" t="s">
        <v>104</v>
      </c>
    </row>
    <row r="89" spans="5:5">
      <c r="E89" t="s">
        <v>105</v>
      </c>
    </row>
    <row r="90" spans="5:5">
      <c r="E90" t="s">
        <v>106</v>
      </c>
    </row>
    <row r="91" spans="5:5">
      <c r="E91" t="s">
        <v>107</v>
      </c>
    </row>
    <row r="92" spans="5:5">
      <c r="E92" t="s">
        <v>108</v>
      </c>
    </row>
    <row r="93" spans="5:5">
      <c r="E93" t="s">
        <v>109</v>
      </c>
    </row>
    <row r="94" spans="5:5">
      <c r="E94" t="s">
        <v>110</v>
      </c>
    </row>
    <row r="95" spans="5:5">
      <c r="E95" t="s">
        <v>111</v>
      </c>
    </row>
    <row r="96" spans="5:5">
      <c r="E96" t="s">
        <v>112</v>
      </c>
    </row>
    <row r="97" spans="5:5">
      <c r="E97" t="s">
        <v>113</v>
      </c>
    </row>
    <row r="98" spans="5:5">
      <c r="E98" t="s">
        <v>114</v>
      </c>
    </row>
    <row r="99" spans="5:5">
      <c r="E99" t="s">
        <v>115</v>
      </c>
    </row>
    <row r="100" spans="5:5">
      <c r="E100" t="s">
        <v>116</v>
      </c>
    </row>
    <row r="101" spans="5:5">
      <c r="E101" t="s">
        <v>117</v>
      </c>
    </row>
    <row r="102" spans="5:5">
      <c r="E102" t="s">
        <v>118</v>
      </c>
    </row>
    <row r="103" spans="5:5">
      <c r="E103" t="s">
        <v>119</v>
      </c>
    </row>
    <row r="104" spans="5:5">
      <c r="E104" t="s">
        <v>120</v>
      </c>
    </row>
    <row r="105" spans="5:5">
      <c r="E105" t="s">
        <v>121</v>
      </c>
    </row>
    <row r="106" spans="5:5">
      <c r="E106" t="s">
        <v>122</v>
      </c>
    </row>
    <row r="107" spans="5:5">
      <c r="E107" t="s">
        <v>123</v>
      </c>
    </row>
    <row r="108" spans="5:5">
      <c r="E108" t="s">
        <v>124</v>
      </c>
    </row>
    <row r="109" spans="5:5">
      <c r="E109" t="s">
        <v>125</v>
      </c>
    </row>
    <row r="110" spans="5:5">
      <c r="E110" t="s">
        <v>126</v>
      </c>
    </row>
    <row r="111" spans="5:5">
      <c r="E111" t="s">
        <v>127</v>
      </c>
    </row>
    <row r="112" spans="5:5">
      <c r="E112" t="s">
        <v>128</v>
      </c>
    </row>
    <row r="113" spans="5:5">
      <c r="E113" t="s">
        <v>129</v>
      </c>
    </row>
    <row r="114" spans="5:5">
      <c r="E114" t="s">
        <v>130</v>
      </c>
    </row>
    <row r="115" spans="5:5">
      <c r="E115" t="s">
        <v>131</v>
      </c>
    </row>
    <row r="116" spans="5:5">
      <c r="E116" t="s">
        <v>132</v>
      </c>
    </row>
    <row r="117" spans="5:5">
      <c r="E117" t="s">
        <v>133</v>
      </c>
    </row>
    <row r="118" spans="5:5">
      <c r="E118" t="s">
        <v>134</v>
      </c>
    </row>
    <row r="119" spans="5:5">
      <c r="E119" t="s">
        <v>135</v>
      </c>
    </row>
    <row r="120" spans="5:5">
      <c r="E120" t="s">
        <v>136</v>
      </c>
    </row>
    <row r="121" spans="5:5">
      <c r="E121" t="s">
        <v>137</v>
      </c>
    </row>
    <row r="122" spans="5:5">
      <c r="E122" t="s">
        <v>138</v>
      </c>
    </row>
    <row r="123" spans="5:5">
      <c r="E123" t="s">
        <v>139</v>
      </c>
    </row>
    <row r="124" spans="5:5">
      <c r="E124" t="s">
        <v>140</v>
      </c>
    </row>
    <row r="125" spans="5:5">
      <c r="E125" t="s">
        <v>141</v>
      </c>
    </row>
    <row r="126" spans="5:5">
      <c r="E126" t="s">
        <v>142</v>
      </c>
    </row>
    <row r="127" spans="5:5">
      <c r="E127" t="s">
        <v>143</v>
      </c>
    </row>
    <row r="128" spans="5:5">
      <c r="E128" t="s">
        <v>144</v>
      </c>
    </row>
    <row r="129" spans="5:5">
      <c r="E129" t="s">
        <v>145</v>
      </c>
    </row>
    <row r="130" spans="5:5">
      <c r="E130" t="s">
        <v>146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C818-19CC-F544-8C8E-8966A5E4FA8F}">
  <dimension ref="A4:L100"/>
  <sheetViews>
    <sheetView topLeftCell="A26" zoomScale="95" zoomScaleNormal="95" workbookViewId="0">
      <selection activeCell="M43" sqref="M43"/>
    </sheetView>
  </sheetViews>
  <sheetFormatPr baseColWidth="10" defaultRowHeight="16"/>
  <sheetData>
    <row r="4" spans="2:10">
      <c r="C4" t="s">
        <v>189</v>
      </c>
      <c r="D4" t="s">
        <v>187</v>
      </c>
      <c r="E4" t="s">
        <v>191</v>
      </c>
      <c r="J4" t="s">
        <v>195</v>
      </c>
    </row>
    <row r="5" spans="2:10">
      <c r="B5" t="s">
        <v>169</v>
      </c>
      <c r="C5">
        <v>22</v>
      </c>
      <c r="D5">
        <v>93</v>
      </c>
      <c r="E5">
        <f>C5+3</f>
        <v>25</v>
      </c>
      <c r="H5" t="s">
        <v>166</v>
      </c>
      <c r="I5" t="s">
        <v>147</v>
      </c>
      <c r="J5">
        <v>1</v>
      </c>
    </row>
    <row r="6" spans="2:10">
      <c r="B6" t="s">
        <v>168</v>
      </c>
      <c r="C6">
        <v>9</v>
      </c>
      <c r="D6">
        <v>80</v>
      </c>
      <c r="E6">
        <f t="shared" ref="E6:E12" si="0">C6+3</f>
        <v>12</v>
      </c>
      <c r="H6" t="s">
        <v>167</v>
      </c>
      <c r="I6" t="s">
        <v>148</v>
      </c>
      <c r="J6">
        <v>85</v>
      </c>
    </row>
    <row r="7" spans="2:10">
      <c r="B7" t="s">
        <v>167</v>
      </c>
      <c r="C7">
        <v>11</v>
      </c>
      <c r="D7">
        <v>85</v>
      </c>
      <c r="E7">
        <f t="shared" si="0"/>
        <v>14</v>
      </c>
      <c r="H7" t="s">
        <v>168</v>
      </c>
      <c r="I7" t="s">
        <v>149</v>
      </c>
      <c r="J7">
        <v>80</v>
      </c>
    </row>
    <row r="8" spans="2:10">
      <c r="B8" t="s">
        <v>171</v>
      </c>
      <c r="C8">
        <v>33</v>
      </c>
      <c r="D8">
        <v>103</v>
      </c>
      <c r="E8">
        <f t="shared" si="0"/>
        <v>36</v>
      </c>
      <c r="H8" t="s">
        <v>169</v>
      </c>
      <c r="I8" t="s">
        <v>150</v>
      </c>
      <c r="J8">
        <v>93</v>
      </c>
    </row>
    <row r="9" spans="2:10">
      <c r="B9" t="s">
        <v>170</v>
      </c>
      <c r="C9">
        <v>24</v>
      </c>
      <c r="D9">
        <v>100</v>
      </c>
      <c r="E9">
        <f t="shared" si="0"/>
        <v>27</v>
      </c>
      <c r="H9" t="s">
        <v>170</v>
      </c>
      <c r="I9" t="s">
        <v>184</v>
      </c>
      <c r="J9">
        <v>100</v>
      </c>
    </row>
    <row r="10" spans="2:10">
      <c r="B10" t="s">
        <v>85</v>
      </c>
      <c r="C10">
        <v>36</v>
      </c>
      <c r="D10">
        <v>115</v>
      </c>
      <c r="E10">
        <f t="shared" si="0"/>
        <v>39</v>
      </c>
      <c r="H10" t="s">
        <v>171</v>
      </c>
      <c r="I10" t="s">
        <v>152</v>
      </c>
      <c r="J10">
        <v>103</v>
      </c>
    </row>
    <row r="11" spans="2:10">
      <c r="B11" t="s">
        <v>172</v>
      </c>
      <c r="C11">
        <v>45</v>
      </c>
      <c r="D11">
        <v>119</v>
      </c>
      <c r="E11">
        <f t="shared" si="0"/>
        <v>48</v>
      </c>
      <c r="H11" t="s">
        <v>85</v>
      </c>
      <c r="I11" t="s">
        <v>153</v>
      </c>
      <c r="J11">
        <v>115</v>
      </c>
    </row>
    <row r="12" spans="2:10">
      <c r="B12" t="s">
        <v>166</v>
      </c>
      <c r="C12">
        <v>129</v>
      </c>
      <c r="D12">
        <v>1</v>
      </c>
      <c r="E12">
        <f t="shared" si="0"/>
        <v>132</v>
      </c>
      <c r="H12" t="s">
        <v>172</v>
      </c>
      <c r="I12" t="s">
        <v>154</v>
      </c>
      <c r="J12">
        <v>119</v>
      </c>
    </row>
    <row r="13" spans="2:10">
      <c r="B13" t="s">
        <v>173</v>
      </c>
      <c r="C13">
        <v>52</v>
      </c>
      <c r="D13">
        <v>7</v>
      </c>
      <c r="E13">
        <f t="shared" ref="E13:E24" si="1">C13+3</f>
        <v>55</v>
      </c>
      <c r="H13" t="s">
        <v>173</v>
      </c>
      <c r="I13" t="s">
        <v>185</v>
      </c>
      <c r="J13">
        <v>7</v>
      </c>
    </row>
    <row r="14" spans="2:10">
      <c r="B14" t="s">
        <v>174</v>
      </c>
      <c r="C14">
        <v>58</v>
      </c>
      <c r="D14">
        <v>127</v>
      </c>
      <c r="E14">
        <f t="shared" si="1"/>
        <v>61</v>
      </c>
      <c r="H14" t="s">
        <v>174</v>
      </c>
      <c r="I14" t="s">
        <v>156</v>
      </c>
      <c r="J14">
        <v>127</v>
      </c>
    </row>
    <row r="15" spans="2:10">
      <c r="B15" t="s">
        <v>175</v>
      </c>
      <c r="C15">
        <v>62</v>
      </c>
      <c r="D15">
        <v>19</v>
      </c>
      <c r="E15">
        <f t="shared" si="1"/>
        <v>65</v>
      </c>
      <c r="H15" t="s">
        <v>175</v>
      </c>
      <c r="I15" t="s">
        <v>157</v>
      </c>
      <c r="J15">
        <v>19</v>
      </c>
    </row>
    <row r="16" spans="2:10">
      <c r="B16" t="s">
        <v>176</v>
      </c>
      <c r="C16">
        <v>70</v>
      </c>
      <c r="D16">
        <v>15</v>
      </c>
      <c r="E16">
        <f t="shared" si="1"/>
        <v>73</v>
      </c>
      <c r="H16" t="s">
        <v>176</v>
      </c>
      <c r="I16" t="s">
        <v>158</v>
      </c>
      <c r="J16">
        <v>15</v>
      </c>
    </row>
    <row r="17" spans="2:12">
      <c r="B17" t="s">
        <v>190</v>
      </c>
      <c r="C17">
        <v>75</v>
      </c>
      <c r="D17">
        <v>23</v>
      </c>
      <c r="E17">
        <f t="shared" si="1"/>
        <v>78</v>
      </c>
      <c r="H17" t="s">
        <v>177</v>
      </c>
      <c r="I17" t="s">
        <v>159</v>
      </c>
      <c r="J17">
        <v>28</v>
      </c>
    </row>
    <row r="18" spans="2:12">
      <c r="B18" t="s">
        <v>177</v>
      </c>
      <c r="C18">
        <v>83</v>
      </c>
      <c r="D18">
        <v>28</v>
      </c>
      <c r="E18">
        <f t="shared" si="1"/>
        <v>86</v>
      </c>
      <c r="H18" t="s">
        <v>178</v>
      </c>
      <c r="I18" t="s">
        <v>186</v>
      </c>
      <c r="J18">
        <v>36</v>
      </c>
    </row>
    <row r="19" spans="2:12">
      <c r="B19" t="s">
        <v>178</v>
      </c>
      <c r="C19">
        <v>92</v>
      </c>
      <c r="D19">
        <v>36</v>
      </c>
      <c r="E19">
        <f t="shared" si="1"/>
        <v>95</v>
      </c>
      <c r="H19" t="s">
        <v>179</v>
      </c>
      <c r="I19" t="s">
        <v>161</v>
      </c>
      <c r="J19">
        <v>43</v>
      </c>
    </row>
    <row r="20" spans="2:12">
      <c r="B20" t="s">
        <v>179</v>
      </c>
      <c r="C20">
        <v>96</v>
      </c>
      <c r="D20">
        <v>43</v>
      </c>
      <c r="E20">
        <f t="shared" si="1"/>
        <v>99</v>
      </c>
      <c r="H20" t="s">
        <v>180</v>
      </c>
      <c r="I20" t="s">
        <v>162</v>
      </c>
      <c r="J20">
        <v>54</v>
      </c>
    </row>
    <row r="21" spans="2:12">
      <c r="B21" t="s">
        <v>181</v>
      </c>
      <c r="C21">
        <v>108</v>
      </c>
      <c r="D21">
        <v>58</v>
      </c>
      <c r="E21">
        <f t="shared" si="1"/>
        <v>111</v>
      </c>
      <c r="H21" t="s">
        <v>181</v>
      </c>
      <c r="I21" t="s">
        <v>163</v>
      </c>
      <c r="J21">
        <v>58</v>
      </c>
    </row>
    <row r="22" spans="2:12">
      <c r="B22" t="s">
        <v>180</v>
      </c>
      <c r="C22">
        <v>104</v>
      </c>
      <c r="D22">
        <v>54</v>
      </c>
      <c r="E22">
        <f t="shared" si="1"/>
        <v>107</v>
      </c>
      <c r="H22" t="s">
        <v>182</v>
      </c>
      <c r="I22" t="s">
        <v>164</v>
      </c>
      <c r="J22">
        <v>71</v>
      </c>
    </row>
    <row r="23" spans="2:12">
      <c r="B23" t="s">
        <v>183</v>
      </c>
      <c r="C23">
        <v>124</v>
      </c>
      <c r="D23">
        <v>68</v>
      </c>
      <c r="E23">
        <f t="shared" si="1"/>
        <v>127</v>
      </c>
      <c r="H23" t="s">
        <v>183</v>
      </c>
      <c r="I23" t="s">
        <v>180</v>
      </c>
      <c r="J23">
        <v>68</v>
      </c>
    </row>
    <row r="24" spans="2:12">
      <c r="B24" t="s">
        <v>182</v>
      </c>
      <c r="C24">
        <v>122</v>
      </c>
      <c r="D24">
        <v>71</v>
      </c>
      <c r="E24">
        <f t="shared" si="1"/>
        <v>125</v>
      </c>
    </row>
    <row r="29" spans="2:12">
      <c r="B29" t="s">
        <v>196</v>
      </c>
    </row>
    <row r="30" spans="2:12">
      <c r="B30" t="s">
        <v>199</v>
      </c>
      <c r="C30" t="s">
        <v>200</v>
      </c>
      <c r="D30" t="s">
        <v>201</v>
      </c>
      <c r="E30" t="s">
        <v>202</v>
      </c>
      <c r="F30" t="s">
        <v>203</v>
      </c>
      <c r="G30" t="s">
        <v>204</v>
      </c>
      <c r="H30" t="s">
        <v>205</v>
      </c>
      <c r="I30" t="s">
        <v>206</v>
      </c>
      <c r="J30" t="s">
        <v>207</v>
      </c>
      <c r="K30" t="s">
        <v>208</v>
      </c>
      <c r="L30" t="s">
        <v>209</v>
      </c>
    </row>
    <row r="31" spans="2:12">
      <c r="B31">
        <v>1</v>
      </c>
      <c r="C31" t="s">
        <v>169</v>
      </c>
      <c r="D31" t="s">
        <v>210</v>
      </c>
      <c r="E31">
        <v>-17.899999999999999</v>
      </c>
      <c r="F31">
        <v>0.51500000000000001</v>
      </c>
      <c r="G31">
        <v>80.8</v>
      </c>
      <c r="H31">
        <v>26.1</v>
      </c>
      <c r="I31">
        <v>-4</v>
      </c>
      <c r="J31">
        <v>17.899999999999999</v>
      </c>
      <c r="K31">
        <v>-2.7</v>
      </c>
      <c r="L31">
        <v>85</v>
      </c>
    </row>
    <row r="32" spans="2:12">
      <c r="B32">
        <v>2</v>
      </c>
      <c r="C32" t="s">
        <v>211</v>
      </c>
      <c r="D32" t="s">
        <v>210</v>
      </c>
      <c r="E32">
        <v>-35.9</v>
      </c>
      <c r="F32">
        <v>0.52200000000000002</v>
      </c>
      <c r="G32">
        <v>68.7</v>
      </c>
      <c r="H32">
        <v>49.7</v>
      </c>
      <c r="I32">
        <v>-5.96</v>
      </c>
      <c r="J32">
        <v>35.9</v>
      </c>
      <c r="K32">
        <v>-4.0199999999999996</v>
      </c>
      <c r="L32">
        <v>85</v>
      </c>
    </row>
    <row r="33" spans="1:12">
      <c r="B33">
        <v>3</v>
      </c>
      <c r="C33" t="s">
        <v>212</v>
      </c>
      <c r="D33" t="s">
        <v>210</v>
      </c>
      <c r="E33">
        <v>-22.5</v>
      </c>
      <c r="F33">
        <v>0.42099999999999999</v>
      </c>
      <c r="G33">
        <v>76.2</v>
      </c>
      <c r="H33">
        <v>31.5</v>
      </c>
      <c r="I33">
        <v>20.8</v>
      </c>
      <c r="J33">
        <v>22.5</v>
      </c>
      <c r="K33">
        <v>14.2</v>
      </c>
      <c r="L33">
        <v>85</v>
      </c>
    </row>
    <row r="34" spans="1:12">
      <c r="B34" s="3">
        <v>4</v>
      </c>
      <c r="C34" s="3" t="s">
        <v>213</v>
      </c>
      <c r="D34" s="3" t="s">
        <v>210</v>
      </c>
      <c r="E34" s="3">
        <v>-23.5</v>
      </c>
      <c r="F34">
        <v>0.27900000000000003</v>
      </c>
      <c r="G34">
        <v>59.9</v>
      </c>
      <c r="H34">
        <v>26</v>
      </c>
      <c r="I34">
        <v>54.4</v>
      </c>
      <c r="J34">
        <v>23.5</v>
      </c>
      <c r="K34">
        <v>39.799999999999997</v>
      </c>
      <c r="L34">
        <v>85</v>
      </c>
    </row>
    <row r="35" spans="1:12">
      <c r="B35">
        <v>5</v>
      </c>
      <c r="C35" t="s">
        <v>170</v>
      </c>
      <c r="D35" t="s">
        <v>210</v>
      </c>
      <c r="E35">
        <v>-39.9</v>
      </c>
      <c r="F35">
        <v>0.34499999999999997</v>
      </c>
      <c r="G35">
        <v>57.6</v>
      </c>
      <c r="H35">
        <v>48.2</v>
      </c>
      <c r="I35">
        <v>39.9</v>
      </c>
      <c r="J35">
        <v>39.9</v>
      </c>
      <c r="K35">
        <v>28</v>
      </c>
      <c r="L35">
        <v>85</v>
      </c>
    </row>
    <row r="36" spans="1:12">
      <c r="A36" s="2" t="s">
        <v>258</v>
      </c>
      <c r="B36" s="2">
        <v>6</v>
      </c>
      <c r="C36" s="2" t="s">
        <v>214</v>
      </c>
      <c r="D36" s="2" t="s">
        <v>210</v>
      </c>
      <c r="E36" s="2">
        <v>-163</v>
      </c>
      <c r="F36" s="2">
        <v>0.64400000000000002</v>
      </c>
      <c r="G36" s="2">
        <v>-73</v>
      </c>
      <c r="H36" s="2">
        <v>23</v>
      </c>
      <c r="I36" s="2">
        <v>-37.1</v>
      </c>
      <c r="J36" s="2">
        <v>163</v>
      </c>
      <c r="K36" s="2">
        <v>-25.9</v>
      </c>
      <c r="L36" s="2">
        <v>85</v>
      </c>
    </row>
    <row r="37" spans="1:12">
      <c r="B37">
        <v>7</v>
      </c>
      <c r="C37" t="s">
        <v>171</v>
      </c>
      <c r="D37" t="s">
        <v>210</v>
      </c>
      <c r="E37">
        <v>-53.9</v>
      </c>
      <c r="F37">
        <v>0.52800000000000002</v>
      </c>
      <c r="G37">
        <v>49.9</v>
      </c>
      <c r="H37">
        <v>68.400000000000006</v>
      </c>
      <c r="I37">
        <v>-7.49</v>
      </c>
      <c r="J37">
        <v>53.9</v>
      </c>
      <c r="K37">
        <v>-5.0599999999999996</v>
      </c>
      <c r="L37">
        <v>85</v>
      </c>
    </row>
    <row r="38" spans="1:12">
      <c r="B38">
        <v>8</v>
      </c>
      <c r="C38" t="s">
        <v>215</v>
      </c>
      <c r="D38" t="s">
        <v>210</v>
      </c>
      <c r="E38">
        <v>-71.900000000000006</v>
      </c>
      <c r="F38">
        <v>0.53200000000000003</v>
      </c>
      <c r="G38">
        <v>26.2</v>
      </c>
      <c r="H38">
        <v>80.400000000000006</v>
      </c>
      <c r="I38">
        <v>-8.51</v>
      </c>
      <c r="J38">
        <v>71.900000000000006</v>
      </c>
      <c r="K38">
        <v>-5.75</v>
      </c>
      <c r="L38">
        <v>85</v>
      </c>
    </row>
    <row r="39" spans="1:12">
      <c r="B39" s="3">
        <v>9</v>
      </c>
      <c r="C39" s="3" t="s">
        <v>216</v>
      </c>
      <c r="D39" s="3" t="s">
        <v>210</v>
      </c>
      <c r="E39" s="3">
        <v>-69.3</v>
      </c>
      <c r="F39">
        <v>0.40799999999999997</v>
      </c>
      <c r="G39">
        <v>28.8</v>
      </c>
      <c r="H39">
        <v>76.2</v>
      </c>
      <c r="I39">
        <v>24.2</v>
      </c>
      <c r="J39">
        <v>69.3</v>
      </c>
      <c r="K39">
        <v>16.5</v>
      </c>
      <c r="L39">
        <v>85</v>
      </c>
    </row>
    <row r="40" spans="1:12">
      <c r="B40">
        <v>10</v>
      </c>
      <c r="C40" t="s">
        <v>217</v>
      </c>
      <c r="D40" t="s">
        <v>210</v>
      </c>
      <c r="E40">
        <v>-62.4</v>
      </c>
      <c r="F40">
        <v>0.28799999999999998</v>
      </c>
      <c r="G40">
        <v>31</v>
      </c>
      <c r="H40">
        <v>59.3</v>
      </c>
      <c r="I40">
        <v>52.5</v>
      </c>
      <c r="J40">
        <v>62.4</v>
      </c>
      <c r="K40">
        <v>38.1</v>
      </c>
      <c r="L40">
        <v>85</v>
      </c>
    </row>
    <row r="41" spans="1:12">
      <c r="B41">
        <v>11</v>
      </c>
      <c r="C41" t="s">
        <v>218</v>
      </c>
      <c r="D41" t="s">
        <v>210</v>
      </c>
      <c r="E41">
        <v>-44.9</v>
      </c>
      <c r="F41">
        <v>0.18099999999999999</v>
      </c>
      <c r="G41">
        <v>32.4</v>
      </c>
      <c r="H41">
        <v>32.4</v>
      </c>
      <c r="I41">
        <v>71.599999999999994</v>
      </c>
      <c r="J41">
        <v>44.9</v>
      </c>
      <c r="K41">
        <v>57.4</v>
      </c>
      <c r="L41">
        <v>85</v>
      </c>
    </row>
    <row r="42" spans="1:12">
      <c r="B42">
        <v>12</v>
      </c>
      <c r="C42" t="s">
        <v>83</v>
      </c>
      <c r="D42" t="s">
        <v>210</v>
      </c>
      <c r="E42">
        <v>-90</v>
      </c>
      <c r="F42">
        <v>0.13300000000000001</v>
      </c>
      <c r="G42" s="4">
        <v>2.11E-15</v>
      </c>
      <c r="H42">
        <v>34.5</v>
      </c>
      <c r="I42">
        <v>77.7</v>
      </c>
      <c r="J42">
        <v>90</v>
      </c>
      <c r="K42">
        <v>66</v>
      </c>
      <c r="L42">
        <v>85</v>
      </c>
    </row>
    <row r="43" spans="1:12">
      <c r="B43">
        <v>13</v>
      </c>
      <c r="C43" t="s">
        <v>85</v>
      </c>
      <c r="D43" t="s">
        <v>210</v>
      </c>
      <c r="E43">
        <v>-90</v>
      </c>
      <c r="F43">
        <v>0.26700000000000002</v>
      </c>
      <c r="G43" s="4">
        <v>3.8700000000000002E-15</v>
      </c>
      <c r="H43">
        <v>63.2</v>
      </c>
      <c r="I43">
        <v>56.9</v>
      </c>
      <c r="J43">
        <v>90</v>
      </c>
      <c r="K43">
        <v>42</v>
      </c>
      <c r="L43">
        <v>85</v>
      </c>
    </row>
    <row r="44" spans="1:12">
      <c r="B44">
        <v>14</v>
      </c>
      <c r="C44" t="s">
        <v>219</v>
      </c>
      <c r="D44" t="s">
        <v>210</v>
      </c>
      <c r="E44">
        <v>-90</v>
      </c>
      <c r="F44">
        <v>0.4</v>
      </c>
      <c r="G44" s="4">
        <v>4.9500000000000004E-15</v>
      </c>
      <c r="H44">
        <v>80.8</v>
      </c>
      <c r="I44">
        <v>26.3</v>
      </c>
      <c r="J44">
        <v>90</v>
      </c>
      <c r="K44">
        <v>18</v>
      </c>
      <c r="L44">
        <v>85</v>
      </c>
    </row>
    <row r="45" spans="1:12">
      <c r="A45" s="2" t="s">
        <v>172</v>
      </c>
      <c r="B45" s="2">
        <v>15</v>
      </c>
      <c r="C45" s="2" t="s">
        <v>220</v>
      </c>
      <c r="D45" s="2" t="s">
        <v>210</v>
      </c>
      <c r="E45" s="2">
        <v>-145</v>
      </c>
      <c r="F45" s="2">
        <v>0.65300000000000002</v>
      </c>
      <c r="G45" s="2">
        <v>-61.5</v>
      </c>
      <c r="H45" s="2">
        <v>43.6</v>
      </c>
      <c r="I45" s="2">
        <v>-39.299999999999997</v>
      </c>
      <c r="J45" s="2">
        <v>145</v>
      </c>
      <c r="K45" s="2">
        <v>-27.5</v>
      </c>
      <c r="L45" s="2">
        <v>85</v>
      </c>
    </row>
    <row r="46" spans="1:12">
      <c r="B46">
        <v>16</v>
      </c>
      <c r="C46" t="s">
        <v>221</v>
      </c>
      <c r="D46" t="s">
        <v>210</v>
      </c>
      <c r="E46">
        <v>-108</v>
      </c>
      <c r="F46">
        <v>0.53200000000000003</v>
      </c>
      <c r="G46">
        <v>-26.2</v>
      </c>
      <c r="H46">
        <v>80.400000000000006</v>
      </c>
      <c r="I46">
        <v>-8.51</v>
      </c>
      <c r="J46">
        <v>108</v>
      </c>
      <c r="K46">
        <v>-5.75</v>
      </c>
      <c r="L46">
        <v>85</v>
      </c>
    </row>
    <row r="47" spans="1:12">
      <c r="B47">
        <v>17</v>
      </c>
      <c r="C47" t="s">
        <v>222</v>
      </c>
      <c r="D47" t="s">
        <v>210</v>
      </c>
      <c r="E47">
        <v>-111</v>
      </c>
      <c r="F47">
        <v>0.40799999999999997</v>
      </c>
      <c r="G47">
        <v>-28.8</v>
      </c>
      <c r="H47">
        <v>76.2</v>
      </c>
      <c r="I47">
        <v>24.2</v>
      </c>
      <c r="J47">
        <v>111</v>
      </c>
      <c r="K47">
        <v>16.5</v>
      </c>
      <c r="L47">
        <v>85</v>
      </c>
    </row>
    <row r="48" spans="1:12">
      <c r="B48">
        <v>18</v>
      </c>
      <c r="C48" t="s">
        <v>223</v>
      </c>
      <c r="D48" t="s">
        <v>210</v>
      </c>
      <c r="E48">
        <v>-118</v>
      </c>
      <c r="F48">
        <v>0.28799999999999998</v>
      </c>
      <c r="G48">
        <v>-31</v>
      </c>
      <c r="H48">
        <v>59.3</v>
      </c>
      <c r="I48">
        <v>52.5</v>
      </c>
      <c r="J48">
        <v>118</v>
      </c>
      <c r="K48">
        <v>38.1</v>
      </c>
      <c r="L48">
        <v>85</v>
      </c>
    </row>
    <row r="49" spans="2:12">
      <c r="B49">
        <v>19</v>
      </c>
      <c r="C49" t="s">
        <v>224</v>
      </c>
      <c r="D49" t="s">
        <v>210</v>
      </c>
      <c r="E49">
        <v>-135</v>
      </c>
      <c r="F49">
        <v>0.18099999999999999</v>
      </c>
      <c r="G49">
        <v>-32.4</v>
      </c>
      <c r="H49">
        <v>32.4</v>
      </c>
      <c r="I49">
        <v>71.599999999999994</v>
      </c>
      <c r="J49">
        <v>135</v>
      </c>
      <c r="K49">
        <v>57.4</v>
      </c>
      <c r="L49">
        <v>85</v>
      </c>
    </row>
    <row r="50" spans="2:12">
      <c r="B50" s="3">
        <v>20</v>
      </c>
      <c r="C50" s="3" t="s">
        <v>225</v>
      </c>
      <c r="D50" s="3" t="s">
        <v>210</v>
      </c>
      <c r="E50" s="3">
        <v>-157</v>
      </c>
      <c r="F50">
        <v>0.27900000000000003</v>
      </c>
      <c r="G50">
        <v>-59.9</v>
      </c>
      <c r="H50">
        <v>26</v>
      </c>
      <c r="I50">
        <v>54.4</v>
      </c>
      <c r="J50">
        <v>157</v>
      </c>
      <c r="K50">
        <v>39.799999999999997</v>
      </c>
      <c r="L50">
        <v>85</v>
      </c>
    </row>
    <row r="51" spans="2:12">
      <c r="B51">
        <v>21</v>
      </c>
      <c r="C51" t="s">
        <v>173</v>
      </c>
      <c r="D51" t="s">
        <v>210</v>
      </c>
      <c r="E51">
        <v>-140</v>
      </c>
      <c r="F51">
        <v>0.34499999999999997</v>
      </c>
      <c r="G51">
        <v>-57.6</v>
      </c>
      <c r="H51">
        <v>48.2</v>
      </c>
      <c r="I51">
        <v>39.9</v>
      </c>
      <c r="J51">
        <v>140</v>
      </c>
      <c r="K51">
        <v>28</v>
      </c>
      <c r="L51">
        <v>85</v>
      </c>
    </row>
    <row r="52" spans="2:12">
      <c r="B52">
        <v>22</v>
      </c>
      <c r="C52" t="s">
        <v>226</v>
      </c>
      <c r="D52" t="s">
        <v>210</v>
      </c>
      <c r="E52">
        <v>-131</v>
      </c>
      <c r="F52">
        <v>0.432</v>
      </c>
      <c r="G52">
        <v>-54</v>
      </c>
      <c r="H52">
        <v>63.1</v>
      </c>
      <c r="I52">
        <v>18.100000000000001</v>
      </c>
      <c r="J52">
        <v>131</v>
      </c>
      <c r="K52">
        <v>12.3</v>
      </c>
      <c r="L52">
        <v>85</v>
      </c>
    </row>
    <row r="53" spans="2:12">
      <c r="B53">
        <v>23</v>
      </c>
      <c r="C53" t="s">
        <v>174</v>
      </c>
      <c r="D53" t="s">
        <v>210</v>
      </c>
      <c r="E53">
        <v>-126</v>
      </c>
      <c r="F53">
        <v>0.52800000000000002</v>
      </c>
      <c r="G53">
        <v>-49.9</v>
      </c>
      <c r="H53">
        <v>68.400000000000006</v>
      </c>
      <c r="I53">
        <v>-7.49</v>
      </c>
      <c r="J53">
        <v>126</v>
      </c>
      <c r="K53">
        <v>-5.0599999999999996</v>
      </c>
      <c r="L53">
        <v>85</v>
      </c>
    </row>
    <row r="54" spans="2:12">
      <c r="B54">
        <v>24</v>
      </c>
      <c r="C54" t="s">
        <v>227</v>
      </c>
      <c r="D54" t="s">
        <v>210</v>
      </c>
      <c r="E54">
        <v>-127</v>
      </c>
      <c r="F54">
        <v>0.66</v>
      </c>
      <c r="G54">
        <v>-44.5</v>
      </c>
      <c r="H54">
        <v>59.7</v>
      </c>
      <c r="I54">
        <v>-41</v>
      </c>
      <c r="J54">
        <v>127</v>
      </c>
      <c r="K54">
        <v>-28.8</v>
      </c>
      <c r="L54">
        <v>85</v>
      </c>
    </row>
    <row r="55" spans="2:12">
      <c r="B55">
        <v>25</v>
      </c>
      <c r="C55" t="s">
        <v>228</v>
      </c>
      <c r="D55" t="s">
        <v>210</v>
      </c>
      <c r="E55">
        <v>-144</v>
      </c>
      <c r="F55">
        <v>0.52200000000000002</v>
      </c>
      <c r="G55">
        <v>-68.7</v>
      </c>
      <c r="H55">
        <v>49.7</v>
      </c>
      <c r="I55">
        <v>-5.96</v>
      </c>
      <c r="J55">
        <v>144</v>
      </c>
      <c r="K55">
        <v>-4.0199999999999996</v>
      </c>
      <c r="L55">
        <v>85</v>
      </c>
    </row>
    <row r="56" spans="2:12">
      <c r="B56">
        <v>26</v>
      </c>
      <c r="C56" t="s">
        <v>229</v>
      </c>
      <c r="D56" t="s">
        <v>210</v>
      </c>
      <c r="E56">
        <v>-158</v>
      </c>
      <c r="F56">
        <v>0.42099999999999999</v>
      </c>
      <c r="G56">
        <v>-76.2</v>
      </c>
      <c r="H56">
        <v>31.5</v>
      </c>
      <c r="I56">
        <v>20.8</v>
      </c>
      <c r="J56">
        <v>158</v>
      </c>
      <c r="K56">
        <v>14.2</v>
      </c>
      <c r="L56">
        <v>85</v>
      </c>
    </row>
    <row r="57" spans="2:12">
      <c r="B57">
        <v>27</v>
      </c>
      <c r="C57" t="s">
        <v>176</v>
      </c>
      <c r="D57" t="s">
        <v>210</v>
      </c>
      <c r="E57">
        <v>-162</v>
      </c>
      <c r="F57">
        <v>0.51500000000000001</v>
      </c>
      <c r="G57">
        <v>-80.8</v>
      </c>
      <c r="H57">
        <v>26.1</v>
      </c>
      <c r="I57">
        <v>-4</v>
      </c>
      <c r="J57">
        <v>162</v>
      </c>
      <c r="K57">
        <v>-2.7</v>
      </c>
      <c r="L57">
        <v>85</v>
      </c>
    </row>
    <row r="58" spans="2:12">
      <c r="B58">
        <v>28</v>
      </c>
      <c r="C58" t="s">
        <v>230</v>
      </c>
      <c r="D58" t="s">
        <v>210</v>
      </c>
      <c r="E58">
        <v>180</v>
      </c>
      <c r="F58">
        <v>0.63300000000000001</v>
      </c>
      <c r="G58">
        <v>-77.599999999999994</v>
      </c>
      <c r="H58" s="4">
        <v>-9.5100000000000003E-15</v>
      </c>
      <c r="I58">
        <v>-34.6</v>
      </c>
      <c r="J58">
        <v>-180</v>
      </c>
      <c r="K58">
        <v>-24</v>
      </c>
      <c r="L58">
        <v>85</v>
      </c>
    </row>
    <row r="59" spans="2:12">
      <c r="B59">
        <v>29</v>
      </c>
      <c r="C59" t="s">
        <v>190</v>
      </c>
      <c r="D59" t="s">
        <v>210</v>
      </c>
      <c r="E59">
        <v>180</v>
      </c>
      <c r="F59">
        <v>0.50700000000000001</v>
      </c>
      <c r="G59">
        <v>-85</v>
      </c>
      <c r="H59" s="4">
        <v>-1.04E-14</v>
      </c>
      <c r="I59">
        <v>-1.79</v>
      </c>
      <c r="J59">
        <v>-180</v>
      </c>
      <c r="K59">
        <v>-1.2</v>
      </c>
      <c r="L59">
        <v>85</v>
      </c>
    </row>
    <row r="60" spans="2:12">
      <c r="B60">
        <v>30</v>
      </c>
      <c r="C60" t="s">
        <v>231</v>
      </c>
      <c r="D60" t="s">
        <v>210</v>
      </c>
      <c r="E60">
        <v>180</v>
      </c>
      <c r="F60">
        <v>0.38</v>
      </c>
      <c r="G60">
        <v>-79</v>
      </c>
      <c r="H60" s="4">
        <v>-9.6799999999999995E-15</v>
      </c>
      <c r="I60">
        <v>31.3</v>
      </c>
      <c r="J60">
        <v>-180</v>
      </c>
      <c r="K60">
        <v>21.6</v>
      </c>
      <c r="L60">
        <v>85</v>
      </c>
    </row>
    <row r="61" spans="2:12">
      <c r="B61">
        <v>31</v>
      </c>
      <c r="C61" t="s">
        <v>175</v>
      </c>
      <c r="D61" t="s">
        <v>210</v>
      </c>
      <c r="E61">
        <v>180</v>
      </c>
      <c r="F61">
        <v>0.253</v>
      </c>
      <c r="G61">
        <v>-60.7</v>
      </c>
      <c r="H61" s="4">
        <v>-7.4399999999999994E-15</v>
      </c>
      <c r="I61">
        <v>59.5</v>
      </c>
      <c r="J61">
        <v>-180</v>
      </c>
      <c r="K61">
        <v>44.4</v>
      </c>
      <c r="L61">
        <v>85</v>
      </c>
    </row>
    <row r="62" spans="2:12">
      <c r="B62">
        <v>32</v>
      </c>
      <c r="C62" t="s">
        <v>232</v>
      </c>
      <c r="D62" t="s">
        <v>210</v>
      </c>
      <c r="E62">
        <v>180</v>
      </c>
      <c r="F62">
        <v>0.127</v>
      </c>
      <c r="G62">
        <v>-32.9</v>
      </c>
      <c r="H62" s="4">
        <v>-4.0299999999999996E-15</v>
      </c>
      <c r="I62">
        <v>78.400000000000006</v>
      </c>
      <c r="J62">
        <v>-180</v>
      </c>
      <c r="K62">
        <v>67.2</v>
      </c>
      <c r="L62">
        <v>85</v>
      </c>
    </row>
    <row r="63" spans="2:12">
      <c r="B63">
        <v>33</v>
      </c>
      <c r="C63" t="s">
        <v>233</v>
      </c>
      <c r="D63" t="s">
        <v>210</v>
      </c>
      <c r="E63">
        <v>0</v>
      </c>
      <c r="F63">
        <v>0.50700000000000001</v>
      </c>
      <c r="G63">
        <v>85</v>
      </c>
      <c r="H63">
        <v>0</v>
      </c>
      <c r="I63">
        <v>-1.79</v>
      </c>
      <c r="J63">
        <v>0</v>
      </c>
      <c r="K63">
        <v>-1.2</v>
      </c>
      <c r="L63">
        <v>85</v>
      </c>
    </row>
    <row r="64" spans="2:12">
      <c r="B64">
        <v>34</v>
      </c>
      <c r="C64" t="s">
        <v>168</v>
      </c>
      <c r="D64" t="s">
        <v>210</v>
      </c>
      <c r="E64">
        <v>17.899999999999999</v>
      </c>
      <c r="F64">
        <v>0.51500000000000001</v>
      </c>
      <c r="G64">
        <v>80.8</v>
      </c>
      <c r="H64">
        <v>-26.1</v>
      </c>
      <c r="I64">
        <v>-4</v>
      </c>
      <c r="J64">
        <v>-17.899999999999999</v>
      </c>
      <c r="K64">
        <v>-2.7</v>
      </c>
      <c r="L64">
        <v>85</v>
      </c>
    </row>
    <row r="65" spans="1:12">
      <c r="B65">
        <v>35</v>
      </c>
      <c r="C65" t="s">
        <v>234</v>
      </c>
      <c r="D65" t="s">
        <v>210</v>
      </c>
      <c r="E65">
        <v>35.9</v>
      </c>
      <c r="F65">
        <v>0.52200000000000002</v>
      </c>
      <c r="G65">
        <v>68.7</v>
      </c>
      <c r="H65">
        <v>-49.7</v>
      </c>
      <c r="I65">
        <v>-5.95</v>
      </c>
      <c r="J65">
        <v>-35.9</v>
      </c>
      <c r="K65">
        <v>-4.0199999999999996</v>
      </c>
      <c r="L65">
        <v>85</v>
      </c>
    </row>
    <row r="66" spans="1:12">
      <c r="B66">
        <v>36</v>
      </c>
      <c r="C66" t="s">
        <v>235</v>
      </c>
      <c r="D66" t="s">
        <v>210</v>
      </c>
      <c r="E66">
        <v>22.5</v>
      </c>
      <c r="F66">
        <v>0.42099999999999999</v>
      </c>
      <c r="G66">
        <v>76.2</v>
      </c>
      <c r="H66">
        <v>-31.5</v>
      </c>
      <c r="I66">
        <v>20.8</v>
      </c>
      <c r="J66">
        <v>-22.5</v>
      </c>
      <c r="K66">
        <v>14.2</v>
      </c>
      <c r="L66">
        <v>85</v>
      </c>
    </row>
    <row r="67" spans="1:12">
      <c r="B67">
        <v>37</v>
      </c>
      <c r="C67" t="s">
        <v>236</v>
      </c>
      <c r="D67" t="s">
        <v>210</v>
      </c>
      <c r="E67">
        <v>0</v>
      </c>
      <c r="F67">
        <v>0.38</v>
      </c>
      <c r="G67">
        <v>79</v>
      </c>
      <c r="H67">
        <v>0</v>
      </c>
      <c r="I67">
        <v>31.3</v>
      </c>
      <c r="J67">
        <v>0</v>
      </c>
      <c r="K67">
        <v>21.6</v>
      </c>
      <c r="L67">
        <v>85</v>
      </c>
    </row>
    <row r="68" spans="1:12">
      <c r="B68">
        <v>38</v>
      </c>
      <c r="C68" t="s">
        <v>167</v>
      </c>
      <c r="D68" t="s">
        <v>210</v>
      </c>
      <c r="E68">
        <v>0</v>
      </c>
      <c r="F68">
        <v>0.253</v>
      </c>
      <c r="G68">
        <v>60.7</v>
      </c>
      <c r="H68">
        <v>0</v>
      </c>
      <c r="I68">
        <v>59.5</v>
      </c>
      <c r="J68">
        <v>0</v>
      </c>
      <c r="K68">
        <v>44.4</v>
      </c>
      <c r="L68">
        <v>85</v>
      </c>
    </row>
    <row r="69" spans="1:12">
      <c r="B69" s="3">
        <v>39</v>
      </c>
      <c r="C69" s="3" t="s">
        <v>237</v>
      </c>
      <c r="D69" s="3" t="s">
        <v>210</v>
      </c>
      <c r="E69" s="3">
        <v>23.5</v>
      </c>
      <c r="F69">
        <v>0.27900000000000003</v>
      </c>
      <c r="G69">
        <v>59.9</v>
      </c>
      <c r="H69">
        <v>-26</v>
      </c>
      <c r="I69">
        <v>54.4</v>
      </c>
      <c r="J69">
        <v>-23.5</v>
      </c>
      <c r="K69">
        <v>39.799999999999997</v>
      </c>
      <c r="L69">
        <v>85</v>
      </c>
    </row>
    <row r="70" spans="1:12">
      <c r="B70">
        <v>40</v>
      </c>
      <c r="C70" t="s">
        <v>183</v>
      </c>
      <c r="D70" t="s">
        <v>210</v>
      </c>
      <c r="E70">
        <v>39.9</v>
      </c>
      <c r="F70">
        <v>0.34399999999999997</v>
      </c>
      <c r="G70">
        <v>57.6</v>
      </c>
      <c r="H70">
        <v>-48.1</v>
      </c>
      <c r="I70">
        <v>39.9</v>
      </c>
      <c r="J70">
        <v>-39.9</v>
      </c>
      <c r="K70">
        <v>28</v>
      </c>
      <c r="L70">
        <v>85</v>
      </c>
    </row>
    <row r="71" spans="1:12">
      <c r="A71" s="2" t="s">
        <v>259</v>
      </c>
      <c r="B71" s="2">
        <v>41</v>
      </c>
      <c r="C71" s="2" t="s">
        <v>238</v>
      </c>
      <c r="D71" s="2" t="s">
        <v>210</v>
      </c>
      <c r="E71" s="2">
        <v>163</v>
      </c>
      <c r="F71" s="2">
        <v>0.64400000000000002</v>
      </c>
      <c r="G71" s="2">
        <v>-73</v>
      </c>
      <c r="H71" s="2">
        <v>-23</v>
      </c>
      <c r="I71" s="2">
        <v>-37.1</v>
      </c>
      <c r="J71" s="2">
        <v>-163</v>
      </c>
      <c r="K71" s="2">
        <v>-25.9</v>
      </c>
      <c r="L71" s="2">
        <v>85</v>
      </c>
    </row>
    <row r="72" spans="1:12">
      <c r="B72">
        <v>42</v>
      </c>
      <c r="C72" t="s">
        <v>182</v>
      </c>
      <c r="D72" t="s">
        <v>210</v>
      </c>
      <c r="E72">
        <v>53.9</v>
      </c>
      <c r="F72">
        <v>0.52800000000000002</v>
      </c>
      <c r="G72">
        <v>49.9</v>
      </c>
      <c r="H72">
        <v>-68.400000000000006</v>
      </c>
      <c r="I72">
        <v>-7.49</v>
      </c>
      <c r="J72">
        <v>-53.9</v>
      </c>
      <c r="K72">
        <v>-5.05</v>
      </c>
      <c r="L72">
        <v>85</v>
      </c>
    </row>
    <row r="73" spans="1:12">
      <c r="B73" s="3">
        <v>43</v>
      </c>
      <c r="C73" s="3" t="s">
        <v>239</v>
      </c>
      <c r="D73" s="3" t="s">
        <v>210</v>
      </c>
      <c r="E73" s="3">
        <v>71.900000000000006</v>
      </c>
      <c r="F73">
        <v>0.53200000000000003</v>
      </c>
      <c r="G73">
        <v>26.2</v>
      </c>
      <c r="H73">
        <v>-80.400000000000006</v>
      </c>
      <c r="I73">
        <v>-8.51</v>
      </c>
      <c r="J73">
        <v>-71.900000000000006</v>
      </c>
      <c r="K73">
        <v>-5.75</v>
      </c>
      <c r="L73">
        <v>85</v>
      </c>
    </row>
    <row r="74" spans="1:12">
      <c r="B74" s="3">
        <v>44</v>
      </c>
      <c r="C74" s="3" t="s">
        <v>240</v>
      </c>
      <c r="D74" s="3" t="s">
        <v>210</v>
      </c>
      <c r="E74" s="3">
        <v>69.3</v>
      </c>
      <c r="F74">
        <v>0.40799999999999997</v>
      </c>
      <c r="G74">
        <v>28.8</v>
      </c>
      <c r="H74">
        <v>-76.2</v>
      </c>
      <c r="I74">
        <v>24.2</v>
      </c>
      <c r="J74">
        <v>-69.3</v>
      </c>
      <c r="K74">
        <v>16.5</v>
      </c>
      <c r="L74">
        <v>85</v>
      </c>
    </row>
    <row r="75" spans="1:12">
      <c r="B75">
        <v>45</v>
      </c>
      <c r="C75" t="s">
        <v>197</v>
      </c>
      <c r="D75" t="s">
        <v>210</v>
      </c>
      <c r="E75">
        <v>62.4</v>
      </c>
      <c r="F75">
        <v>0.28799999999999998</v>
      </c>
      <c r="G75">
        <v>31</v>
      </c>
      <c r="H75">
        <v>-59.3</v>
      </c>
      <c r="I75">
        <v>52.5</v>
      </c>
      <c r="J75">
        <v>-62.4</v>
      </c>
      <c r="K75">
        <v>38.1</v>
      </c>
      <c r="L75">
        <v>85</v>
      </c>
    </row>
    <row r="76" spans="1:12">
      <c r="B76">
        <v>46</v>
      </c>
      <c r="C76" t="s">
        <v>198</v>
      </c>
      <c r="D76" t="s">
        <v>210</v>
      </c>
      <c r="E76">
        <v>44.9</v>
      </c>
      <c r="F76">
        <v>0.18099999999999999</v>
      </c>
      <c r="G76">
        <v>32.4</v>
      </c>
      <c r="H76">
        <v>-32.4</v>
      </c>
      <c r="I76">
        <v>71.599999999999994</v>
      </c>
      <c r="J76">
        <v>-44.9</v>
      </c>
      <c r="K76">
        <v>57.4</v>
      </c>
      <c r="L76">
        <v>85</v>
      </c>
    </row>
    <row r="77" spans="1:12">
      <c r="B77">
        <v>47</v>
      </c>
      <c r="C77" t="s">
        <v>241</v>
      </c>
      <c r="D77" t="s">
        <v>210</v>
      </c>
      <c r="E77">
        <v>0</v>
      </c>
      <c r="F77">
        <v>0.127</v>
      </c>
      <c r="G77">
        <v>32.9</v>
      </c>
      <c r="H77">
        <v>0</v>
      </c>
      <c r="I77">
        <v>78.400000000000006</v>
      </c>
      <c r="J77">
        <v>0</v>
      </c>
      <c r="K77">
        <v>67.2</v>
      </c>
      <c r="L77">
        <v>85</v>
      </c>
    </row>
    <row r="78" spans="1:12">
      <c r="B78">
        <v>48</v>
      </c>
      <c r="C78" t="s">
        <v>166</v>
      </c>
      <c r="D78" t="s">
        <v>210</v>
      </c>
      <c r="E78">
        <v>0</v>
      </c>
      <c r="F78">
        <v>0</v>
      </c>
      <c r="G78" s="4">
        <v>5.2000000000000001E-15</v>
      </c>
      <c r="H78">
        <v>0</v>
      </c>
      <c r="I78">
        <v>85</v>
      </c>
      <c r="J78">
        <v>0</v>
      </c>
      <c r="K78">
        <v>90</v>
      </c>
      <c r="L78">
        <v>85</v>
      </c>
    </row>
    <row r="79" spans="1:12">
      <c r="B79">
        <v>49</v>
      </c>
      <c r="C79" t="s">
        <v>84</v>
      </c>
      <c r="D79" t="s">
        <v>210</v>
      </c>
      <c r="E79">
        <v>90</v>
      </c>
      <c r="F79">
        <v>0.13300000000000001</v>
      </c>
      <c r="G79" s="4">
        <v>2.1200000000000001E-15</v>
      </c>
      <c r="H79">
        <v>-34.6</v>
      </c>
      <c r="I79">
        <v>77.599999999999994</v>
      </c>
      <c r="J79">
        <v>-90</v>
      </c>
      <c r="K79">
        <v>66</v>
      </c>
      <c r="L79">
        <v>85</v>
      </c>
    </row>
    <row r="80" spans="1:12">
      <c r="B80">
        <v>50</v>
      </c>
      <c r="C80" t="s">
        <v>180</v>
      </c>
      <c r="D80" t="s">
        <v>210</v>
      </c>
      <c r="E80">
        <v>90</v>
      </c>
      <c r="F80">
        <v>0.26700000000000002</v>
      </c>
      <c r="G80" s="4">
        <v>3.8700000000000002E-15</v>
      </c>
      <c r="H80">
        <v>-63.2</v>
      </c>
      <c r="I80">
        <v>56.9</v>
      </c>
      <c r="J80">
        <v>-90</v>
      </c>
      <c r="K80">
        <v>42</v>
      </c>
      <c r="L80">
        <v>85</v>
      </c>
    </row>
    <row r="81" spans="1:12">
      <c r="B81">
        <v>51</v>
      </c>
      <c r="C81" t="s">
        <v>88</v>
      </c>
      <c r="D81" t="s">
        <v>210</v>
      </c>
      <c r="E81">
        <v>90</v>
      </c>
      <c r="F81">
        <v>0.4</v>
      </c>
      <c r="G81" s="4">
        <v>4.9500000000000004E-15</v>
      </c>
      <c r="H81">
        <v>-80.8</v>
      </c>
      <c r="I81">
        <v>26.3</v>
      </c>
      <c r="J81">
        <v>-90</v>
      </c>
      <c r="K81">
        <v>18</v>
      </c>
      <c r="L81">
        <v>85</v>
      </c>
    </row>
    <row r="82" spans="1:12">
      <c r="A82" s="2" t="s">
        <v>181</v>
      </c>
      <c r="B82" s="2">
        <v>52</v>
      </c>
      <c r="C82" s="2" t="s">
        <v>242</v>
      </c>
      <c r="D82" s="2" t="s">
        <v>210</v>
      </c>
      <c r="E82" s="2">
        <v>145</v>
      </c>
      <c r="F82" s="2">
        <v>0.65300000000000002</v>
      </c>
      <c r="G82" s="2">
        <v>-61.5</v>
      </c>
      <c r="H82" s="2">
        <v>-43.5</v>
      </c>
      <c r="I82" s="2">
        <v>-39.299999999999997</v>
      </c>
      <c r="J82" s="2">
        <v>-145</v>
      </c>
      <c r="K82" s="2">
        <v>-27.5</v>
      </c>
      <c r="L82" s="2">
        <v>85</v>
      </c>
    </row>
    <row r="83" spans="1:12">
      <c r="B83">
        <v>53</v>
      </c>
      <c r="C83" t="s">
        <v>243</v>
      </c>
      <c r="D83" t="s">
        <v>210</v>
      </c>
      <c r="E83">
        <v>108</v>
      </c>
      <c r="F83">
        <v>0.53200000000000003</v>
      </c>
      <c r="G83">
        <v>-26.3</v>
      </c>
      <c r="H83">
        <v>-80.400000000000006</v>
      </c>
      <c r="I83">
        <v>-8.51</v>
      </c>
      <c r="J83">
        <v>-108</v>
      </c>
      <c r="K83">
        <v>-5.74</v>
      </c>
      <c r="L83">
        <v>85</v>
      </c>
    </row>
    <row r="84" spans="1:12">
      <c r="B84">
        <v>54</v>
      </c>
      <c r="C84" t="s">
        <v>244</v>
      </c>
      <c r="D84" t="s">
        <v>210</v>
      </c>
      <c r="E84">
        <v>111</v>
      </c>
      <c r="F84">
        <v>0.40799999999999997</v>
      </c>
      <c r="G84">
        <v>-28.8</v>
      </c>
      <c r="H84">
        <v>-76.2</v>
      </c>
      <c r="I84">
        <v>24.2</v>
      </c>
      <c r="J84">
        <v>-111</v>
      </c>
      <c r="K84">
        <v>16.5</v>
      </c>
      <c r="L84">
        <v>85</v>
      </c>
    </row>
    <row r="85" spans="1:12">
      <c r="B85">
        <v>55</v>
      </c>
      <c r="C85" t="s">
        <v>245</v>
      </c>
      <c r="D85" t="s">
        <v>210</v>
      </c>
      <c r="E85">
        <v>118</v>
      </c>
      <c r="F85">
        <v>0.28799999999999998</v>
      </c>
      <c r="G85">
        <v>-31</v>
      </c>
      <c r="H85">
        <v>-59.3</v>
      </c>
      <c r="I85">
        <v>52.5</v>
      </c>
      <c r="J85">
        <v>-118</v>
      </c>
      <c r="K85">
        <v>38.1</v>
      </c>
      <c r="L85">
        <v>85</v>
      </c>
    </row>
    <row r="86" spans="1:12">
      <c r="B86">
        <v>56</v>
      </c>
      <c r="C86" t="s">
        <v>246</v>
      </c>
      <c r="D86" t="s">
        <v>210</v>
      </c>
      <c r="E86">
        <v>135</v>
      </c>
      <c r="F86">
        <v>0.18099999999999999</v>
      </c>
      <c r="G86">
        <v>-32.4</v>
      </c>
      <c r="H86">
        <v>-32.4</v>
      </c>
      <c r="I86">
        <v>71.599999999999994</v>
      </c>
      <c r="J86">
        <v>-135</v>
      </c>
      <c r="K86">
        <v>57.4</v>
      </c>
      <c r="L86">
        <v>85</v>
      </c>
    </row>
    <row r="87" spans="1:12">
      <c r="B87" s="3">
        <v>57</v>
      </c>
      <c r="C87" s="3" t="s">
        <v>247</v>
      </c>
      <c r="D87" s="3" t="s">
        <v>210</v>
      </c>
      <c r="E87" s="3">
        <v>157</v>
      </c>
      <c r="F87">
        <v>0.27900000000000003</v>
      </c>
      <c r="G87">
        <v>-59.9</v>
      </c>
      <c r="H87">
        <v>-26</v>
      </c>
      <c r="I87">
        <v>54.4</v>
      </c>
      <c r="J87">
        <v>-157</v>
      </c>
      <c r="K87">
        <v>39.799999999999997</v>
      </c>
      <c r="L87">
        <v>85</v>
      </c>
    </row>
    <row r="88" spans="1:12">
      <c r="B88">
        <v>58</v>
      </c>
      <c r="C88" t="s">
        <v>178</v>
      </c>
      <c r="D88" t="s">
        <v>210</v>
      </c>
      <c r="E88">
        <v>140</v>
      </c>
      <c r="F88">
        <v>0.34399999999999997</v>
      </c>
      <c r="G88">
        <v>-57.6</v>
      </c>
      <c r="H88">
        <v>-48.1</v>
      </c>
      <c r="I88">
        <v>39.9</v>
      </c>
      <c r="J88">
        <v>-140</v>
      </c>
      <c r="K88">
        <v>28</v>
      </c>
      <c r="L88">
        <v>85</v>
      </c>
    </row>
    <row r="89" spans="1:12">
      <c r="B89">
        <v>59</v>
      </c>
      <c r="C89" t="s">
        <v>248</v>
      </c>
      <c r="D89" t="s">
        <v>210</v>
      </c>
      <c r="E89">
        <v>131</v>
      </c>
      <c r="F89">
        <v>0.43099999999999999</v>
      </c>
      <c r="G89">
        <v>-54</v>
      </c>
      <c r="H89">
        <v>-63</v>
      </c>
      <c r="I89">
        <v>18.2</v>
      </c>
      <c r="J89">
        <v>-131</v>
      </c>
      <c r="K89">
        <v>12.4</v>
      </c>
      <c r="L89">
        <v>85</v>
      </c>
    </row>
    <row r="90" spans="1:12">
      <c r="B90">
        <v>60</v>
      </c>
      <c r="C90" t="s">
        <v>179</v>
      </c>
      <c r="D90" t="s">
        <v>210</v>
      </c>
      <c r="E90">
        <v>126</v>
      </c>
      <c r="F90">
        <v>0.52800000000000002</v>
      </c>
      <c r="G90">
        <v>-49.9</v>
      </c>
      <c r="H90">
        <v>-68.400000000000006</v>
      </c>
      <c r="I90">
        <v>-7.49</v>
      </c>
      <c r="J90">
        <v>-126</v>
      </c>
      <c r="K90">
        <v>-5.05</v>
      </c>
      <c r="L90">
        <v>85</v>
      </c>
    </row>
    <row r="91" spans="1:12">
      <c r="B91">
        <v>61</v>
      </c>
      <c r="C91" t="s">
        <v>249</v>
      </c>
      <c r="D91" t="s">
        <v>210</v>
      </c>
      <c r="E91">
        <v>127</v>
      </c>
      <c r="F91">
        <v>0.66</v>
      </c>
      <c r="G91">
        <v>-44.5</v>
      </c>
      <c r="H91">
        <v>-59.7</v>
      </c>
      <c r="I91">
        <v>-41</v>
      </c>
      <c r="J91">
        <v>-127</v>
      </c>
      <c r="K91">
        <v>-28.8</v>
      </c>
      <c r="L91">
        <v>85</v>
      </c>
    </row>
    <row r="92" spans="1:12">
      <c r="B92">
        <v>62</v>
      </c>
      <c r="C92" t="s">
        <v>250</v>
      </c>
      <c r="D92" t="s">
        <v>210</v>
      </c>
      <c r="E92">
        <v>144</v>
      </c>
      <c r="F92">
        <v>0.52200000000000002</v>
      </c>
      <c r="G92">
        <v>-68.7</v>
      </c>
      <c r="H92">
        <v>-49.7</v>
      </c>
      <c r="I92">
        <v>-5.95</v>
      </c>
      <c r="J92">
        <v>-144</v>
      </c>
      <c r="K92">
        <v>-4.0199999999999996</v>
      </c>
      <c r="L92">
        <v>85</v>
      </c>
    </row>
    <row r="93" spans="1:12">
      <c r="B93">
        <v>63</v>
      </c>
      <c r="C93" t="s">
        <v>251</v>
      </c>
      <c r="D93" t="s">
        <v>210</v>
      </c>
      <c r="E93">
        <v>158</v>
      </c>
      <c r="F93">
        <v>0.42099999999999999</v>
      </c>
      <c r="G93">
        <v>-76.2</v>
      </c>
      <c r="H93">
        <v>-31.5</v>
      </c>
      <c r="I93">
        <v>20.8</v>
      </c>
      <c r="J93">
        <v>-158</v>
      </c>
      <c r="K93">
        <v>14.2</v>
      </c>
      <c r="L93">
        <v>85</v>
      </c>
    </row>
    <row r="94" spans="1:12">
      <c r="B94">
        <v>64</v>
      </c>
      <c r="C94" t="s">
        <v>177</v>
      </c>
      <c r="D94" t="s">
        <v>210</v>
      </c>
      <c r="E94">
        <v>162</v>
      </c>
      <c r="F94">
        <v>0.51500000000000001</v>
      </c>
      <c r="G94">
        <v>-80.8</v>
      </c>
      <c r="H94">
        <v>-26.1</v>
      </c>
      <c r="I94">
        <v>-4</v>
      </c>
      <c r="J94">
        <v>-162</v>
      </c>
      <c r="K94">
        <v>-2.7</v>
      </c>
      <c r="L94">
        <v>85</v>
      </c>
    </row>
    <row r="95" spans="1:12">
      <c r="B95">
        <v>65</v>
      </c>
      <c r="C95" t="s">
        <v>252</v>
      </c>
      <c r="D95" t="s">
        <v>253</v>
      </c>
      <c r="E95">
        <v>-25</v>
      </c>
      <c r="F95">
        <v>0.58299999999999996</v>
      </c>
      <c r="G95">
        <v>0.875</v>
      </c>
      <c r="H95">
        <v>0.40799999999999997</v>
      </c>
      <c r="I95">
        <v>-0.25900000000000001</v>
      </c>
      <c r="J95">
        <v>25</v>
      </c>
      <c r="K95">
        <v>-15</v>
      </c>
      <c r="L95">
        <v>1</v>
      </c>
    </row>
    <row r="96" spans="1:12">
      <c r="B96">
        <v>66</v>
      </c>
      <c r="C96" t="s">
        <v>254</v>
      </c>
      <c r="D96" t="s">
        <v>253</v>
      </c>
      <c r="E96">
        <v>-27</v>
      </c>
      <c r="F96">
        <v>0.69399999999999995</v>
      </c>
      <c r="G96">
        <v>0.73</v>
      </c>
      <c r="H96">
        <v>0.372</v>
      </c>
      <c r="I96">
        <v>-0.57399999999999995</v>
      </c>
      <c r="J96">
        <v>27</v>
      </c>
      <c r="K96">
        <v>-35</v>
      </c>
      <c r="L96">
        <v>1</v>
      </c>
    </row>
    <row r="97" spans="2:12">
      <c r="B97">
        <v>67</v>
      </c>
      <c r="C97" t="s">
        <v>255</v>
      </c>
      <c r="D97" t="s">
        <v>253</v>
      </c>
      <c r="E97">
        <v>-42</v>
      </c>
      <c r="F97">
        <v>0.65600000000000003</v>
      </c>
      <c r="G97">
        <v>0.65600000000000003</v>
      </c>
      <c r="H97">
        <v>0.59099999999999997</v>
      </c>
      <c r="I97">
        <v>-0.46899999999999997</v>
      </c>
      <c r="J97">
        <v>42</v>
      </c>
      <c r="K97">
        <v>-28</v>
      </c>
      <c r="L97">
        <v>1</v>
      </c>
    </row>
    <row r="98" spans="2:12">
      <c r="B98">
        <v>68</v>
      </c>
      <c r="C98" t="s">
        <v>256</v>
      </c>
      <c r="D98" t="s">
        <v>253</v>
      </c>
      <c r="E98">
        <v>42</v>
      </c>
      <c r="F98">
        <v>0.65600000000000003</v>
      </c>
      <c r="G98">
        <v>0.65600000000000003</v>
      </c>
      <c r="H98">
        <v>-0.59099999999999997</v>
      </c>
      <c r="I98">
        <v>-0.46899999999999997</v>
      </c>
      <c r="J98">
        <v>-42</v>
      </c>
      <c r="K98">
        <v>-28</v>
      </c>
    </row>
    <row r="99" spans="2:12">
      <c r="B99">
        <v>69</v>
      </c>
      <c r="C99" t="s">
        <v>257</v>
      </c>
      <c r="E99">
        <v>-108</v>
      </c>
      <c r="F99">
        <v>0.63900000000000001</v>
      </c>
      <c r="G99">
        <v>-0.28000000000000003</v>
      </c>
      <c r="H99">
        <v>0.86199999999999999</v>
      </c>
      <c r="I99">
        <v>-0.42299999999999999</v>
      </c>
      <c r="J99">
        <v>108</v>
      </c>
      <c r="K99">
        <v>-25</v>
      </c>
    </row>
    <row r="100" spans="2:12">
      <c r="B100">
        <v>70</v>
      </c>
      <c r="C100" t="s">
        <v>257</v>
      </c>
      <c r="E100">
        <v>108</v>
      </c>
      <c r="F100">
        <v>0.63900000000000001</v>
      </c>
      <c r="G100">
        <v>-0.28000000000000003</v>
      </c>
      <c r="H100">
        <v>-0.86199999999999999</v>
      </c>
      <c r="I100">
        <v>-0.42299999999999999</v>
      </c>
      <c r="J100">
        <v>-108</v>
      </c>
      <c r="K100">
        <v>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E873-E314-D445-B090-1348A9501DAD}">
  <dimension ref="A4:I54"/>
  <sheetViews>
    <sheetView tabSelected="1" topLeftCell="A20" workbookViewId="0">
      <selection activeCell="H40" sqref="H40"/>
    </sheetView>
  </sheetViews>
  <sheetFormatPr baseColWidth="10" defaultRowHeight="16"/>
  <cols>
    <col min="1" max="1" width="16.6640625" bestFit="1" customWidth="1"/>
  </cols>
  <sheetData>
    <row r="4" spans="2:9">
      <c r="C4" t="s">
        <v>189</v>
      </c>
      <c r="D4" t="s">
        <v>192</v>
      </c>
      <c r="E4" t="s">
        <v>193</v>
      </c>
      <c r="F4" t="s">
        <v>273</v>
      </c>
      <c r="I4" t="s">
        <v>194</v>
      </c>
    </row>
    <row r="5" spans="2:9">
      <c r="B5" t="s">
        <v>169</v>
      </c>
      <c r="C5">
        <v>22</v>
      </c>
      <c r="D5">
        <v>93</v>
      </c>
      <c r="E5">
        <v>1</v>
      </c>
      <c r="F5">
        <v>1</v>
      </c>
      <c r="H5" t="s">
        <v>260</v>
      </c>
      <c r="I5">
        <f>32*4+29</f>
        <v>157</v>
      </c>
    </row>
    <row r="6" spans="2:9">
      <c r="B6" t="s">
        <v>168</v>
      </c>
      <c r="C6">
        <v>9</v>
      </c>
      <c r="D6">
        <v>80</v>
      </c>
      <c r="E6">
        <f>2+32</f>
        <v>34</v>
      </c>
      <c r="F6">
        <v>30</v>
      </c>
      <c r="H6" t="s">
        <v>261</v>
      </c>
      <c r="I6">
        <f>32*3+32</f>
        <v>128</v>
      </c>
    </row>
    <row r="7" spans="2:9">
      <c r="B7" t="s">
        <v>167</v>
      </c>
      <c r="C7">
        <v>11</v>
      </c>
      <c r="D7">
        <v>85</v>
      </c>
      <c r="E7">
        <f>6+32</f>
        <v>38</v>
      </c>
      <c r="F7">
        <v>31</v>
      </c>
      <c r="H7" t="s">
        <v>184</v>
      </c>
      <c r="I7">
        <f>32*4+17</f>
        <v>145</v>
      </c>
    </row>
    <row r="8" spans="2:9">
      <c r="B8" t="s">
        <v>171</v>
      </c>
      <c r="C8">
        <v>33</v>
      </c>
      <c r="D8">
        <v>103</v>
      </c>
      <c r="E8">
        <v>7</v>
      </c>
      <c r="F8">
        <v>3</v>
      </c>
      <c r="H8" t="s">
        <v>262</v>
      </c>
      <c r="I8">
        <f>32*5+28</f>
        <v>188</v>
      </c>
    </row>
    <row r="9" spans="2:9">
      <c r="B9" t="s">
        <v>170</v>
      </c>
      <c r="C9">
        <v>24</v>
      </c>
      <c r="D9">
        <v>100</v>
      </c>
      <c r="E9">
        <v>5</v>
      </c>
      <c r="F9">
        <v>4</v>
      </c>
      <c r="H9" t="s">
        <v>271</v>
      </c>
    </row>
    <row r="10" spans="2:9">
      <c r="B10" t="s">
        <v>85</v>
      </c>
      <c r="C10">
        <v>36</v>
      </c>
      <c r="D10">
        <v>115</v>
      </c>
      <c r="E10">
        <v>13</v>
      </c>
      <c r="F10">
        <v>8</v>
      </c>
      <c r="H10" t="s">
        <v>264</v>
      </c>
      <c r="I10">
        <f>32*6+16</f>
        <v>208</v>
      </c>
    </row>
    <row r="11" spans="2:9">
      <c r="B11" t="s">
        <v>172</v>
      </c>
      <c r="C11">
        <v>45</v>
      </c>
      <c r="D11">
        <v>119</v>
      </c>
      <c r="E11">
        <v>15</v>
      </c>
      <c r="F11">
        <v>7</v>
      </c>
      <c r="H11" t="s">
        <v>265</v>
      </c>
      <c r="I11">
        <f>32*6+11</f>
        <v>203</v>
      </c>
    </row>
    <row r="12" spans="2:9">
      <c r="B12" t="s">
        <v>173</v>
      </c>
      <c r="C12">
        <v>52</v>
      </c>
      <c r="D12">
        <v>7</v>
      </c>
      <c r="E12">
        <v>21</v>
      </c>
      <c r="F12">
        <v>12</v>
      </c>
      <c r="H12" t="s">
        <v>272</v>
      </c>
    </row>
    <row r="13" spans="2:9">
      <c r="B13" t="s">
        <v>174</v>
      </c>
      <c r="C13">
        <v>58</v>
      </c>
      <c r="D13">
        <v>127</v>
      </c>
      <c r="E13">
        <v>23</v>
      </c>
      <c r="F13">
        <v>11</v>
      </c>
      <c r="H13" t="s">
        <v>266</v>
      </c>
      <c r="I13">
        <f>32*6+30</f>
        <v>222</v>
      </c>
    </row>
    <row r="14" spans="2:9">
      <c r="B14" t="s">
        <v>175</v>
      </c>
      <c r="C14">
        <v>62</v>
      </c>
      <c r="D14">
        <v>19</v>
      </c>
      <c r="E14">
        <v>31</v>
      </c>
      <c r="F14">
        <v>13</v>
      </c>
      <c r="H14" t="s">
        <v>24</v>
      </c>
      <c r="I14">
        <v>6</v>
      </c>
    </row>
    <row r="15" spans="2:9">
      <c r="B15" t="s">
        <v>176</v>
      </c>
      <c r="C15">
        <v>70</v>
      </c>
      <c r="D15">
        <v>15</v>
      </c>
      <c r="E15">
        <v>27</v>
      </c>
      <c r="F15">
        <v>15</v>
      </c>
      <c r="H15" t="s">
        <v>269</v>
      </c>
      <c r="I15">
        <f>32*7+29</f>
        <v>253</v>
      </c>
    </row>
    <row r="16" spans="2:9">
      <c r="B16" t="s">
        <v>190</v>
      </c>
      <c r="C16">
        <v>75</v>
      </c>
      <c r="D16">
        <v>23</v>
      </c>
      <c r="E16">
        <v>29</v>
      </c>
      <c r="F16">
        <v>16</v>
      </c>
      <c r="H16" t="s">
        <v>157</v>
      </c>
      <c r="I16">
        <v>19</v>
      </c>
    </row>
    <row r="17" spans="1:9">
      <c r="B17" t="s">
        <v>177</v>
      </c>
      <c r="C17">
        <v>83</v>
      </c>
      <c r="D17">
        <v>28</v>
      </c>
      <c r="E17">
        <f>32+32</f>
        <v>64</v>
      </c>
      <c r="F17">
        <v>17</v>
      </c>
      <c r="H17" t="s">
        <v>270</v>
      </c>
      <c r="I17">
        <f>32+9</f>
        <v>41</v>
      </c>
    </row>
    <row r="18" spans="1:9">
      <c r="B18" t="s">
        <v>178</v>
      </c>
      <c r="C18">
        <v>92</v>
      </c>
      <c r="D18">
        <v>36</v>
      </c>
      <c r="E18">
        <f>32+26</f>
        <v>58</v>
      </c>
      <c r="F18">
        <v>19</v>
      </c>
    </row>
    <row r="19" spans="1:9">
      <c r="B19" t="s">
        <v>179</v>
      </c>
      <c r="C19">
        <v>96</v>
      </c>
      <c r="D19">
        <v>43</v>
      </c>
      <c r="E19">
        <f>32+28</f>
        <v>60</v>
      </c>
      <c r="F19">
        <v>20</v>
      </c>
      <c r="H19" t="s">
        <v>268</v>
      </c>
      <c r="I19">
        <f>32*2+11</f>
        <v>75</v>
      </c>
    </row>
    <row r="20" spans="1:9">
      <c r="B20" t="s">
        <v>181</v>
      </c>
      <c r="C20">
        <v>108</v>
      </c>
      <c r="D20">
        <v>58</v>
      </c>
      <c r="E20">
        <f>32+20</f>
        <v>52</v>
      </c>
      <c r="F20">
        <v>24</v>
      </c>
      <c r="H20" t="s">
        <v>100</v>
      </c>
      <c r="I20">
        <f>32*2+18</f>
        <v>82</v>
      </c>
    </row>
    <row r="21" spans="1:9">
      <c r="B21" t="s">
        <v>180</v>
      </c>
      <c r="C21">
        <v>104</v>
      </c>
      <c r="D21">
        <v>54</v>
      </c>
      <c r="E21">
        <f>32+18</f>
        <v>50</v>
      </c>
      <c r="F21">
        <v>23</v>
      </c>
      <c r="H21" t="s">
        <v>267</v>
      </c>
      <c r="I21">
        <f>32*2+23</f>
        <v>87</v>
      </c>
    </row>
    <row r="22" spans="1:9">
      <c r="B22" t="s">
        <v>183</v>
      </c>
      <c r="C22">
        <v>124</v>
      </c>
      <c r="D22">
        <v>68</v>
      </c>
      <c r="E22">
        <f>32+8</f>
        <v>40</v>
      </c>
      <c r="F22">
        <v>27</v>
      </c>
    </row>
    <row r="23" spans="1:9">
      <c r="B23" t="s">
        <v>182</v>
      </c>
      <c r="C23">
        <v>122</v>
      </c>
      <c r="D23">
        <v>71</v>
      </c>
      <c r="E23">
        <f>32+10</f>
        <v>42</v>
      </c>
      <c r="F23">
        <v>28</v>
      </c>
      <c r="H23" t="s">
        <v>263</v>
      </c>
      <c r="I23">
        <f>32*3+12</f>
        <v>108</v>
      </c>
    </row>
    <row r="24" spans="1:9">
      <c r="A24" s="2" t="s">
        <v>274</v>
      </c>
      <c r="B24" s="2" t="s">
        <v>166</v>
      </c>
      <c r="C24" s="2">
        <v>129</v>
      </c>
      <c r="D24" s="2">
        <v>1</v>
      </c>
      <c r="E24" s="2">
        <f>32+16</f>
        <v>48</v>
      </c>
      <c r="F24" s="2">
        <v>32</v>
      </c>
      <c r="G24" s="2"/>
      <c r="H24" s="2" t="s">
        <v>147</v>
      </c>
      <c r="I24" s="2">
        <v>1</v>
      </c>
    </row>
    <row r="32" spans="1:9">
      <c r="D32" s="5"/>
      <c r="E32" s="5"/>
      <c r="F32" s="5"/>
    </row>
    <row r="33" spans="2:6">
      <c r="D33" s="5"/>
      <c r="E33" s="5"/>
      <c r="F33" s="5"/>
    </row>
    <row r="34" spans="2:6">
      <c r="C34" t="s">
        <v>275</v>
      </c>
      <c r="D34" s="5" t="s">
        <v>276</v>
      </c>
      <c r="E34" s="5" t="s">
        <v>277</v>
      </c>
      <c r="F34" s="5" t="s">
        <v>278</v>
      </c>
    </row>
    <row r="35" spans="2:6">
      <c r="B35" t="s">
        <v>169</v>
      </c>
      <c r="C35">
        <v>22</v>
      </c>
      <c r="D35" s="5">
        <v>10</v>
      </c>
      <c r="E35" s="5">
        <v>37</v>
      </c>
      <c r="F35" s="5">
        <v>1</v>
      </c>
    </row>
    <row r="36" spans="2:6">
      <c r="B36" t="s">
        <v>168</v>
      </c>
      <c r="C36">
        <v>9</v>
      </c>
      <c r="D36">
        <v>5</v>
      </c>
      <c r="E36">
        <v>18</v>
      </c>
      <c r="F36">
        <v>2</v>
      </c>
    </row>
    <row r="37" spans="2:6">
      <c r="B37" t="s">
        <v>167</v>
      </c>
      <c r="C37">
        <v>11</v>
      </c>
      <c r="D37">
        <v>6</v>
      </c>
      <c r="E37">
        <v>21</v>
      </c>
      <c r="F37">
        <v>17</v>
      </c>
    </row>
    <row r="38" spans="2:6">
      <c r="B38" t="s">
        <v>171</v>
      </c>
      <c r="C38">
        <v>33</v>
      </c>
      <c r="D38" s="5">
        <v>18</v>
      </c>
      <c r="E38" s="5">
        <v>47</v>
      </c>
      <c r="F38" s="5">
        <v>11</v>
      </c>
    </row>
    <row r="39" spans="2:6">
      <c r="B39" t="s">
        <v>170</v>
      </c>
      <c r="C39">
        <v>24</v>
      </c>
      <c r="D39" s="5">
        <v>12</v>
      </c>
      <c r="E39" s="5">
        <v>36</v>
      </c>
      <c r="F39" s="5">
        <v>3</v>
      </c>
    </row>
    <row r="40" spans="2:6">
      <c r="B40" t="s">
        <v>85</v>
      </c>
      <c r="C40">
        <v>36</v>
      </c>
      <c r="D40" s="5">
        <v>20</v>
      </c>
      <c r="E40" s="5">
        <v>59</v>
      </c>
      <c r="F40" s="5">
        <v>5</v>
      </c>
    </row>
    <row r="41" spans="2:6">
      <c r="B41" t="s">
        <v>172</v>
      </c>
      <c r="C41">
        <v>45</v>
      </c>
      <c r="D41" s="5">
        <v>24</v>
      </c>
      <c r="E41" s="5">
        <v>69</v>
      </c>
      <c r="F41" s="5">
        <v>13</v>
      </c>
    </row>
    <row r="42" spans="2:6">
      <c r="B42" t="s">
        <v>173</v>
      </c>
      <c r="C42">
        <v>52</v>
      </c>
      <c r="D42" s="5">
        <v>28</v>
      </c>
      <c r="E42" s="5">
        <v>87</v>
      </c>
      <c r="F42" s="5">
        <v>7</v>
      </c>
    </row>
    <row r="43" spans="2:6">
      <c r="B43" t="s">
        <v>174</v>
      </c>
      <c r="C43">
        <v>58</v>
      </c>
      <c r="D43" s="5">
        <v>30</v>
      </c>
      <c r="E43" s="5">
        <v>96</v>
      </c>
      <c r="F43" s="5">
        <v>17</v>
      </c>
    </row>
    <row r="44" spans="2:6">
      <c r="B44" t="s">
        <v>175</v>
      </c>
      <c r="C44">
        <v>62</v>
      </c>
      <c r="D44" s="5">
        <v>34</v>
      </c>
      <c r="E44" s="5">
        <v>101</v>
      </c>
      <c r="F44" s="5">
        <v>19</v>
      </c>
    </row>
    <row r="45" spans="2:6">
      <c r="B45" t="s">
        <v>176</v>
      </c>
      <c r="C45">
        <v>70</v>
      </c>
      <c r="D45" s="5">
        <v>35</v>
      </c>
      <c r="E45" s="5">
        <v>116</v>
      </c>
      <c r="F45" s="5">
        <v>9</v>
      </c>
    </row>
    <row r="46" spans="2:6">
      <c r="B46" t="s">
        <v>190</v>
      </c>
      <c r="C46">
        <v>75</v>
      </c>
      <c r="D46" s="5">
        <v>37</v>
      </c>
      <c r="E46" s="5">
        <v>126</v>
      </c>
      <c r="F46" s="5">
        <v>20</v>
      </c>
    </row>
    <row r="47" spans="2:6">
      <c r="B47" t="s">
        <v>177</v>
      </c>
      <c r="C47">
        <v>83</v>
      </c>
      <c r="D47" s="5">
        <v>39</v>
      </c>
      <c r="E47" s="5">
        <v>150</v>
      </c>
      <c r="F47" s="5">
        <v>10</v>
      </c>
    </row>
    <row r="48" spans="2:6">
      <c r="B48" t="s">
        <v>178</v>
      </c>
      <c r="C48">
        <v>92</v>
      </c>
      <c r="D48" s="5">
        <v>42</v>
      </c>
      <c r="E48" s="5">
        <v>153</v>
      </c>
      <c r="F48" s="5">
        <v>8</v>
      </c>
    </row>
    <row r="49" spans="2:6">
      <c r="B49" t="s">
        <v>179</v>
      </c>
      <c r="C49">
        <v>96</v>
      </c>
      <c r="D49" s="5">
        <v>44</v>
      </c>
      <c r="E49" s="5">
        <v>170</v>
      </c>
      <c r="F49" s="5">
        <v>16</v>
      </c>
    </row>
    <row r="50" spans="2:6">
      <c r="B50" t="s">
        <v>181</v>
      </c>
      <c r="C50">
        <v>108</v>
      </c>
      <c r="D50" s="5">
        <v>52</v>
      </c>
      <c r="E50" s="5">
        <v>202</v>
      </c>
      <c r="F50" s="5">
        <v>14</v>
      </c>
    </row>
    <row r="51" spans="2:6">
      <c r="B51" t="s">
        <v>180</v>
      </c>
      <c r="C51">
        <v>104</v>
      </c>
      <c r="D51" s="5">
        <v>50</v>
      </c>
      <c r="E51" s="5">
        <v>183</v>
      </c>
      <c r="F51" s="5">
        <v>6</v>
      </c>
    </row>
    <row r="52" spans="2:6">
      <c r="B52" t="s">
        <v>183</v>
      </c>
      <c r="C52">
        <v>124</v>
      </c>
      <c r="D52" s="5">
        <v>60</v>
      </c>
      <c r="E52" s="5">
        <v>224</v>
      </c>
      <c r="F52" s="5">
        <v>4</v>
      </c>
    </row>
    <row r="53" spans="2:6">
      <c r="B53" t="s">
        <v>182</v>
      </c>
      <c r="C53">
        <v>122</v>
      </c>
      <c r="D53" s="5">
        <v>58</v>
      </c>
      <c r="E53" s="5">
        <v>2</v>
      </c>
      <c r="F53" s="5">
        <v>12</v>
      </c>
    </row>
    <row r="54" spans="2:6">
      <c r="B54" s="2" t="s">
        <v>166</v>
      </c>
      <c r="C54" s="2">
        <v>129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2020-02-18T12:48:35Z</dcterms:created>
  <dcterms:modified xsi:type="dcterms:W3CDTF">2021-08-11T20:27:10Z</dcterms:modified>
</cp:coreProperties>
</file>