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FB6B37AE-A85A-4219-B348-042D2EDD20E7}" xr6:coauthVersionLast="46" xr6:coauthVersionMax="46" xr10:uidLastSave="{00000000-0000-0000-0000-000000000000}"/>
  <bookViews>
    <workbookView xWindow="-120" yWindow="-120" windowWidth="29040" windowHeight="15840" activeTab="1" xr2:uid="{C760A067-8455-42A1-8018-2B10D7DC26ED}"/>
  </bookViews>
  <sheets>
    <sheet name="Old data" sheetId="1" r:id="rId1"/>
    <sheet name="Normalized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M3" i="2"/>
  <c r="L3" i="2"/>
  <c r="H3" i="2"/>
  <c r="V6" i="2"/>
  <c r="W6" i="2"/>
  <c r="X6" i="2"/>
  <c r="V7" i="2"/>
  <c r="W7" i="2"/>
  <c r="X7" i="2"/>
  <c r="V8" i="2"/>
  <c r="W8" i="2"/>
  <c r="X8" i="2"/>
  <c r="M5" i="2"/>
  <c r="M6" i="2"/>
  <c r="M7" i="2"/>
  <c r="M8" i="2"/>
  <c r="M4" i="2"/>
  <c r="N4" i="2"/>
  <c r="N5" i="2"/>
  <c r="N6" i="2"/>
  <c r="N7" i="2"/>
  <c r="N8" i="2"/>
  <c r="L6" i="2"/>
  <c r="L7" i="2"/>
  <c r="L8" i="2"/>
  <c r="L4" i="2"/>
  <c r="L5" i="2"/>
  <c r="X5" i="2"/>
  <c r="W5" i="2"/>
  <c r="V5" i="2"/>
  <c r="X4" i="2"/>
  <c r="W4" i="2"/>
  <c r="V4" i="2"/>
  <c r="X3" i="2"/>
  <c r="W3" i="2"/>
  <c r="V3" i="2"/>
  <c r="L4" i="1"/>
  <c r="L5" i="1"/>
  <c r="L6" i="1"/>
  <c r="L7" i="1"/>
  <c r="L8" i="1"/>
  <c r="L3" i="1"/>
  <c r="P3" i="1"/>
  <c r="P4" i="1"/>
  <c r="O4" i="1"/>
  <c r="O3" i="1"/>
  <c r="N4" i="1"/>
  <c r="N3" i="1"/>
  <c r="K4" i="1"/>
  <c r="J4" i="1"/>
  <c r="I4" i="1"/>
  <c r="K3" i="1"/>
  <c r="J3" i="1"/>
  <c r="I3" i="1"/>
  <c r="K5" i="1"/>
  <c r="K6" i="1"/>
  <c r="K7" i="1"/>
  <c r="K8" i="1"/>
  <c r="J8" i="1"/>
  <c r="J5" i="1"/>
  <c r="J6" i="1"/>
  <c r="J7" i="1"/>
  <c r="I5" i="1"/>
  <c r="I6" i="1"/>
  <c r="I7" i="1"/>
  <c r="I8" i="1"/>
</calcChain>
</file>

<file path=xl/sharedStrings.xml><?xml version="1.0" encoding="utf-8"?>
<sst xmlns="http://schemas.openxmlformats.org/spreadsheetml/2006/main" count="166" uniqueCount="26">
  <si>
    <t>Base Model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</si>
  <si>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</si>
  <si>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</si>
  <si>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</si>
  <si>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</si>
  <si>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</si>
  <si>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</si>
  <si>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</si>
  <si>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</si>
  <si>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</si>
  <si>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</si>
  <si>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</si>
  <si>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</si>
  <si>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</si>
  <si>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</si>
  <si>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</si>
  <si>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AO</t>
  </si>
  <si>
    <t>STD</t>
  </si>
  <si>
    <t>D</t>
  </si>
  <si>
    <t>R</t>
  </si>
  <si>
    <t>Unet-512-NM</t>
  </si>
  <si>
    <t>SSIM+PSNR</t>
  </si>
  <si>
    <t>No. of Parameters</t>
  </si>
  <si>
    <t>Speed (s)</t>
  </si>
  <si>
    <t>5 Epochs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</si>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</sst>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E+00"/>
    <numFmt numFmtId="172" formatCode="0.0%"/>
  </numFmts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19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Border="1" applyAlignment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1" applyFont="1" applyBorder="1"/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10" fontId="0" fillId="0" borderId="0" xfId="2" applyNumberFormat="1" applyFont="1" applyBorder="1"/>
    <xf numFmtId="10" fontId="0" fillId="0" borderId="3" xfId="2" applyNumberFormat="1" applyFont="1" applyBorder="1"/>
    <xf numFmtId="10" fontId="0" fillId="0" borderId="0" xfId="2" applyNumberFormat="1" applyFont="1"/>
    <xf numFmtId="0" fontId="0" fillId="0" borderId="8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2" fontId="0" fillId="0" borderId="15" xfId="2" applyNumberFormat="1" applyFont="1" applyBorder="1"/>
    <xf numFmtId="10" fontId="0" fillId="0" borderId="1" xfId="2" applyNumberFormat="1" applyFont="1" applyBorder="1"/>
    <xf numFmtId="172" fontId="0" fillId="0" borderId="2" xfId="2" applyNumberFormat="1" applyFont="1" applyBorder="1"/>
    <xf numFmtId="10" fontId="0" fillId="0" borderId="4" xfId="2" applyNumberFormat="1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R38"/>
  <sheetViews>
    <sheetView zoomScale="85" zoomScaleNormal="85" workbookViewId="0">
      <selection activeCell="J3" sqref="I3:K8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11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1" width="10" bestFit="1" customWidth="1"/>
    <col min="12" max="12" width="14" bestFit="1" customWidth="1"/>
    <col min="13" max="13" width="12.28515625" bestFit="1" customWidth="1"/>
    <col min="14" max="14" width="10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140625" bestFit="1" customWidth="1"/>
    <col min="25" max="26" width="13.5703125" bestFit="1" customWidth="1"/>
    <col min="27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29" x14ac:dyDescent="0.25">
      <c r="A1" s="38" t="s">
        <v>11</v>
      </c>
      <c r="B1" s="29" t="s">
        <v>4</v>
      </c>
      <c r="C1" s="30"/>
      <c r="D1" s="30" t="s">
        <v>5</v>
      </c>
      <c r="E1" s="30"/>
      <c r="F1" s="30" t="s">
        <v>6</v>
      </c>
      <c r="G1" s="31"/>
    </row>
    <row r="2" spans="1:29" ht="15.75" thickBot="1" x14ac:dyDescent="0.3">
      <c r="A2" s="40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</row>
    <row r="3" spans="1:29" x14ac:dyDescent="0.25">
      <c r="A3" s="22" t="s">
        <v>0</v>
      </c>
      <c r="B3" s="24">
        <v>4.1144312133837898E-5</v>
      </c>
      <c r="C3" s="24">
        <v>4.0423539585390199E-5</v>
      </c>
      <c r="D3" s="24">
        <v>0.98695401430130003</v>
      </c>
      <c r="E3" s="24">
        <v>0.98747133150696698</v>
      </c>
      <c r="F3" s="24">
        <v>45.2277616729736</v>
      </c>
      <c r="G3" s="25">
        <v>45.398860187530502</v>
      </c>
      <c r="I3">
        <f>(MIN(B3:C3)/MAX(B3:C3))</f>
        <v>0.9824818422992927</v>
      </c>
      <c r="J3">
        <f t="shared" ref="J3:J8" si="0">(MIN(D3:E3)/MAX(D3:E3))</f>
        <v>0.99947611926629054</v>
      </c>
      <c r="K3">
        <f t="shared" ref="K3:K8" si="1">(MIN(F3:G3)/MAX(F3:G3))</f>
        <v>0.99623121563294448</v>
      </c>
      <c r="L3" s="23">
        <f>(1-E3/MAX(E$3:E$8))*100</f>
        <v>0.32473492569838891</v>
      </c>
      <c r="N3">
        <f>MIN(B3:C8)</f>
        <v>2.4951792413048599E-5</v>
      </c>
      <c r="O3">
        <f>MIN(D3:E8)</f>
        <v>0.98695401430130003</v>
      </c>
      <c r="P3">
        <f>MIN(F3:G8)</f>
        <v>45.2277616729736</v>
      </c>
    </row>
    <row r="4" spans="1:29" x14ac:dyDescent="0.25">
      <c r="A4" s="6" t="s">
        <v>16</v>
      </c>
      <c r="B4" s="24">
        <v>4.04361183318542E-5</v>
      </c>
      <c r="C4" s="24">
        <v>3.9570047426877803E-5</v>
      </c>
      <c r="D4" s="24">
        <v>0.98800736880302398</v>
      </c>
      <c r="E4" s="24">
        <v>0.98831831634044598</v>
      </c>
      <c r="F4" s="24">
        <v>45.337396545410101</v>
      </c>
      <c r="G4" s="25">
        <v>45.483137578964197</v>
      </c>
      <c r="I4">
        <f>(MIN(B4:C4)/MAX(B4:C4))</f>
        <v>0.97858174966576517</v>
      </c>
      <c r="J4">
        <f t="shared" si="0"/>
        <v>0.99968537713783001</v>
      </c>
      <c r="K4">
        <f t="shared" si="1"/>
        <v>0.99679571284410462</v>
      </c>
      <c r="L4" s="23">
        <f t="shared" ref="L4:L8" si="2">(1-E4/MAX(E$3:E$8))*100</f>
        <v>0.23924035477035366</v>
      </c>
      <c r="N4">
        <f>MAX(B3:C8)</f>
        <v>4.1144312133837898E-5</v>
      </c>
      <c r="O4">
        <f>MAX(D3:E8)</f>
        <v>0.99068844288587499</v>
      </c>
      <c r="P4">
        <f>MAX(F3:G8)</f>
        <v>47.530662322997998</v>
      </c>
    </row>
    <row r="5" spans="1:29" x14ac:dyDescent="0.25">
      <c r="A5" s="6" t="s">
        <v>1</v>
      </c>
      <c r="B5" s="24">
        <v>2.8511245238405499E-5</v>
      </c>
      <c r="C5" s="24">
        <v>2.8728576925232099E-5</v>
      </c>
      <c r="D5" s="24">
        <v>0.99027996993064804</v>
      </c>
      <c r="E5" s="24">
        <v>0.99051213473081501</v>
      </c>
      <c r="F5" s="24">
        <v>47.013923629760697</v>
      </c>
      <c r="G5" s="25">
        <v>47.092300043106</v>
      </c>
      <c r="I5">
        <f t="shared" ref="I5:I8" si="3">(MIN(B5:C5)/MAX(B5:C5))</f>
        <v>0.99243499991690443</v>
      </c>
      <c r="J5">
        <f t="shared" si="0"/>
        <v>0.99976561135191944</v>
      </c>
      <c r="K5">
        <f t="shared" si="1"/>
        <v>0.99833568516989912</v>
      </c>
      <c r="L5" s="23">
        <f t="shared" si="2"/>
        <v>1.7796528901292685E-2</v>
      </c>
    </row>
    <row r="6" spans="1:29" x14ac:dyDescent="0.25">
      <c r="A6" s="6" t="s">
        <v>2</v>
      </c>
      <c r="B6" s="24">
        <v>2.9113601158314799E-5</v>
      </c>
      <c r="C6" s="24">
        <v>2.95364080477611E-5</v>
      </c>
      <c r="D6" s="24">
        <v>0.99063221335411</v>
      </c>
      <c r="E6" s="24">
        <v>0.99068844288587499</v>
      </c>
      <c r="F6" s="24">
        <v>46.891133316039998</v>
      </c>
      <c r="G6" s="25">
        <v>47.021878166198697</v>
      </c>
      <c r="I6">
        <f t="shared" si="3"/>
        <v>0.98568522994527252</v>
      </c>
      <c r="J6">
        <f t="shared" si="0"/>
        <v>0.99994324196252737</v>
      </c>
      <c r="K6">
        <f t="shared" si="1"/>
        <v>0.99721948898560409</v>
      </c>
      <c r="L6" s="23">
        <f t="shared" si="2"/>
        <v>0</v>
      </c>
    </row>
    <row r="7" spans="1:29" x14ac:dyDescent="0.25">
      <c r="A7" s="6" t="s">
        <v>3</v>
      </c>
      <c r="B7" s="24">
        <v>2.4951792413048599E-5</v>
      </c>
      <c r="C7" s="24">
        <v>2.5730579322953402E-5</v>
      </c>
      <c r="D7" s="24">
        <v>0.98987759256362895</v>
      </c>
      <c r="E7" s="24">
        <v>0.98991635859012606</v>
      </c>
      <c r="F7" s="24">
        <v>47.530662322997998</v>
      </c>
      <c r="G7" s="25">
        <v>47.379944515228203</v>
      </c>
      <c r="I7">
        <f t="shared" si="3"/>
        <v>0.96973302077151158</v>
      </c>
      <c r="J7">
        <f t="shared" si="0"/>
        <v>0.99996083908891831</v>
      </c>
      <c r="K7">
        <f t="shared" si="1"/>
        <v>0.99682904044665777</v>
      </c>
      <c r="L7" s="23">
        <f t="shared" si="2"/>
        <v>7.793411756170654E-2</v>
      </c>
    </row>
    <row r="8" spans="1:29" ht="15.75" thickBot="1" x14ac:dyDescent="0.3">
      <c r="A8" s="7" t="s">
        <v>10</v>
      </c>
      <c r="B8" s="26">
        <v>3.00520737182523E-5</v>
      </c>
      <c r="C8" s="26">
        <v>3.0312605779272401E-5</v>
      </c>
      <c r="D8" s="26">
        <v>0.98983309078216497</v>
      </c>
      <c r="E8" s="26">
        <v>0.98994339212775195</v>
      </c>
      <c r="F8" s="26">
        <v>46.703372482299798</v>
      </c>
      <c r="G8" s="27">
        <v>46.899707784652698</v>
      </c>
      <c r="I8">
        <f t="shared" si="3"/>
        <v>0.99140515787665306</v>
      </c>
      <c r="J8">
        <f t="shared" si="0"/>
        <v>0.99988857812834131</v>
      </c>
      <c r="K8">
        <f t="shared" si="1"/>
        <v>0.99581372013543445</v>
      </c>
      <c r="L8" s="23">
        <f t="shared" si="2"/>
        <v>7.5205354768514976E-2</v>
      </c>
    </row>
    <row r="10" spans="1:29" ht="15.75" thickBot="1" x14ac:dyDescent="0.3">
      <c r="E10" s="21"/>
    </row>
    <row r="11" spans="1:29" x14ac:dyDescent="0.25">
      <c r="A11" s="9" t="s">
        <v>12</v>
      </c>
      <c r="B11" s="10" t="s">
        <v>0</v>
      </c>
      <c r="C11" s="32"/>
      <c r="D11" s="33"/>
      <c r="E11" s="33"/>
      <c r="F11" s="33"/>
      <c r="G11" s="34"/>
      <c r="H11" s="38" t="s">
        <v>15</v>
      </c>
      <c r="I11" s="32"/>
      <c r="J11" s="33"/>
      <c r="K11" s="33"/>
      <c r="L11" s="33"/>
      <c r="M11" s="33"/>
      <c r="N11" s="34"/>
      <c r="P11" s="9" t="s">
        <v>12</v>
      </c>
      <c r="Q11" s="10" t="s">
        <v>2</v>
      </c>
      <c r="R11" s="32"/>
      <c r="S11" s="33"/>
      <c r="T11" s="33"/>
      <c r="U11" s="33"/>
      <c r="V11" s="34"/>
      <c r="W11" s="38" t="s">
        <v>15</v>
      </c>
      <c r="X11" s="32"/>
      <c r="Y11" s="33"/>
      <c r="Z11" s="33"/>
      <c r="AA11" s="33"/>
      <c r="AB11" s="33"/>
      <c r="AC11" s="34"/>
    </row>
    <row r="12" spans="1:29" ht="15.75" thickBot="1" x14ac:dyDescent="0.3">
      <c r="A12" s="3" t="s">
        <v>13</v>
      </c>
      <c r="B12" s="5">
        <v>3</v>
      </c>
      <c r="C12" s="35"/>
      <c r="D12" s="36"/>
      <c r="E12" s="36"/>
      <c r="F12" s="36"/>
      <c r="G12" s="37"/>
      <c r="H12" s="39"/>
      <c r="I12" s="35"/>
      <c r="J12" s="36"/>
      <c r="K12" s="36"/>
      <c r="L12" s="36"/>
      <c r="M12" s="36"/>
      <c r="N12" s="37"/>
      <c r="P12" s="3" t="s">
        <v>13</v>
      </c>
      <c r="Q12" s="5">
        <v>3</v>
      </c>
      <c r="R12" s="35"/>
      <c r="S12" s="36"/>
      <c r="T12" s="36"/>
      <c r="U12" s="36"/>
      <c r="V12" s="37"/>
      <c r="W12" s="39"/>
      <c r="X12" s="35"/>
      <c r="Y12" s="36"/>
      <c r="Z12" s="36"/>
      <c r="AA12" s="36"/>
      <c r="AB12" s="36"/>
      <c r="AC12" s="37"/>
    </row>
    <row r="13" spans="1:29" ht="15.75" thickBot="1" x14ac:dyDescent="0.3">
      <c r="A13" s="11"/>
      <c r="B13" s="41" t="s">
        <v>4</v>
      </c>
      <c r="C13" s="30"/>
      <c r="D13" s="30" t="s">
        <v>5</v>
      </c>
      <c r="E13" s="30"/>
      <c r="F13" s="30" t="s">
        <v>6</v>
      </c>
      <c r="G13" s="30"/>
      <c r="H13" s="39"/>
      <c r="I13" s="29" t="s">
        <v>4</v>
      </c>
      <c r="J13" s="30"/>
      <c r="K13" s="30" t="s">
        <v>5</v>
      </c>
      <c r="L13" s="30"/>
      <c r="M13" s="30" t="s">
        <v>6</v>
      </c>
      <c r="N13" s="31"/>
      <c r="P13" s="11"/>
      <c r="Q13" s="41" t="s">
        <v>4</v>
      </c>
      <c r="R13" s="30"/>
      <c r="S13" s="30" t="s">
        <v>5</v>
      </c>
      <c r="T13" s="30"/>
      <c r="U13" s="30" t="s">
        <v>6</v>
      </c>
      <c r="V13" s="30"/>
      <c r="W13" s="39"/>
      <c r="X13" s="29" t="s">
        <v>4</v>
      </c>
      <c r="Y13" s="30"/>
      <c r="Z13" s="30" t="s">
        <v>5</v>
      </c>
      <c r="AA13" s="30"/>
      <c r="AB13" s="30" t="s">
        <v>6</v>
      </c>
      <c r="AC13" s="31"/>
    </row>
    <row r="14" spans="1:29" ht="15.75" thickBot="1" x14ac:dyDescent="0.3">
      <c r="A14" s="8" t="s">
        <v>14</v>
      </c>
      <c r="B14" s="4" t="s">
        <v>7</v>
      </c>
      <c r="C14" s="4" t="s">
        <v>8</v>
      </c>
      <c r="D14" s="4" t="s">
        <v>7</v>
      </c>
      <c r="E14" s="4" t="s">
        <v>8</v>
      </c>
      <c r="F14" s="4" t="s">
        <v>9</v>
      </c>
      <c r="G14" s="4" t="s">
        <v>8</v>
      </c>
      <c r="H14" s="40"/>
      <c r="I14" s="4" t="s">
        <v>7</v>
      </c>
      <c r="J14" s="4" t="s">
        <v>8</v>
      </c>
      <c r="K14" s="4" t="s">
        <v>7</v>
      </c>
      <c r="L14" s="4" t="s">
        <v>8</v>
      </c>
      <c r="M14" s="4" t="s">
        <v>9</v>
      </c>
      <c r="N14" s="5" t="s">
        <v>8</v>
      </c>
      <c r="P14" s="8" t="s">
        <v>14</v>
      </c>
      <c r="Q14" s="4" t="s">
        <v>7</v>
      </c>
      <c r="R14" s="4" t="s">
        <v>8</v>
      </c>
      <c r="S14" s="4" t="s">
        <v>7</v>
      </c>
      <c r="T14" s="4" t="s">
        <v>8</v>
      </c>
      <c r="U14" s="4" t="s">
        <v>9</v>
      </c>
      <c r="V14" s="4" t="s">
        <v>8</v>
      </c>
      <c r="W14" s="40"/>
      <c r="X14" s="4" t="s">
        <v>7</v>
      </c>
      <c r="Y14" s="4" t="s">
        <v>8</v>
      </c>
      <c r="Z14" s="4" t="s">
        <v>7</v>
      </c>
      <c r="AA14" s="4" t="s">
        <v>8</v>
      </c>
      <c r="AB14" s="4" t="s">
        <v>9</v>
      </c>
      <c r="AC14" s="5" t="s">
        <v>8</v>
      </c>
    </row>
    <row r="15" spans="1:29" x14ac:dyDescent="0.25">
      <c r="A15" s="6">
        <v>25</v>
      </c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  <c r="M15" s="1"/>
      <c r="N15" s="2"/>
      <c r="P15" s="6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6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29" x14ac:dyDescent="0.25">
      <c r="A16" s="6">
        <v>50</v>
      </c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  <c r="M16" s="1"/>
      <c r="N16" s="2"/>
      <c r="P16" s="6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6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6">
        <v>75</v>
      </c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  <c r="M17" s="1"/>
      <c r="N17" s="2"/>
      <c r="P17" s="6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6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7">
        <v>100</v>
      </c>
      <c r="B18" s="4"/>
      <c r="C18" s="4"/>
      <c r="D18" s="4"/>
      <c r="E18" s="4"/>
      <c r="F18" s="4"/>
      <c r="G18" s="4"/>
      <c r="H18" s="7"/>
      <c r="I18" s="4"/>
      <c r="J18" s="4"/>
      <c r="K18" s="4"/>
      <c r="L18" s="4"/>
      <c r="M18" s="4"/>
      <c r="N18" s="5"/>
      <c r="P18" s="7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7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9" t="s">
        <v>12</v>
      </c>
      <c r="B20" s="19" t="s">
        <v>0</v>
      </c>
      <c r="C20" s="32"/>
      <c r="D20" s="33"/>
      <c r="E20" s="33"/>
      <c r="F20" s="33"/>
      <c r="G20" s="34"/>
      <c r="H20" s="38" t="s">
        <v>15</v>
      </c>
      <c r="I20" s="32"/>
      <c r="J20" s="33"/>
      <c r="K20" s="33"/>
      <c r="L20" s="33"/>
      <c r="M20" s="33"/>
      <c r="N20" s="34"/>
      <c r="P20" s="9" t="s">
        <v>12</v>
      </c>
      <c r="Q20" s="10" t="s">
        <v>2</v>
      </c>
      <c r="R20" s="32"/>
      <c r="S20" s="33"/>
      <c r="T20" s="33"/>
      <c r="U20" s="33"/>
      <c r="V20" s="34"/>
      <c r="W20" s="38" t="s">
        <v>15</v>
      </c>
      <c r="X20" s="32"/>
      <c r="Y20" s="33"/>
      <c r="Z20" s="33"/>
      <c r="AA20" s="33"/>
      <c r="AB20" s="33"/>
      <c r="AC20" s="34"/>
      <c r="AE20" s="9" t="s">
        <v>12</v>
      </c>
      <c r="AF20" s="10" t="s">
        <v>1</v>
      </c>
      <c r="AG20" s="32"/>
      <c r="AH20" s="33"/>
      <c r="AI20" s="33"/>
      <c r="AJ20" s="33"/>
      <c r="AK20" s="34"/>
      <c r="AL20" s="38" t="s">
        <v>15</v>
      </c>
      <c r="AM20" s="32"/>
      <c r="AN20" s="33"/>
      <c r="AO20" s="33"/>
      <c r="AP20" s="33"/>
      <c r="AQ20" s="33"/>
      <c r="AR20" s="34"/>
    </row>
    <row r="21" spans="1:44" ht="15.75" thickBot="1" x14ac:dyDescent="0.3">
      <c r="A21" s="3" t="s">
        <v>13</v>
      </c>
      <c r="B21" s="7">
        <v>5</v>
      </c>
      <c r="C21" s="35"/>
      <c r="D21" s="36"/>
      <c r="E21" s="36"/>
      <c r="F21" s="36"/>
      <c r="G21" s="37"/>
      <c r="H21" s="39"/>
      <c r="I21" s="35"/>
      <c r="J21" s="36"/>
      <c r="K21" s="36"/>
      <c r="L21" s="36"/>
      <c r="M21" s="36"/>
      <c r="N21" s="37"/>
      <c r="P21" s="3" t="s">
        <v>13</v>
      </c>
      <c r="Q21" s="5">
        <v>5</v>
      </c>
      <c r="R21" s="35"/>
      <c r="S21" s="36"/>
      <c r="T21" s="36"/>
      <c r="U21" s="36"/>
      <c r="V21" s="37"/>
      <c r="W21" s="39"/>
      <c r="X21" s="35"/>
      <c r="Y21" s="36"/>
      <c r="Z21" s="36"/>
      <c r="AA21" s="36"/>
      <c r="AB21" s="36"/>
      <c r="AC21" s="37"/>
      <c r="AE21" s="3" t="s">
        <v>13</v>
      </c>
      <c r="AF21" s="5">
        <v>5</v>
      </c>
      <c r="AG21" s="35"/>
      <c r="AH21" s="36"/>
      <c r="AI21" s="36"/>
      <c r="AJ21" s="36"/>
      <c r="AK21" s="37"/>
      <c r="AL21" s="39"/>
      <c r="AM21" s="35"/>
      <c r="AN21" s="36"/>
      <c r="AO21" s="36"/>
      <c r="AP21" s="36"/>
      <c r="AQ21" s="36"/>
      <c r="AR21" s="37"/>
    </row>
    <row r="22" spans="1:44" ht="15.75" thickBot="1" x14ac:dyDescent="0.3">
      <c r="A22" s="11"/>
      <c r="B22" s="41" t="s">
        <v>4</v>
      </c>
      <c r="C22" s="30"/>
      <c r="D22" s="30" t="s">
        <v>5</v>
      </c>
      <c r="E22" s="30"/>
      <c r="F22" s="30" t="s">
        <v>6</v>
      </c>
      <c r="G22" s="30"/>
      <c r="H22" s="39"/>
      <c r="I22" s="29" t="s">
        <v>4</v>
      </c>
      <c r="J22" s="30"/>
      <c r="K22" s="30" t="s">
        <v>5</v>
      </c>
      <c r="L22" s="30"/>
      <c r="M22" s="30" t="s">
        <v>6</v>
      </c>
      <c r="N22" s="31"/>
      <c r="P22" s="11"/>
      <c r="Q22" s="41" t="s">
        <v>4</v>
      </c>
      <c r="R22" s="30"/>
      <c r="S22" s="30" t="s">
        <v>5</v>
      </c>
      <c r="T22" s="30"/>
      <c r="U22" s="30" t="s">
        <v>6</v>
      </c>
      <c r="V22" s="30"/>
      <c r="W22" s="39"/>
      <c r="X22" s="29" t="s">
        <v>4</v>
      </c>
      <c r="Y22" s="30"/>
      <c r="Z22" s="30" t="s">
        <v>5</v>
      </c>
      <c r="AA22" s="30"/>
      <c r="AB22" s="30" t="s">
        <v>6</v>
      </c>
      <c r="AC22" s="31"/>
      <c r="AE22" s="11"/>
      <c r="AF22" s="41" t="s">
        <v>4</v>
      </c>
      <c r="AG22" s="30"/>
      <c r="AH22" s="30" t="s">
        <v>5</v>
      </c>
      <c r="AI22" s="30"/>
      <c r="AJ22" s="30" t="s">
        <v>6</v>
      </c>
      <c r="AK22" s="30"/>
      <c r="AL22" s="39"/>
      <c r="AM22" s="29" t="s">
        <v>4</v>
      </c>
      <c r="AN22" s="30"/>
      <c r="AO22" s="30" t="s">
        <v>5</v>
      </c>
      <c r="AP22" s="30"/>
      <c r="AQ22" s="30" t="s">
        <v>6</v>
      </c>
      <c r="AR22" s="31"/>
    </row>
    <row r="23" spans="1:44" ht="15.75" thickBot="1" x14ac:dyDescent="0.3">
      <c r="A23" s="18" t="s">
        <v>14</v>
      </c>
      <c r="B23" s="3" t="s">
        <v>7</v>
      </c>
      <c r="C23" s="4" t="s">
        <v>8</v>
      </c>
      <c r="D23" s="4" t="s">
        <v>7</v>
      </c>
      <c r="E23" s="4" t="s">
        <v>8</v>
      </c>
      <c r="F23" s="4" t="s">
        <v>9</v>
      </c>
      <c r="G23" s="4" t="s">
        <v>8</v>
      </c>
      <c r="H23" s="40"/>
      <c r="I23" s="3" t="s">
        <v>7</v>
      </c>
      <c r="J23" s="4" t="s">
        <v>8</v>
      </c>
      <c r="K23" s="4" t="s">
        <v>7</v>
      </c>
      <c r="L23" s="4" t="s">
        <v>8</v>
      </c>
      <c r="M23" s="4" t="s">
        <v>9</v>
      </c>
      <c r="N23" s="5" t="s">
        <v>8</v>
      </c>
      <c r="P23" s="8" t="s">
        <v>14</v>
      </c>
      <c r="Q23" s="4" t="s">
        <v>7</v>
      </c>
      <c r="R23" s="4" t="s">
        <v>8</v>
      </c>
      <c r="S23" s="4" t="s">
        <v>7</v>
      </c>
      <c r="T23" s="4" t="s">
        <v>8</v>
      </c>
      <c r="U23" s="4" t="s">
        <v>9</v>
      </c>
      <c r="V23" s="4" t="s">
        <v>8</v>
      </c>
      <c r="W23" s="40"/>
      <c r="X23" s="3" t="s">
        <v>7</v>
      </c>
      <c r="Y23" s="4" t="s">
        <v>8</v>
      </c>
      <c r="Z23" s="4" t="s">
        <v>7</v>
      </c>
      <c r="AA23" s="4" t="s">
        <v>8</v>
      </c>
      <c r="AB23" s="4" t="s">
        <v>9</v>
      </c>
      <c r="AC23" s="5" t="s">
        <v>8</v>
      </c>
      <c r="AE23" s="8" t="s">
        <v>14</v>
      </c>
      <c r="AF23" s="4" t="s">
        <v>7</v>
      </c>
      <c r="AG23" s="4" t="s">
        <v>8</v>
      </c>
      <c r="AH23" s="4" t="s">
        <v>7</v>
      </c>
      <c r="AI23" s="4" t="s">
        <v>8</v>
      </c>
      <c r="AJ23" s="4" t="s">
        <v>9</v>
      </c>
      <c r="AK23" s="4" t="s">
        <v>8</v>
      </c>
      <c r="AL23" s="40"/>
      <c r="AM23" s="3" t="s">
        <v>7</v>
      </c>
      <c r="AN23" s="4" t="s">
        <v>8</v>
      </c>
      <c r="AO23" s="4" t="s">
        <v>7</v>
      </c>
      <c r="AP23" s="4" t="s">
        <v>8</v>
      </c>
      <c r="AQ23" s="4" t="s">
        <v>9</v>
      </c>
      <c r="AR23" s="5" t="s">
        <v>8</v>
      </c>
    </row>
    <row r="24" spans="1:44" x14ac:dyDescent="0.25">
      <c r="A24" s="11">
        <v>25</v>
      </c>
      <c r="B24" s="11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6">
        <v>60</v>
      </c>
      <c r="I24" s="9">
        <v>2.7744608341890799E-5</v>
      </c>
      <c r="J24" s="20">
        <v>4.22422099313735E-5</v>
      </c>
      <c r="K24" s="20">
        <v>0.98809633493423399</v>
      </c>
      <c r="L24" s="20">
        <v>0.98773940578103003</v>
      </c>
      <c r="M24" s="20">
        <v>46.455945434570303</v>
      </c>
      <c r="N24" s="10">
        <v>45.520264139175403</v>
      </c>
      <c r="P24" s="6">
        <v>25</v>
      </c>
      <c r="Q24" s="11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6">
        <v>30</v>
      </c>
      <c r="X24" s="1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6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6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1">
        <v>50</v>
      </c>
      <c r="B25" s="11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6">
        <v>55</v>
      </c>
      <c r="I25" s="11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6">
        <v>50</v>
      </c>
      <c r="Q25" s="11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6">
        <v>35</v>
      </c>
      <c r="X25" s="1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6">
        <v>50</v>
      </c>
      <c r="AF25" s="11"/>
      <c r="AG25" s="1"/>
      <c r="AH25" s="1"/>
      <c r="AI25" s="1"/>
      <c r="AJ25" s="1"/>
      <c r="AK25" s="1"/>
      <c r="AL25" s="6"/>
      <c r="AM25" s="1"/>
      <c r="AN25" s="1"/>
      <c r="AO25" s="1"/>
      <c r="AP25" s="1"/>
      <c r="AQ25" s="1"/>
      <c r="AR25" s="2"/>
    </row>
    <row r="26" spans="1:44" x14ac:dyDescent="0.25">
      <c r="A26" s="11">
        <v>75</v>
      </c>
      <c r="B26" s="11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6">
        <v>55</v>
      </c>
      <c r="I26" s="11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6">
        <v>75</v>
      </c>
      <c r="Q26" s="11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6">
        <v>25</v>
      </c>
      <c r="X26" s="1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6">
        <v>75</v>
      </c>
      <c r="AF26" s="11"/>
      <c r="AG26" s="1"/>
      <c r="AH26" s="1"/>
      <c r="AI26" s="1"/>
      <c r="AJ26" s="1"/>
      <c r="AK26" s="1"/>
      <c r="AL26" s="6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7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7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7">
        <v>35</v>
      </c>
      <c r="X27" s="3">
        <v>2.4103398741317501E-5</v>
      </c>
      <c r="Y27" s="4">
        <v>2.5911242188385499E-5</v>
      </c>
      <c r="Z27" s="4">
        <v>0.99111169159412305</v>
      </c>
      <c r="AA27" s="4">
        <v>0.99086411193013102</v>
      </c>
      <c r="AB27" s="4">
        <v>48.231377906799302</v>
      </c>
      <c r="AC27" s="5">
        <v>48.0322548866272</v>
      </c>
      <c r="AE27" s="7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7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15"/>
      <c r="I28" s="16"/>
      <c r="K28" s="15"/>
    </row>
    <row r="29" spans="1:44" ht="15.75" thickBot="1" x14ac:dyDescent="0.3">
      <c r="G29" t="s">
        <v>2</v>
      </c>
      <c r="I29" s="29" t="s">
        <v>4</v>
      </c>
      <c r="J29" s="30"/>
      <c r="K29" s="30" t="s">
        <v>5</v>
      </c>
      <c r="L29" s="30"/>
      <c r="M29" s="30" t="s">
        <v>6</v>
      </c>
      <c r="N29" s="31"/>
      <c r="P29" s="14">
        <v>200</v>
      </c>
      <c r="Q29" s="18">
        <v>1.02994677297829E-4</v>
      </c>
      <c r="R29" s="12">
        <v>1.26044154662849E-4</v>
      </c>
      <c r="S29" s="12">
        <v>0.97093703746795601</v>
      </c>
      <c r="T29" s="12">
        <v>0.97067702367901798</v>
      </c>
      <c r="U29" s="12">
        <v>40.880678009033197</v>
      </c>
      <c r="V29" s="13">
        <v>40.129889388084401</v>
      </c>
      <c r="W29" s="14">
        <v>25</v>
      </c>
      <c r="X29" s="18">
        <v>2.10001648902107E-5</v>
      </c>
      <c r="Y29" s="12">
        <v>2.25852938717707E-5</v>
      </c>
      <c r="Z29" s="12">
        <v>0.99081480550765899</v>
      </c>
      <c r="AA29" s="12">
        <v>0.99073930859565695</v>
      </c>
      <c r="AB29" s="12">
        <v>48.4266024627685</v>
      </c>
      <c r="AC29" s="13">
        <v>48.509353599548298</v>
      </c>
    </row>
    <row r="30" spans="1:44" ht="15.75" thickBot="1" x14ac:dyDescent="0.3">
      <c r="D30" s="15"/>
      <c r="E30" s="15"/>
      <c r="I30" s="3" t="s">
        <v>7</v>
      </c>
      <c r="J30" s="4" t="s">
        <v>8</v>
      </c>
      <c r="K30" s="4" t="s">
        <v>7</v>
      </c>
      <c r="L30" s="4" t="s">
        <v>8</v>
      </c>
      <c r="M30" s="4" t="s">
        <v>9</v>
      </c>
      <c r="N30" s="5" t="s">
        <v>8</v>
      </c>
    </row>
    <row r="31" spans="1:44" x14ac:dyDescent="0.25">
      <c r="H31" s="11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16"/>
      <c r="X31" s="16"/>
      <c r="Y31" s="15"/>
    </row>
    <row r="32" spans="1:44" x14ac:dyDescent="0.25">
      <c r="H32" s="11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8:14" x14ac:dyDescent="0.25">
      <c r="H33" s="11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8:14" ht="15.75" thickBot="1" x14ac:dyDescent="0.3">
      <c r="H34" s="3">
        <v>100</v>
      </c>
      <c r="I34" s="17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8" spans="8:14" x14ac:dyDescent="0.25">
      <c r="I38" s="1"/>
      <c r="J38" s="1"/>
      <c r="K38" s="1"/>
      <c r="L38" s="1"/>
      <c r="M38" s="1"/>
    </row>
  </sheetData>
  <mergeCells count="52">
    <mergeCell ref="A1:A2"/>
    <mergeCell ref="Q13:R13"/>
    <mergeCell ref="S13:T13"/>
    <mergeCell ref="U13:V13"/>
    <mergeCell ref="R11:V12"/>
    <mergeCell ref="M13:N13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AM20:AR21"/>
    <mergeCell ref="AF22:AG22"/>
    <mergeCell ref="AH22:AI22"/>
    <mergeCell ref="AJ22:AK22"/>
    <mergeCell ref="AM22:AN22"/>
    <mergeCell ref="AO22:AP22"/>
    <mergeCell ref="AQ22:AR22"/>
    <mergeCell ref="I29:J29"/>
    <mergeCell ref="K29:L29"/>
    <mergeCell ref="M29:N29"/>
    <mergeCell ref="AG20:AK21"/>
    <mergeCell ref="AL20:AL2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</mergeCells>
  <conditionalFormatting sqref="I38">
    <cfRule type="colorScale" priority="81">
      <colorScale>
        <cfvo type="min"/>
        <cfvo type="max"/>
        <color rgb="FFF8696B"/>
        <color rgb="FFFCFCFF"/>
      </colorScale>
    </cfRule>
  </conditionalFormatting>
  <conditionalFormatting sqref="K38">
    <cfRule type="colorScale" priority="84">
      <colorScale>
        <cfvo type="min"/>
        <cfvo type="max"/>
        <color rgb="FFFCFCFF"/>
        <color rgb="FF63BE7B"/>
      </colorScale>
    </cfRule>
  </conditionalFormatting>
  <conditionalFormatting sqref="M3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38">
    <cfRule type="colorScale" priority="82">
      <colorScale>
        <cfvo type="min"/>
        <cfvo type="max"/>
        <color rgb="FF63BE7B"/>
        <color rgb="FFFCFCFF"/>
      </colorScale>
    </cfRule>
  </conditionalFormatting>
  <conditionalFormatting sqref="B7">
    <cfRule type="colorScale" priority="72">
      <colorScale>
        <cfvo type="min"/>
        <cfvo type="max"/>
        <color rgb="FF63BE7B"/>
        <color rgb="FFFCFCFF"/>
      </colorScale>
    </cfRule>
  </conditionalFormatting>
  <conditionalFormatting sqref="D7">
    <cfRule type="colorScale" priority="71">
      <colorScale>
        <cfvo type="min"/>
        <cfvo type="max"/>
        <color rgb="FFFCFCFF"/>
        <color rgb="FF63BE7B"/>
      </colorScale>
    </cfRule>
  </conditionalFormatting>
  <conditionalFormatting sqref="F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3 B7 B5">
    <cfRule type="colorScale" priority="69">
      <colorScale>
        <cfvo type="min"/>
        <cfvo type="max"/>
        <color rgb="FF63BE7B"/>
        <color rgb="FFFCFCFF"/>
      </colorScale>
    </cfRule>
  </conditionalFormatting>
  <conditionalFormatting sqref="D3 D7 D5">
    <cfRule type="colorScale" priority="68">
      <colorScale>
        <cfvo type="min"/>
        <cfvo type="max"/>
        <color rgb="FFFCFCFF"/>
        <color rgb="FF63BE7B"/>
      </colorScale>
    </cfRule>
  </conditionalFormatting>
  <conditionalFormatting sqref="F3 F7 F5">
    <cfRule type="colorScale" priority="67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66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65">
      <colorScale>
        <cfvo type="min"/>
        <cfvo type="max"/>
        <color rgb="FFFCFCFF"/>
        <color rgb="FF63BE7B"/>
      </colorScale>
    </cfRule>
  </conditionalFormatting>
  <conditionalFormatting sqref="C3 C7 C5">
    <cfRule type="colorScale" priority="64">
      <colorScale>
        <cfvo type="min"/>
        <cfvo type="max"/>
        <color rgb="FFF8696B"/>
        <color rgb="FFFCFCFF"/>
      </colorScale>
    </cfRule>
  </conditionalFormatting>
  <conditionalFormatting sqref="E3 E10 E7 E5">
    <cfRule type="colorScale" priority="63">
      <colorScale>
        <cfvo type="min"/>
        <cfvo type="max"/>
        <color rgb="FFFCFCFF"/>
        <color rgb="FFF8696B"/>
      </colorScale>
    </cfRule>
  </conditionalFormatting>
  <conditionalFormatting sqref="G3 G7 G5">
    <cfRule type="colorScale" priority="62">
      <colorScale>
        <cfvo type="min"/>
        <cfvo type="max"/>
        <color rgb="FFFCFCFF"/>
        <color rgb="FFF8696B"/>
      </colorScale>
    </cfRule>
  </conditionalFormatting>
  <conditionalFormatting sqref="X24">
    <cfRule type="colorScale" priority="61">
      <colorScale>
        <cfvo type="min"/>
        <cfvo type="max"/>
        <color rgb="FF63BE7B"/>
        <color rgb="FFFCFCFF"/>
      </colorScale>
    </cfRule>
  </conditionalFormatting>
  <conditionalFormatting sqref="Y24">
    <cfRule type="colorScale" priority="60">
      <colorScale>
        <cfvo type="min"/>
        <cfvo type="max"/>
        <color rgb="FF63BE7B"/>
        <color rgb="FFFCFCFF"/>
      </colorScale>
    </cfRule>
  </conditionalFormatting>
  <conditionalFormatting sqref="Y25">
    <cfRule type="colorScale" priority="59">
      <colorScale>
        <cfvo type="min"/>
        <cfvo type="max"/>
        <color rgb="FF63BE7B"/>
        <color rgb="FFFCFCFF"/>
      </colorScale>
    </cfRule>
  </conditionalFormatting>
  <conditionalFormatting sqref="X25">
    <cfRule type="colorScale" priority="58">
      <colorScale>
        <cfvo type="min"/>
        <cfvo type="max"/>
        <color rgb="FF63BE7B"/>
        <color rgb="FFFCFCFF"/>
      </colorScale>
    </cfRule>
  </conditionalFormatting>
  <conditionalFormatting sqref="X24:X25">
    <cfRule type="colorScale" priority="57">
      <colorScale>
        <cfvo type="min"/>
        <cfvo type="max"/>
        <color rgb="FF63BE7B"/>
        <color rgb="FFFCFCFF"/>
      </colorScale>
    </cfRule>
  </conditionalFormatting>
  <conditionalFormatting sqref="Y24:Y25">
    <cfRule type="colorScale" priority="56">
      <colorScale>
        <cfvo type="min"/>
        <cfvo type="max"/>
        <color rgb="FF63BE7B"/>
        <color rgb="FFFCFCFF"/>
      </colorScale>
    </cfRule>
  </conditionalFormatting>
  <conditionalFormatting sqref="X24:X26">
    <cfRule type="colorScale" priority="55">
      <colorScale>
        <cfvo type="min"/>
        <cfvo type="max"/>
        <color rgb="FF63BE7B"/>
        <color rgb="FFFCFCFF"/>
      </colorScale>
    </cfRule>
  </conditionalFormatting>
  <conditionalFormatting sqref="Y24:Y26">
    <cfRule type="colorScale" priority="54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51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50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49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48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47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46">
      <colorScale>
        <cfvo type="min"/>
        <cfvo type="max"/>
        <color rgb="FF63BE7B"/>
        <color rgb="FFFCFCFF"/>
      </colorScale>
    </cfRule>
  </conditionalFormatting>
  <conditionalFormatting sqref="I31 I34">
    <cfRule type="colorScale" priority="45">
      <colorScale>
        <cfvo type="min"/>
        <cfvo type="max"/>
        <color rgb="FF63BE7B"/>
        <color rgb="FFFCFCFF"/>
      </colorScale>
    </cfRule>
  </conditionalFormatting>
  <conditionalFormatting sqref="J31 J34">
    <cfRule type="colorScale" priority="44">
      <colorScale>
        <cfvo type="min"/>
        <cfvo type="max"/>
        <color rgb="FF63BE7B"/>
        <color rgb="FFFCFCFF"/>
      </colorScale>
    </cfRule>
  </conditionalFormatting>
  <conditionalFormatting sqref="J32">
    <cfRule type="colorScale" priority="43">
      <colorScale>
        <cfvo type="min"/>
        <cfvo type="max"/>
        <color rgb="FF63BE7B"/>
        <color rgb="FFFCFCFF"/>
      </colorScale>
    </cfRule>
  </conditionalFormatting>
  <conditionalFormatting sqref="I32">
    <cfRule type="colorScale" priority="42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41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40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39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38">
      <colorScale>
        <cfvo type="min"/>
        <cfvo type="max"/>
        <color rgb="FF63BE7B"/>
        <color rgb="FFFCFCFF"/>
      </colorScale>
    </cfRule>
  </conditionalFormatting>
  <conditionalFormatting sqref="C6">
    <cfRule type="colorScale" priority="37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35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4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2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8">
      <colorScale>
        <cfvo type="min"/>
        <cfvo type="max"/>
        <color rgb="FFFCFCFF"/>
        <color rgb="FFF8696B"/>
      </colorScale>
    </cfRule>
  </conditionalFormatting>
  <conditionalFormatting sqref="G8">
    <cfRule type="colorScale" priority="2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8">
    <cfRule type="colorScale" priority="25">
      <colorScale>
        <cfvo type="min"/>
        <cfvo type="max"/>
        <color rgb="FFFCFCFF"/>
        <color rgb="FF63BE7B"/>
      </colorScale>
    </cfRule>
  </conditionalFormatting>
  <conditionalFormatting sqref="F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8">
    <cfRule type="colorScale" priority="23">
      <colorScale>
        <cfvo type="min"/>
        <cfvo type="max"/>
        <color rgb="FFFCFCFF"/>
        <color rgb="FFF8696B"/>
      </colorScale>
    </cfRule>
  </conditionalFormatting>
  <conditionalFormatting sqref="E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D8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2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7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6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5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4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3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9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8">
      <colorScale>
        <cfvo type="min"/>
        <cfvo type="max"/>
        <color rgb="FF63BE7B"/>
        <color rgb="FFFCFCFF"/>
      </colorScale>
    </cfRule>
  </conditionalFormatting>
  <conditionalFormatting sqref="G3:G8">
    <cfRule type="colorScale" priority="7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5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7A8E-CDB1-4DEE-B664-FA66341E80CD}">
  <dimension ref="A1:X13"/>
  <sheetViews>
    <sheetView tabSelected="1" zoomScale="179" zoomScaleNormal="160" workbookViewId="0">
      <selection activeCell="M6" sqref="M6"/>
    </sheetView>
  </sheetViews>
  <sheetFormatPr defaultRowHeight="15" x14ac:dyDescent="0.25"/>
  <cols>
    <col min="1" max="1" width="12.85546875" bestFit="1" customWidth="1"/>
    <col min="2" max="5" width="9.42578125" bestFit="1" customWidth="1"/>
    <col min="6" max="7" width="9.85546875" bestFit="1" customWidth="1"/>
    <col min="8" max="8" width="11.140625" bestFit="1" customWidth="1"/>
    <col min="13" max="15" width="10.140625" bestFit="1" customWidth="1"/>
  </cols>
  <sheetData>
    <row r="1" spans="1:24" x14ac:dyDescent="0.25">
      <c r="A1" s="38" t="s">
        <v>11</v>
      </c>
      <c r="B1" s="29" t="s">
        <v>4</v>
      </c>
      <c r="C1" s="30"/>
      <c r="D1" s="30" t="s">
        <v>5</v>
      </c>
      <c r="E1" s="30"/>
      <c r="F1" s="30" t="s">
        <v>6</v>
      </c>
      <c r="G1" s="31"/>
      <c r="H1" s="49" t="s">
        <v>22</v>
      </c>
      <c r="I1" s="32" t="s">
        <v>23</v>
      </c>
      <c r="J1" s="33"/>
      <c r="K1" s="34"/>
      <c r="L1" s="32" t="s">
        <v>25</v>
      </c>
      <c r="M1" s="33"/>
      <c r="N1" s="34"/>
    </row>
    <row r="2" spans="1:24" ht="15.75" thickBot="1" x14ac:dyDescent="0.3">
      <c r="A2" s="40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  <c r="H2" s="50"/>
      <c r="I2" s="3" t="s">
        <v>24</v>
      </c>
      <c r="J2" s="4" t="s">
        <v>4</v>
      </c>
      <c r="K2" s="5" t="s">
        <v>21</v>
      </c>
      <c r="L2" s="55" t="s">
        <v>4</v>
      </c>
      <c r="M2" s="56" t="s">
        <v>5</v>
      </c>
      <c r="N2" s="57" t="s">
        <v>6</v>
      </c>
    </row>
    <row r="3" spans="1:24" x14ac:dyDescent="0.25">
      <c r="A3" s="22" t="s">
        <v>0</v>
      </c>
      <c r="B3" s="24">
        <v>2.24666097710724E-4</v>
      </c>
      <c r="C3" s="24">
        <v>2.5044871725185601E-4</v>
      </c>
      <c r="D3" s="46">
        <v>0.98166596442460996</v>
      </c>
      <c r="E3" s="46">
        <v>0.98212377816438601</v>
      </c>
      <c r="F3" s="42">
        <v>37.120959625244097</v>
      </c>
      <c r="G3" s="43">
        <v>36.5967915201187</v>
      </c>
      <c r="H3" s="6">
        <f>H5-(H4-H5)/2</f>
        <v>1688601</v>
      </c>
      <c r="I3" s="11">
        <v>154.21816682815501</v>
      </c>
      <c r="J3" s="1">
        <v>20.399999999999999</v>
      </c>
      <c r="K3" s="2">
        <v>24</v>
      </c>
      <c r="L3" s="51">
        <f>(C$3-C3)/C$3</f>
        <v>0</v>
      </c>
      <c r="M3" s="46">
        <f>(E3-E$3)/E$3</f>
        <v>0</v>
      </c>
      <c r="N3" s="52">
        <f>(G3-G$3)/G$3</f>
        <v>0</v>
      </c>
      <c r="V3" s="48">
        <f>(MIN(B3:C3)/MAX(B3:C3))</f>
        <v>0.8970542958892278</v>
      </c>
      <c r="W3" s="48">
        <f>(MIN(D3:E3)/MAX(D3:E3))</f>
        <v>0.99953385331874189</v>
      </c>
      <c r="X3" s="48">
        <f>(MIN(F3:G3)/MAX(F3:G3))</f>
        <v>0.98587945703944202</v>
      </c>
    </row>
    <row r="4" spans="1:24" x14ac:dyDescent="0.25">
      <c r="A4" s="6" t="s">
        <v>1</v>
      </c>
      <c r="B4" s="24">
        <v>1.9500122456520301E-4</v>
      </c>
      <c r="C4" s="24">
        <v>2.1797288509333099E-4</v>
      </c>
      <c r="D4" s="46">
        <v>0.98218990951776497</v>
      </c>
      <c r="E4" s="46">
        <v>0.98240298330783804</v>
      </c>
      <c r="F4" s="42">
        <v>37.798613090515097</v>
      </c>
      <c r="G4" s="43">
        <v>37.295324578285197</v>
      </c>
      <c r="H4" s="6">
        <v>1690401</v>
      </c>
      <c r="I4" s="11"/>
      <c r="J4" s="1"/>
      <c r="K4" s="2"/>
      <c r="L4" s="51">
        <f>(C$3-C4)/C$3</f>
        <v>0.12967058691646924</v>
      </c>
      <c r="M4" s="46">
        <f>(E4-E$3)/E$3</f>
        <v>2.8428712313011508E-4</v>
      </c>
      <c r="N4" s="52">
        <f>(G4-G$3)/G$3</f>
        <v>1.9087275937358761E-2</v>
      </c>
      <c r="Q4" s="48"/>
      <c r="S4" s="48"/>
      <c r="V4" s="48">
        <f>(MIN(B4:C4)/MAX(B4:C4))</f>
        <v>0.89461230226735755</v>
      </c>
      <c r="W4" s="48">
        <f>(MIN(D4:E4)/MAX(D4:E4))</f>
        <v>0.99978310958568584</v>
      </c>
      <c r="X4" s="48">
        <f>(MIN(F4:G4)/MAX(F4:G4))</f>
        <v>0.98668500055743602</v>
      </c>
    </row>
    <row r="5" spans="1:24" x14ac:dyDescent="0.25">
      <c r="A5" s="6" t="s">
        <v>17</v>
      </c>
      <c r="B5" s="24">
        <v>2.4308788826601799E-4</v>
      </c>
      <c r="C5" s="24">
        <v>2.7886579895493899E-4</v>
      </c>
      <c r="D5" s="46">
        <v>0.98379539966583196</v>
      </c>
      <c r="E5" s="46">
        <v>0.98392467290162999</v>
      </c>
      <c r="F5" s="42">
        <v>37.178017253875701</v>
      </c>
      <c r="G5" s="43">
        <v>36.509374628067</v>
      </c>
      <c r="H5" s="6">
        <v>1689201</v>
      </c>
      <c r="I5" s="11"/>
      <c r="J5" s="1"/>
      <c r="K5" s="2"/>
      <c r="L5" s="51">
        <f>(C$3-C5)/C$3</f>
        <v>-0.11346467258806607</v>
      </c>
      <c r="M5" s="46">
        <f>(E5-E$3)/E$3</f>
        <v>1.8336738986300717E-3</v>
      </c>
      <c r="N5" s="52">
        <f>(G5-G$3)/G$3</f>
        <v>-2.3886490706061712E-3</v>
      </c>
      <c r="V5" s="48">
        <f>(MIN(B5:C5)/MAX(B5:C5))</f>
        <v>0.87170204871662216</v>
      </c>
      <c r="W5" s="48">
        <f>(MIN(D5:E5)/MAX(D5:E5))</f>
        <v>0.99986861470256982</v>
      </c>
      <c r="X5" s="48">
        <f>(MIN(F5:G5)/MAX(F5:G5))</f>
        <v>0.98201510798053659</v>
      </c>
    </row>
    <row r="6" spans="1:24" x14ac:dyDescent="0.25">
      <c r="A6" s="6" t="s">
        <v>18</v>
      </c>
      <c r="B6" s="24">
        <v>2.2841662463179001E-4</v>
      </c>
      <c r="C6" s="24">
        <v>2.3231557313920301E-4</v>
      </c>
      <c r="D6" s="46">
        <v>0.98487747460603703</v>
      </c>
      <c r="E6" s="46">
        <v>0.98535418227314897</v>
      </c>
      <c r="F6" s="42">
        <v>37.299269056320099</v>
      </c>
      <c r="G6" s="43">
        <v>37.225104932785001</v>
      </c>
      <c r="H6" s="6">
        <v>1689201</v>
      </c>
      <c r="I6" s="11"/>
      <c r="J6" s="1"/>
      <c r="K6" s="2"/>
      <c r="L6" s="51">
        <f>(C$3-C6)/C$3</f>
        <v>7.2402623226127227E-2</v>
      </c>
      <c r="M6" s="46">
        <f>(E6-E$3)/E$3</f>
        <v>3.2892026245415515E-3</v>
      </c>
      <c r="N6" s="52">
        <f>(G6-G$3)/G$3</f>
        <v>1.7168538185127317E-2</v>
      </c>
      <c r="V6" s="48">
        <f>(MIN(B6:C6)/MAX(B6:C6))</f>
        <v>0.98321701617016966</v>
      </c>
      <c r="W6" s="48">
        <f>(MIN(D6:E6)/MAX(D6:E6))</f>
        <v>0.99951620678565323</v>
      </c>
      <c r="X6" s="48">
        <f>(MIN(F6:G6)/MAX(F6:G6))</f>
        <v>0.99801164673165277</v>
      </c>
    </row>
    <row r="7" spans="1:24" x14ac:dyDescent="0.25">
      <c r="A7" s="6" t="s">
        <v>19</v>
      </c>
      <c r="B7" s="24">
        <v>2.39534612046554E-4</v>
      </c>
      <c r="C7" s="24">
        <v>2.6282198745320698E-4</v>
      </c>
      <c r="D7" s="46">
        <v>0.98356195926666201</v>
      </c>
      <c r="E7" s="46">
        <v>0.98410001799464197</v>
      </c>
      <c r="F7" s="42">
        <v>37.126828088760298</v>
      </c>
      <c r="G7" s="43">
        <v>36.708566784858697</v>
      </c>
      <c r="H7" s="6">
        <v>1689201</v>
      </c>
      <c r="I7" s="11">
        <v>156.81576633453301</v>
      </c>
      <c r="J7" s="1">
        <v>20.704391002655001</v>
      </c>
      <c r="K7" s="2">
        <v>24.351212739944401</v>
      </c>
      <c r="L7" s="51">
        <f>(C$3-C7)/C$3</f>
        <v>-4.9404406367584523E-2</v>
      </c>
      <c r="M7" s="46">
        <f>(E7-E$3)/E$3</f>
        <v>2.0122105524719171E-3</v>
      </c>
      <c r="N7" s="52">
        <f>(G7-G$3)/G$3</f>
        <v>3.054236726696369E-3</v>
      </c>
      <c r="V7" s="48">
        <f>(MIN(B7:C7)/MAX(B7:C7))</f>
        <v>0.91139487364694294</v>
      </c>
      <c r="W7" s="48">
        <f>(MIN(D7:E7)/MAX(D7:E7))</f>
        <v>0.99945324792384782</v>
      </c>
      <c r="X7" s="48">
        <f>(MIN(F7:G7)/MAX(F7:G7))</f>
        <v>0.98873425699330819</v>
      </c>
    </row>
    <row r="8" spans="1:24" ht="15.75" thickBot="1" x14ac:dyDescent="0.3">
      <c r="A8" s="7" t="s">
        <v>20</v>
      </c>
      <c r="B8" s="26">
        <v>1.5743178133561701E-4</v>
      </c>
      <c r="C8" s="26">
        <v>1.68062711854872E-4</v>
      </c>
      <c r="D8" s="47">
        <v>0.98499482691287998</v>
      </c>
      <c r="E8" s="47">
        <v>0.98527451008558198</v>
      </c>
      <c r="F8" s="44">
        <v>38.884887685775702</v>
      </c>
      <c r="G8" s="45">
        <v>38.678806848526001</v>
      </c>
      <c r="H8" s="7">
        <v>2545505</v>
      </c>
      <c r="I8" s="3">
        <v>77.299384355545001</v>
      </c>
      <c r="J8" s="4">
        <v>10.3</v>
      </c>
      <c r="K8" s="5">
        <v>13.8</v>
      </c>
      <c r="L8" s="53">
        <f>(C$3-C8)/C$3</f>
        <v>0.32895359297901722</v>
      </c>
      <c r="M8" s="47">
        <f>(E8-E$3)/E$3</f>
        <v>3.2080802758739512E-3</v>
      </c>
      <c r="N8" s="54">
        <f>(G8-G$3)/G$3</f>
        <v>5.6890651937690648E-2</v>
      </c>
      <c r="V8" s="48">
        <f>(MIN(B8:C8)/MAX(B8:C8))</f>
        <v>0.93674426407902323</v>
      </c>
      <c r="W8" s="48">
        <f>(MIN(D8:E8)/MAX(D8:E8))</f>
        <v>0.99971613680264837</v>
      </c>
      <c r="X8" s="48">
        <f>(MIN(F8:G8)/MAX(F8:G8))</f>
        <v>0.99470023318788992</v>
      </c>
    </row>
    <row r="9" spans="1:24" x14ac:dyDescent="0.25">
      <c r="D9" s="15"/>
      <c r="I9" s="15"/>
    </row>
    <row r="11" spans="1:24" x14ac:dyDescent="0.25">
      <c r="I11" s="15"/>
    </row>
    <row r="13" spans="1:24" x14ac:dyDescent="0.25">
      <c r="F13" s="28"/>
    </row>
  </sheetData>
  <mergeCells count="7">
    <mergeCell ref="I1:K1"/>
    <mergeCell ref="L1:N1"/>
    <mergeCell ref="A1:A2"/>
    <mergeCell ref="B1:C1"/>
    <mergeCell ref="D1:E1"/>
    <mergeCell ref="F1:G1"/>
    <mergeCell ref="H1:H2"/>
  </mergeCells>
  <conditionalFormatting sqref="B7">
    <cfRule type="colorScale" priority="51">
      <colorScale>
        <cfvo type="min"/>
        <cfvo type="max"/>
        <color rgb="FF63BE7B"/>
        <color rgb="FFFCFCFF"/>
      </colorScale>
    </cfRule>
  </conditionalFormatting>
  <conditionalFormatting sqref="D7">
    <cfRule type="colorScale" priority="50">
      <colorScale>
        <cfvo type="min"/>
        <cfvo type="max"/>
        <color rgb="FFFCFCFF"/>
        <color rgb="FF63BE7B"/>
      </colorScale>
    </cfRule>
  </conditionalFormatting>
  <conditionalFormatting sqref="F7">
    <cfRule type="colorScale" priority="49">
      <colorScale>
        <cfvo type="min"/>
        <cfvo type="max"/>
        <color rgb="FFFCFCFF"/>
        <color rgb="FF63BE7B"/>
      </colorScale>
    </cfRule>
  </conditionalFormatting>
  <conditionalFormatting sqref="B3 B7 B5">
    <cfRule type="colorScale" priority="48">
      <colorScale>
        <cfvo type="min"/>
        <cfvo type="max"/>
        <color rgb="FF63BE7B"/>
        <color rgb="FFFCFCFF"/>
      </colorScale>
    </cfRule>
  </conditionalFormatting>
  <conditionalFormatting sqref="D3 D7 D5">
    <cfRule type="colorScale" priority="47">
      <colorScale>
        <cfvo type="min"/>
        <cfvo type="max"/>
        <color rgb="FFFCFCFF"/>
        <color rgb="FF63BE7B"/>
      </colorScale>
    </cfRule>
  </conditionalFormatting>
  <conditionalFormatting sqref="F3 F7 F5">
    <cfRule type="colorScale" priority="46">
      <colorScale>
        <cfvo type="min"/>
        <cfvo type="max"/>
        <color rgb="FFFCFCFF"/>
        <color rgb="FF63BE7B"/>
      </colorScale>
    </cfRule>
  </conditionalFormatting>
  <conditionalFormatting sqref="C3 C7 C5">
    <cfRule type="colorScale" priority="45">
      <colorScale>
        <cfvo type="min"/>
        <cfvo type="max"/>
        <color rgb="FFF8696B"/>
        <color rgb="FFFCFCFF"/>
      </colorScale>
    </cfRule>
  </conditionalFormatting>
  <conditionalFormatting sqref="E3 E7 E5">
    <cfRule type="colorScale" priority="44">
      <colorScale>
        <cfvo type="min"/>
        <cfvo type="max"/>
        <color rgb="FFFCFCFF"/>
        <color rgb="FFF8696B"/>
      </colorScale>
    </cfRule>
  </conditionalFormatting>
  <conditionalFormatting sqref="G3 G7 G5">
    <cfRule type="colorScale" priority="43">
      <colorScale>
        <cfvo type="min"/>
        <cfvo type="max"/>
        <color rgb="FFFCFCFF"/>
        <color rgb="FFF8696B"/>
      </colorScale>
    </cfRule>
  </conditionalFormatting>
  <conditionalFormatting sqref="C6">
    <cfRule type="colorScale" priority="42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41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40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9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8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7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6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35">
      <colorScale>
        <cfvo type="min"/>
        <cfvo type="max"/>
        <color rgb="FFFCFCFF"/>
        <color rgb="FFF8696B"/>
      </colorScale>
    </cfRule>
  </conditionalFormatting>
  <conditionalFormatting sqref="G8">
    <cfRule type="colorScale" priority="34">
      <colorScale>
        <cfvo type="min"/>
        <cfvo type="max"/>
        <color rgb="FFFCFCFF"/>
        <color rgb="FFF8696B"/>
      </colorScale>
    </cfRule>
  </conditionalFormatting>
  <conditionalFormatting sqref="G8">
    <cfRule type="colorScale" priority="33">
      <colorScale>
        <cfvo type="min"/>
        <cfvo type="max"/>
        <color rgb="FFFCFCFF"/>
        <color rgb="FFF8696B"/>
      </colorScale>
    </cfRule>
  </conditionalFormatting>
  <conditionalFormatting sqref="F8">
    <cfRule type="colorScale" priority="32">
      <colorScale>
        <cfvo type="min"/>
        <cfvo type="max"/>
        <color rgb="FFFCFCFF"/>
        <color rgb="FF63BE7B"/>
      </colorScale>
    </cfRule>
  </conditionalFormatting>
  <conditionalFormatting sqref="F8">
    <cfRule type="colorScale" priority="31">
      <colorScale>
        <cfvo type="min"/>
        <cfvo type="max"/>
        <color rgb="FFFCFCFF"/>
        <color rgb="FF63BE7B"/>
      </colorScale>
    </cfRule>
  </conditionalFormatting>
  <conditionalFormatting sqref="F8">
    <cfRule type="colorScale" priority="30">
      <colorScale>
        <cfvo type="min"/>
        <cfvo type="max"/>
        <color rgb="FFFCFCFF"/>
        <color rgb="FF63BE7B"/>
      </colorScale>
    </cfRule>
  </conditionalFormatting>
  <conditionalFormatting sqref="E8">
    <cfRule type="colorScale" priority="29">
      <colorScale>
        <cfvo type="min"/>
        <cfvo type="max"/>
        <color rgb="FFFCFCFF"/>
        <color rgb="FFF8696B"/>
      </colorScale>
    </cfRule>
  </conditionalFormatting>
  <conditionalFormatting sqref="E8">
    <cfRule type="colorScale" priority="28">
      <colorScale>
        <cfvo type="min"/>
        <cfvo type="max"/>
        <color rgb="FFFCFCFF"/>
        <color rgb="FFF8696B"/>
      </colorScale>
    </cfRule>
  </conditionalFormatting>
  <conditionalFormatting sqref="D8">
    <cfRule type="colorScale" priority="27">
      <colorScale>
        <cfvo type="min"/>
        <cfvo type="max"/>
        <color rgb="FFFCFCFF"/>
        <color rgb="FF63BE7B"/>
      </colorScale>
    </cfRule>
  </conditionalFormatting>
  <conditionalFormatting sqref="D8">
    <cfRule type="colorScale" priority="26">
      <colorScale>
        <cfvo type="min"/>
        <cfvo type="max"/>
        <color rgb="FFFCFCFF"/>
        <color rgb="FF63BE7B"/>
      </colorScale>
    </cfRule>
  </conditionalFormatting>
  <conditionalFormatting sqref="D8">
    <cfRule type="colorScale" priority="25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9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24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23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22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21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20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8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7">
      <colorScale>
        <cfvo type="min"/>
        <cfvo type="max"/>
        <color rgb="FFFCFCFF"/>
        <color rgb="FFF8696B"/>
      </colorScale>
    </cfRule>
  </conditionalFormatting>
  <conditionalFormatting sqref="G3:G8">
    <cfRule type="colorScale" priority="16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15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14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1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13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12">
      <colorScale>
        <cfvo type="min"/>
        <cfvo type="max"/>
        <color rgb="FF63BE7B"/>
        <color rgb="FFFCFCFF"/>
      </colorScale>
    </cfRule>
  </conditionalFormatting>
  <conditionalFormatting sqref="L12:L17">
    <cfRule type="colorScale" priority="9">
      <colorScale>
        <cfvo type="min"/>
        <cfvo type="max"/>
        <color rgb="FFFCFCFF"/>
        <color rgb="FF63BE7B"/>
      </colorScale>
    </cfRule>
  </conditionalFormatting>
  <conditionalFormatting sqref="V3:V8 I15:I17">
    <cfRule type="colorScale" priority="8">
      <colorScale>
        <cfvo type="min"/>
        <cfvo type="max"/>
        <color rgb="FFFCFCFF"/>
        <color rgb="FF63BE7B"/>
      </colorScale>
    </cfRule>
  </conditionalFormatting>
  <conditionalFormatting sqref="W3:X8 J15:K17">
    <cfRule type="colorScale" priority="7">
      <colorScale>
        <cfvo type="min"/>
        <cfvo type="max"/>
        <color rgb="FFFCFCFF"/>
        <color rgb="FF63BE7B"/>
      </colorScale>
    </cfRule>
  </conditionalFormatting>
  <conditionalFormatting sqref="L3:L8">
    <cfRule type="colorScale" priority="6">
      <colorScale>
        <cfvo type="min"/>
        <cfvo type="max"/>
        <color rgb="FFFCFCFF"/>
        <color rgb="FFF8696B"/>
      </colorScale>
    </cfRule>
  </conditionalFormatting>
  <conditionalFormatting sqref="M3:M8">
    <cfRule type="colorScale" priority="5">
      <colorScale>
        <cfvo type="min"/>
        <cfvo type="max"/>
        <color rgb="FFFCFCFF"/>
        <color rgb="FFF8696B"/>
      </colorScale>
    </cfRule>
  </conditionalFormatting>
  <conditionalFormatting sqref="N3:N8">
    <cfRule type="colorScale" priority="4">
      <colorScale>
        <cfvo type="min"/>
        <cfvo type="max"/>
        <color rgb="FFFCFCFF"/>
        <color rgb="FFF8696B"/>
      </colorScale>
    </cfRule>
  </conditionalFormatting>
  <conditionalFormatting sqref="I3:I8">
    <cfRule type="colorScale" priority="3">
      <colorScale>
        <cfvo type="min"/>
        <cfvo type="max"/>
        <color rgb="FFF8696B"/>
        <color rgb="FFFCFCFF"/>
      </colorScale>
    </cfRule>
  </conditionalFormatting>
  <conditionalFormatting sqref="J3:J8">
    <cfRule type="colorScale" priority="2">
      <colorScale>
        <cfvo type="min"/>
        <cfvo type="max"/>
        <color rgb="FFF8696B"/>
        <color rgb="FFFCFCFF"/>
      </colorScale>
    </cfRule>
  </conditionalFormatting>
  <conditionalFormatting sqref="K3:K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data</vt:lpstr>
      <vt:lpstr>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2021-02-15T14:34:43Z</dcterms:modified>
</cp:coreProperties>
</file>