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router/doc/"/>
    </mc:Choice>
  </mc:AlternateContent>
  <xr:revisionPtr revIDLastSave="0" documentId="13_ncr:1_{78EAD765-27D4-674C-8DE7-6F57C7C9754A}" xr6:coauthVersionLast="36" xr6:coauthVersionMax="36" xr10:uidLastSave="{00000000-0000-0000-0000-000000000000}"/>
  <bookViews>
    <workbookView xWindow="1720" yWindow="1320" windowWidth="26340" windowHeight="15540" activeTab="1" xr2:uid="{5426D260-D021-E24F-84F4-6AC1EB5D6F1C}"/>
  </bookViews>
  <sheets>
    <sheet name="x4" sheetId="1" r:id="rId1"/>
    <sheet name="x7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M30" i="2" s="1"/>
  <c r="N30" i="2" s="1"/>
  <c r="N34" i="1"/>
  <c r="M33" i="1"/>
  <c r="N33" i="1" s="1"/>
  <c r="M31" i="2"/>
  <c r="N31" i="2" s="1"/>
  <c r="J10" i="1"/>
  <c r="M10" i="1" s="1"/>
  <c r="N10" i="1" s="1"/>
  <c r="M3" i="2"/>
  <c r="N3" i="2" s="1"/>
  <c r="M15" i="1"/>
  <c r="N15" i="1" s="1"/>
  <c r="M17" i="1"/>
  <c r="N17" i="1" s="1"/>
  <c r="M18" i="1"/>
  <c r="N18" i="1" s="1"/>
  <c r="J32" i="1"/>
  <c r="M32" i="1" s="1"/>
  <c r="N32" i="1" s="1"/>
  <c r="M31" i="1"/>
  <c r="N31" i="1" s="1"/>
  <c r="M30" i="1"/>
  <c r="N30" i="1" s="1"/>
  <c r="M28" i="1"/>
  <c r="N28" i="1"/>
  <c r="M29" i="1"/>
  <c r="N29" i="1" s="1"/>
  <c r="M27" i="1"/>
  <c r="N27" i="1" s="1"/>
  <c r="M26" i="1"/>
  <c r="N26" i="1" s="1"/>
  <c r="M25" i="1"/>
  <c r="N25" i="1" s="1"/>
  <c r="M24" i="1"/>
  <c r="N24" i="1" s="1"/>
  <c r="M23" i="1"/>
  <c r="N23" i="1" s="1"/>
  <c r="N22" i="1"/>
  <c r="M22" i="1"/>
  <c r="M21" i="1"/>
  <c r="N21" i="1" s="1"/>
  <c r="M19" i="1"/>
  <c r="N19" i="1" s="1"/>
  <c r="M16" i="1"/>
  <c r="N16" i="1" s="1"/>
  <c r="M12" i="1"/>
  <c r="N12" i="1" s="1"/>
  <c r="M11" i="1"/>
  <c r="N11" i="1" s="1"/>
  <c r="M9" i="1"/>
  <c r="N9" i="1" s="1"/>
  <c r="M8" i="1"/>
  <c r="N8" i="1" s="1"/>
  <c r="M7" i="1"/>
  <c r="N7" i="1" s="1"/>
  <c r="M6" i="1"/>
  <c r="N6" i="1" s="1"/>
  <c r="M4" i="1"/>
  <c r="N4" i="1" s="1"/>
  <c r="J29" i="2"/>
  <c r="M29" i="2"/>
  <c r="N29" i="2" s="1"/>
  <c r="M28" i="2"/>
  <c r="N28" i="2" s="1"/>
  <c r="M26" i="2"/>
  <c r="N26" i="2" s="1"/>
  <c r="M20" i="2"/>
  <c r="N20" i="2" s="1"/>
  <c r="N27" i="2"/>
  <c r="M27" i="2"/>
  <c r="M21" i="2"/>
  <c r="N21" i="2" s="1"/>
  <c r="M19" i="2"/>
  <c r="N19" i="2" s="1"/>
  <c r="M11" i="2"/>
  <c r="N11" i="2" s="1"/>
  <c r="M25" i="2"/>
  <c r="N25" i="2" s="1"/>
  <c r="M23" i="2"/>
  <c r="N23" i="2" s="1"/>
  <c r="M22" i="2"/>
  <c r="N22" i="2" s="1"/>
  <c r="M18" i="2"/>
  <c r="N18" i="2" s="1"/>
  <c r="M17" i="2"/>
  <c r="N17" i="2" s="1"/>
  <c r="M16" i="2"/>
  <c r="N16" i="2" s="1"/>
  <c r="M15" i="2"/>
  <c r="N15" i="2" s="1"/>
  <c r="M14" i="2"/>
  <c r="N14" i="2"/>
  <c r="M13" i="2"/>
  <c r="N13" i="2" s="1"/>
  <c r="M24" i="2"/>
  <c r="N24" i="2" s="1"/>
  <c r="M12" i="2"/>
  <c r="N12" i="2" s="1"/>
  <c r="M10" i="2"/>
  <c r="N10" i="2" s="1"/>
  <c r="M9" i="2"/>
  <c r="N9" i="2" s="1"/>
  <c r="M8" i="2"/>
  <c r="N8" i="2" s="1"/>
  <c r="M7" i="2"/>
  <c r="N7" i="2" s="1"/>
  <c r="M5" i="2"/>
  <c r="N5" i="2" s="1"/>
  <c r="M4" i="2"/>
  <c r="N4" i="2" s="1"/>
  <c r="N32" i="2" l="1"/>
  <c r="M6" i="2"/>
  <c r="N6" i="2" s="1"/>
  <c r="M5" i="1" l="1"/>
  <c r="N5" i="1" s="1"/>
</calcChain>
</file>

<file path=xl/sharedStrings.xml><?xml version="1.0" encoding="utf-8"?>
<sst xmlns="http://schemas.openxmlformats.org/spreadsheetml/2006/main" count="413" uniqueCount="218">
  <si>
    <t>id</t>
  </si>
  <si>
    <t>q</t>
  </si>
  <si>
    <t>ref</t>
  </si>
  <si>
    <t>desc</t>
  </si>
  <si>
    <t>size</t>
  </si>
  <si>
    <t>Vendor</t>
  </si>
  <si>
    <t>Order info</t>
  </si>
  <si>
    <t>URL</t>
  </si>
  <si>
    <t>code</t>
  </si>
  <si>
    <t>#</t>
  </si>
  <si>
    <t>date</t>
  </si>
  <si>
    <t>price</t>
  </si>
  <si>
    <t>count</t>
  </si>
  <si>
    <t>shipping</t>
  </si>
  <si>
    <t>cost</t>
  </si>
  <si>
    <t>cost per item</t>
  </si>
  <si>
    <t>15 pF</t>
  </si>
  <si>
    <t>C11 C12</t>
  </si>
  <si>
    <t>0805</t>
  </si>
  <si>
    <t>CC0805JRNPO9BN150</t>
  </si>
  <si>
    <t>#355297</t>
  </si>
  <si>
    <t>0.1 uF</t>
  </si>
  <si>
    <t>Кер.ЧИП конд. 0.1 мкФ, X7R, 50В, 10%</t>
  </si>
  <si>
    <t>CL21B104KBCNNNC</t>
  </si>
  <si>
    <t>#817075</t>
  </si>
  <si>
    <t>Кер.ЧИП конд. 15 пФ, C0G, 50В, 5%</t>
  </si>
  <si>
    <t>Top board</t>
  </si>
  <si>
    <t>D1 D2 D3 D4</t>
  </si>
  <si>
    <t>SOD-323</t>
  </si>
  <si>
    <t>BAS316 TP</t>
  </si>
  <si>
    <t>#663682</t>
  </si>
  <si>
    <t>Диод импульсный</t>
  </si>
  <si>
    <t>Светодиод жёлтый</t>
  </si>
  <si>
    <t>Светодиод зелёный</t>
  </si>
  <si>
    <t>D15</t>
  </si>
  <si>
    <t>Светодиод красный</t>
  </si>
  <si>
    <t>J1</t>
  </si>
  <si>
    <t>PinSocket 2x5</t>
  </si>
  <si>
    <t>J2</t>
  </si>
  <si>
    <t>IDC Header 2x3</t>
  </si>
  <si>
    <t>R1 R2 R3 R4 R6 R7 R8 R9 R10 R11 R12 R13 R14 R15 R16</t>
  </si>
  <si>
    <t>Резистор 470 Ом</t>
  </si>
  <si>
    <t>C1 C2 C3 C4 C5 C6 C7 C8</t>
  </si>
  <si>
    <t>D5 D7 D9 D11 D13</t>
  </si>
  <si>
    <t>D6 D8 D10 D12 D14</t>
  </si>
  <si>
    <t>Резистор 100 Ом</t>
  </si>
  <si>
    <t>R17</t>
  </si>
  <si>
    <t>Резистор 10 кОм</t>
  </si>
  <si>
    <t>R5 R18</t>
  </si>
  <si>
    <t>SW1</t>
  </si>
  <si>
    <t>Кнопка</t>
  </si>
  <si>
    <t>74HCT541</t>
  </si>
  <si>
    <t>U2 U3</t>
  </si>
  <si>
    <t>Буферный элемент x8</t>
  </si>
  <si>
    <t>TSSOP-20</t>
  </si>
  <si>
    <t>HCPL2730</t>
  </si>
  <si>
    <t>U1 U4</t>
  </si>
  <si>
    <t>Оптопара</t>
  </si>
  <si>
    <t>DIP-8</t>
  </si>
  <si>
    <t>ATxmega32A4U-AU</t>
  </si>
  <si>
    <t>10 kOhm</t>
  </si>
  <si>
    <t>U5</t>
  </si>
  <si>
    <t>Микроконтроллер</t>
  </si>
  <si>
    <t>TQFP-44</t>
  </si>
  <si>
    <t>HC-49SD</t>
  </si>
  <si>
    <t>Y1</t>
  </si>
  <si>
    <t>Кварцевый резонатор 16MHz</t>
  </si>
  <si>
    <t>#307869</t>
  </si>
  <si>
    <t>#307856</t>
  </si>
  <si>
    <t>#219381</t>
  </si>
  <si>
    <t>BH-06</t>
  </si>
  <si>
    <t>#9000058155</t>
  </si>
  <si>
    <t>DS1013-06SSiB1-B-0</t>
  </si>
  <si>
    <t>PLH-40</t>
  </si>
  <si>
    <t>#34079</t>
  </si>
  <si>
    <t>L-13GD</t>
  </si>
  <si>
    <t>MM74HCT541MTCX</t>
  </si>
  <si>
    <t>#9000119229</t>
  </si>
  <si>
    <t>PinHeader 2x5</t>
  </si>
  <si>
    <t>Socket board</t>
  </si>
  <si>
    <t>BAS316</t>
  </si>
  <si>
    <t>L-13YD</t>
  </si>
  <si>
    <t>L-13ID</t>
  </si>
  <si>
    <t>C1 C2 C3 C4 C5 C7 C8 C9 C10 C13 C15 C16 C17 C18 C19 C20 C21 C22</t>
  </si>
  <si>
    <t>0.01 uF</t>
  </si>
  <si>
    <t>C14</t>
  </si>
  <si>
    <t>Кер.ЧИП конд. 0.01 мкФ</t>
  </si>
  <si>
    <t>10 uF</t>
  </si>
  <si>
    <t>C6</t>
  </si>
  <si>
    <t>Кер.ЧИП конд. 10 мкФ</t>
  </si>
  <si>
    <t>D1 D4 D13 D17 D22 D23 D24</t>
  </si>
  <si>
    <t>R2 R3 R6 R7 R8 R10 R11 R14 R15 R16 R17 R19 R22 R23 R24 R25 R26 R28 R31 R32 R34 R38 R39 R48</t>
  </si>
  <si>
    <t>R44</t>
  </si>
  <si>
    <t>R33 R43</t>
  </si>
  <si>
    <t>220</t>
  </si>
  <si>
    <t>R1 R4 R5 R9 R12 R13 R18 R20 R21 R27 R29 R30 R35 R36 R37 R40 R41 R42 R45 R46 R47</t>
  </si>
  <si>
    <t>Резистор 220 Ом</t>
  </si>
  <si>
    <t>100 kOhm</t>
  </si>
  <si>
    <t>R49</t>
  </si>
  <si>
    <t>Резистор 100 кОм</t>
  </si>
  <si>
    <t>J11</t>
  </si>
  <si>
    <t>U1 U3 U6</t>
  </si>
  <si>
    <t>U2 U4 U7 U9</t>
  </si>
  <si>
    <t>ATxmega128A1U-AU</t>
  </si>
  <si>
    <t>U8</t>
  </si>
  <si>
    <t>TQFP-100</t>
  </si>
  <si>
    <t>LD1117S33TR_SOT223</t>
  </si>
  <si>
    <t>Регулятор напряжения</t>
  </si>
  <si>
    <t>SOT-223</t>
  </si>
  <si>
    <t>USB-B</t>
  </si>
  <si>
    <t>J16</t>
  </si>
  <si>
    <t>Разъём USB-B</t>
  </si>
  <si>
    <t>USBLC6-2SC6</t>
  </si>
  <si>
    <t>U10</t>
  </si>
  <si>
    <t>Защита интерфейса USB</t>
  </si>
  <si>
    <t>SOT-23-6</t>
  </si>
  <si>
    <t>CL21B103KCANNNC</t>
  </si>
  <si>
    <t>#863513</t>
  </si>
  <si>
    <t>#07655639</t>
  </si>
  <si>
    <t>25.10.2021</t>
  </si>
  <si>
    <t>CL21A106KOQNNNE</t>
  </si>
  <si>
    <t>#863491</t>
  </si>
  <si>
    <t>#863708</t>
  </si>
  <si>
    <t>CL21F104ZBCNNNC</t>
  </si>
  <si>
    <t>#241389</t>
  </si>
  <si>
    <t>BAS316.115</t>
  </si>
  <si>
    <t>#25499</t>
  </si>
  <si>
    <t>L-383YDT</t>
  </si>
  <si>
    <t>#25298</t>
  </si>
  <si>
    <t>L-383GDT</t>
  </si>
  <si>
    <t>#314765</t>
  </si>
  <si>
    <t>L-383IDT</t>
  </si>
  <si>
    <t>MF-MSMF050-2</t>
  </si>
  <si>
    <t>F1</t>
  </si>
  <si>
    <t>1812</t>
  </si>
  <si>
    <t>#186713</t>
  </si>
  <si>
    <t>MIDI разъём</t>
  </si>
  <si>
    <t>DIN-5</t>
  </si>
  <si>
    <t>#2739747</t>
  </si>
  <si>
    <t>#3638121</t>
  </si>
  <si>
    <t>DS1099-WN0-FE</t>
  </si>
  <si>
    <t>#432087</t>
  </si>
  <si>
    <t>RC0805FR-07220RL</t>
  </si>
  <si>
    <t>#2782319</t>
  </si>
  <si>
    <t>CR-05FL7--470R</t>
  </si>
  <si>
    <t>#353447</t>
  </si>
  <si>
    <t>RC0805JR-07100RL</t>
  </si>
  <si>
    <t>#2782222</t>
  </si>
  <si>
    <t>CR-05FL7---10K</t>
  </si>
  <si>
    <t>#2782368</t>
  </si>
  <si>
    <t>CR-05JL7--100K</t>
  </si>
  <si>
    <t>#244787</t>
  </si>
  <si>
    <t>#208059</t>
  </si>
  <si>
    <t>LD1117S33TR</t>
  </si>
  <si>
    <t>#42598</t>
  </si>
  <si>
    <t>#1352789</t>
  </si>
  <si>
    <t>KLS7-TS6606-5.0-180</t>
  </si>
  <si>
    <t>J1 J2 J3 J4 J5 J6 J7 J8 J9 J10 J12 J13 J14 J15</t>
  </si>
  <si>
    <t>#7670264</t>
  </si>
  <si>
    <t>23.10.2021</t>
  </si>
  <si>
    <t>#9000183845</t>
  </si>
  <si>
    <t>#7292866</t>
  </si>
  <si>
    <t>04.08.2021</t>
  </si>
  <si>
    <t>#44684</t>
  </si>
  <si>
    <t>PBS-2 (DS1023-1x2)</t>
  </si>
  <si>
    <t>Гнездо на плату 2.54мм 1х2 прямое</t>
  </si>
  <si>
    <t>#32906296742</t>
  </si>
  <si>
    <t>HCPL-2730</t>
  </si>
  <si>
    <t>#5011970852262510</t>
  </si>
  <si>
    <t>#32402564814</t>
  </si>
  <si>
    <t>03.11.2021</t>
  </si>
  <si>
    <t>#5014441743802510</t>
  </si>
  <si>
    <t>DS-5-01</t>
  </si>
  <si>
    <t>PCB</t>
  </si>
  <si>
    <t>Box</t>
  </si>
  <si>
    <t>W202107291840866</t>
  </si>
  <si>
    <t>29.07.2021</t>
  </si>
  <si>
    <t>Корпус, масса в граммах</t>
  </si>
  <si>
    <t>Итого</t>
  </si>
  <si>
    <t>#07487681</t>
  </si>
  <si>
    <t>06.07.2021</t>
  </si>
  <si>
    <t>#307956</t>
  </si>
  <si>
    <t>#07671493</t>
  </si>
  <si>
    <t>08.11.2021</t>
  </si>
  <si>
    <t>#7174515</t>
  </si>
  <si>
    <t>01.07.2021</t>
  </si>
  <si>
    <t>#2782454</t>
  </si>
  <si>
    <t>CR-05JL7--470R</t>
  </si>
  <si>
    <t>10 nF</t>
  </si>
  <si>
    <t>C1</t>
  </si>
  <si>
    <t>Кер.ЧИП конд. 10 нФ, X7R, 100В, 10%</t>
  </si>
  <si>
    <t>C2</t>
  </si>
  <si>
    <t>C3</t>
  </si>
  <si>
    <t>#863492</t>
  </si>
  <si>
    <t>CL21A106KOQNNNG</t>
  </si>
  <si>
    <t>Fuse</t>
  </si>
  <si>
    <t>J2 J3 J4 J5 J6 J7 J10 J11</t>
  </si>
  <si>
    <t>#1005002434565701</t>
  </si>
  <si>
    <t>#5009893661922510</t>
  </si>
  <si>
    <t>18.04.2021</t>
  </si>
  <si>
    <t>U1</t>
  </si>
  <si>
    <t>J8</t>
  </si>
  <si>
    <t>R2 R3 R4 R5 R7 R9 R10 R11 R12 R13 R22 R23</t>
  </si>
  <si>
    <t>220 Ohm</t>
  </si>
  <si>
    <t>#2782412</t>
  </si>
  <si>
    <t>CR-05JL7--220R</t>
  </si>
  <si>
    <t>U2</t>
  </si>
  <si>
    <t>#4000592649273</t>
  </si>
  <si>
    <t>02.06.2021</t>
  </si>
  <si>
    <t>#5010170738742510</t>
  </si>
  <si>
    <t>#2177592</t>
  </si>
  <si>
    <t>KLS7-TS6606-8.0-180</t>
  </si>
  <si>
    <t>12.06.2021</t>
  </si>
  <si>
    <t>#33022627806</t>
  </si>
  <si>
    <t>#5010848944632510</t>
  </si>
  <si>
    <t>Шильдик</t>
  </si>
  <si>
    <t>Cover</t>
  </si>
  <si>
    <t>Крышка корпуса, масса в граммах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</si>
</sst>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slantDashDot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49" fontId="0" fillId="0" borderId="0" xfId="0" applyNumberFormat="1"/>
    <xf numFmtId="0" fontId="1" fillId="0" borderId="0" xfId="1"/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3" xfId="1" applyBorder="1"/>
    <xf numFmtId="49" fontId="1" fillId="0" borderId="3" xfId="1" applyNumberFormat="1" applyBorder="1"/>
    <xf numFmtId="165" fontId="0" fillId="0" borderId="3" xfId="0" applyNumberFormat="1" applyBorder="1"/>
    <xf numFmtId="165" fontId="0" fillId="0" borderId="5" xfId="0" applyNumberFormat="1" applyBorder="1"/>
    <xf numFmtId="49" fontId="0" fillId="0" borderId="4" xfId="0" applyNumberForma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2" borderId="1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/>
    <xf numFmtId="0" fontId="2" fillId="0" borderId="0" xfId="0" applyFont="1"/>
    <xf numFmtId="0" fontId="0" fillId="0" borderId="6" xfId="0" applyBorder="1"/>
    <xf numFmtId="165" fontId="0" fillId="0" borderId="6" xfId="0" applyNumberFormat="1" applyBorder="1"/>
    <xf numFmtId="165" fontId="0" fillId="0" borderId="3" xfId="0" applyNumberFormat="1" applyFill="1" applyBorder="1"/>
    <xf numFmtId="165" fontId="0" fillId="0" borderId="5" xfId="0" applyNumberFormat="1" applyFill="1" applyBorder="1"/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1" fillId="0" borderId="0" xfId="1" applyBorder="1"/>
    <xf numFmtId="49" fontId="1" fillId="0" borderId="0" xfId="1" applyNumberFormat="1" applyBorder="1"/>
    <xf numFmtId="165" fontId="0" fillId="0" borderId="0" xfId="0" applyNumberFormat="1" applyBorder="1"/>
    <xf numFmtId="165" fontId="2" fillId="0" borderId="0" xfId="0" applyNumberFormat="1" applyFont="1"/>
    <xf numFmtId="165" fontId="0" fillId="4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order/detail/7174515" TargetMode="External"/><Relationship Id="rId21" Type="http://schemas.openxmlformats.org/officeDocument/2006/relationships/hyperlink" Target="https://www.terraelectronica.ru/product/307956" TargetMode="External"/><Relationship Id="rId42" Type="http://schemas.openxmlformats.org/officeDocument/2006/relationships/hyperlink" Target="https://www.terraelectronica.ru/product/186713" TargetMode="External"/><Relationship Id="rId47" Type="http://schemas.openxmlformats.org/officeDocument/2006/relationships/hyperlink" Target="https://trade.aliexpress.ru/order_detail.htm?spm=a2g39.orderlist.0.0.2ba04aa6m2vHpl&amp;orderId=5009893661922510&amp;orderSource=GlobalTrade" TargetMode="External"/><Relationship Id="rId63" Type="http://schemas.openxmlformats.org/officeDocument/2006/relationships/hyperlink" Target="https://www.aliexpress.ru/item/32906296742.html" TargetMode="External"/><Relationship Id="rId68" Type="http://schemas.openxmlformats.org/officeDocument/2006/relationships/hyperlink" Target="https://www.terraelectronica.ru/product/2177592" TargetMode="External"/><Relationship Id="rId2" Type="http://schemas.openxmlformats.org/officeDocument/2006/relationships/hyperlink" Target="https://www.terraelectronica.ru/product/355297" TargetMode="External"/><Relationship Id="rId16" Type="http://schemas.openxmlformats.org/officeDocument/2006/relationships/hyperlink" Target="https://www.terraelectronica.ru/order/07487681" TargetMode="External"/><Relationship Id="rId29" Type="http://schemas.openxmlformats.org/officeDocument/2006/relationships/hyperlink" Target="https://www.terraelectronica.ru/order/07487681" TargetMode="External"/><Relationship Id="rId11" Type="http://schemas.openxmlformats.org/officeDocument/2006/relationships/hyperlink" Target="https://www.chipdip.ru/product/idc-06ms-bh-06" TargetMode="External"/><Relationship Id="rId24" Type="http://schemas.openxmlformats.org/officeDocument/2006/relationships/hyperlink" Target="https://www.terraelectronica.ru/product/307856" TargetMode="External"/><Relationship Id="rId32" Type="http://schemas.openxmlformats.org/officeDocument/2006/relationships/hyperlink" Target="https://www.terraelectronica.ru/order/07487681" TargetMode="External"/><Relationship Id="rId37" Type="http://schemas.openxmlformats.org/officeDocument/2006/relationships/hyperlink" Target="https://www.terraelectronica.ru/product/817075" TargetMode="External"/><Relationship Id="rId40" Type="http://schemas.openxmlformats.org/officeDocument/2006/relationships/hyperlink" Target="https://www.terraelectronica.ru/order/07487681" TargetMode="External"/><Relationship Id="rId45" Type="http://schemas.openxmlformats.org/officeDocument/2006/relationships/hyperlink" Target="https://www.chipdip.ru/order/detail/7174515" TargetMode="External"/><Relationship Id="rId53" Type="http://schemas.openxmlformats.org/officeDocument/2006/relationships/hyperlink" Target="https://www.terraelectronica.ru/order/07487681" TargetMode="External"/><Relationship Id="rId58" Type="http://schemas.openxmlformats.org/officeDocument/2006/relationships/hyperlink" Target="https://www.terraelectronica.ru/product/208059" TargetMode="External"/><Relationship Id="rId66" Type="http://schemas.openxmlformats.org/officeDocument/2006/relationships/hyperlink" Target="https://www.terraelectronica.ru/order/07655639" TargetMode="External"/><Relationship Id="rId5" Type="http://schemas.openxmlformats.org/officeDocument/2006/relationships/hyperlink" Target="https://www.terraelectronica.ru/product/663682" TargetMode="External"/><Relationship Id="rId61" Type="http://schemas.openxmlformats.org/officeDocument/2006/relationships/hyperlink" Target="https://www.aliexpress.ru/item/4000592649273.html" TargetMode="External"/><Relationship Id="rId19" Type="http://schemas.openxmlformats.org/officeDocument/2006/relationships/hyperlink" Target="https://www.terraelectronica.ru/product/307869" TargetMode="External"/><Relationship Id="rId14" Type="http://schemas.openxmlformats.org/officeDocument/2006/relationships/hyperlink" Target="https://www.chipdip.ru/product/plh-40" TargetMode="External"/><Relationship Id="rId22" Type="http://schemas.openxmlformats.org/officeDocument/2006/relationships/hyperlink" Target="https://www.terraelectronica.ru/order/07671493" TargetMode="External"/><Relationship Id="rId27" Type="http://schemas.openxmlformats.org/officeDocument/2006/relationships/hyperlink" Target="https://www.terraelectronica.ru/product/2782454" TargetMode="External"/><Relationship Id="rId30" Type="http://schemas.openxmlformats.org/officeDocument/2006/relationships/hyperlink" Target="https://www.chipdip.ru/order/detail/7174515" TargetMode="External"/><Relationship Id="rId35" Type="http://schemas.openxmlformats.org/officeDocument/2006/relationships/hyperlink" Target="https://www.terraelectronica.ru/product/863513" TargetMode="External"/><Relationship Id="rId43" Type="http://schemas.openxmlformats.org/officeDocument/2006/relationships/hyperlink" Target="https://www.terraelectronica.ru/product/186713" TargetMode="External"/><Relationship Id="rId48" Type="http://schemas.openxmlformats.org/officeDocument/2006/relationships/hyperlink" Target="https://www.terraelectronica.ru/product/3638121" TargetMode="External"/><Relationship Id="rId56" Type="http://schemas.openxmlformats.org/officeDocument/2006/relationships/hyperlink" Target="https://www.terraelectronica.ru/order/07487681" TargetMode="External"/><Relationship Id="rId64" Type="http://schemas.openxmlformats.org/officeDocument/2006/relationships/hyperlink" Target="https://www.aliexpress.ru/item/32906296742.html" TargetMode="External"/><Relationship Id="rId69" Type="http://schemas.openxmlformats.org/officeDocument/2006/relationships/hyperlink" Target="https://www.terraelectronica.ru/product/2782222" TargetMode="External"/><Relationship Id="rId8" Type="http://schemas.openxmlformats.org/officeDocument/2006/relationships/hyperlink" Target="https://www.terraelectronica.ru/product/307856" TargetMode="External"/><Relationship Id="rId51" Type="http://schemas.openxmlformats.org/officeDocument/2006/relationships/hyperlink" Target="https://www.terraelectronica.ru/product/244787" TargetMode="External"/><Relationship Id="rId72" Type="http://schemas.openxmlformats.org/officeDocument/2006/relationships/hyperlink" Target="https://www.aliexpress.ru/item/33022627806.html" TargetMode="External"/><Relationship Id="rId3" Type="http://schemas.openxmlformats.org/officeDocument/2006/relationships/hyperlink" Target="https://www.terraelectronica.ru/product/817075" TargetMode="External"/><Relationship Id="rId12" Type="http://schemas.openxmlformats.org/officeDocument/2006/relationships/hyperlink" Target="https://www.chipdip.ru/product/mm74hct541mtcx" TargetMode="External"/><Relationship Id="rId17" Type="http://schemas.openxmlformats.org/officeDocument/2006/relationships/hyperlink" Target="https://www.terraelectronica.ru/order/07487681" TargetMode="External"/><Relationship Id="rId25" Type="http://schemas.openxmlformats.org/officeDocument/2006/relationships/hyperlink" Target="https://www.terraelectronica.ru/order/07487681" TargetMode="External"/><Relationship Id="rId33" Type="http://schemas.openxmlformats.org/officeDocument/2006/relationships/hyperlink" Target="https://www.terraelectronica.ru/product/863513" TargetMode="External"/><Relationship Id="rId38" Type="http://schemas.openxmlformats.org/officeDocument/2006/relationships/hyperlink" Target="https://www.terraelectronica.ru/order/07487681" TargetMode="External"/><Relationship Id="rId46" Type="http://schemas.openxmlformats.org/officeDocument/2006/relationships/hyperlink" Target="https://www.aliexpress.ru/item/1005002434565701.html" TargetMode="External"/><Relationship Id="rId59" Type="http://schemas.openxmlformats.org/officeDocument/2006/relationships/hyperlink" Target="https://www.terraelectronica.ru/order/07655639" TargetMode="External"/><Relationship Id="rId67" Type="http://schemas.openxmlformats.org/officeDocument/2006/relationships/hyperlink" Target="https://www.terraelectronica.ru/product/2177592" TargetMode="External"/><Relationship Id="rId20" Type="http://schemas.openxmlformats.org/officeDocument/2006/relationships/hyperlink" Target="https://www.terraelectronica.ru/product/307956" TargetMode="External"/><Relationship Id="rId41" Type="http://schemas.openxmlformats.org/officeDocument/2006/relationships/hyperlink" Target="https://www.terraelectronica.ru/product/863492" TargetMode="External"/><Relationship Id="rId54" Type="http://schemas.openxmlformats.org/officeDocument/2006/relationships/hyperlink" Target="https://www.terraelectronica.ru/product/2782412" TargetMode="External"/><Relationship Id="rId62" Type="http://schemas.openxmlformats.org/officeDocument/2006/relationships/hyperlink" Target="https://trade.aliexpress.ru/order_detail.htm?spm=a2g39.orderlist.0.0.2ba04aa6m2vHpl&amp;orderId=5010170738742510&amp;orderSource=GlobalTrade" TargetMode="External"/><Relationship Id="rId70" Type="http://schemas.openxmlformats.org/officeDocument/2006/relationships/hyperlink" Target="https://www.terraelectronica.ru/product/2782222" TargetMode="External"/><Relationship Id="rId1" Type="http://schemas.openxmlformats.org/officeDocument/2006/relationships/hyperlink" Target="https://www.terraelectronica.ru/product/355297" TargetMode="External"/><Relationship Id="rId6" Type="http://schemas.openxmlformats.org/officeDocument/2006/relationships/hyperlink" Target="https://www.terraelectronica.ru/product/663682" TargetMode="External"/><Relationship Id="rId15" Type="http://schemas.openxmlformats.org/officeDocument/2006/relationships/hyperlink" Target="https://www.chipdip.ru/product/plh-40" TargetMode="External"/><Relationship Id="rId23" Type="http://schemas.openxmlformats.org/officeDocument/2006/relationships/hyperlink" Target="https://www.terraelectronica.ru/order/07487681" TargetMode="External"/><Relationship Id="rId28" Type="http://schemas.openxmlformats.org/officeDocument/2006/relationships/hyperlink" Target="https://www.terraelectronica.ru/product/2782454" TargetMode="External"/><Relationship Id="rId36" Type="http://schemas.openxmlformats.org/officeDocument/2006/relationships/hyperlink" Target="https://www.terraelectronica.ru/product/817075" TargetMode="External"/><Relationship Id="rId49" Type="http://schemas.openxmlformats.org/officeDocument/2006/relationships/hyperlink" Target="https://www.terraelectronica.ru/product/3638121" TargetMode="External"/><Relationship Id="rId57" Type="http://schemas.openxmlformats.org/officeDocument/2006/relationships/hyperlink" Target="https://www.terraelectronica.ru/product/208059" TargetMode="External"/><Relationship Id="rId10" Type="http://schemas.openxmlformats.org/officeDocument/2006/relationships/hyperlink" Target="https://www.chipdip.ru/product/idc-06ms-bh-06" TargetMode="External"/><Relationship Id="rId31" Type="http://schemas.openxmlformats.org/officeDocument/2006/relationships/hyperlink" Target="https://www.terraelectronica.ru/product/219381" TargetMode="External"/><Relationship Id="rId44" Type="http://schemas.openxmlformats.org/officeDocument/2006/relationships/hyperlink" Target="https://www.terraelectronica.ru/order/07487681" TargetMode="External"/><Relationship Id="rId52" Type="http://schemas.openxmlformats.org/officeDocument/2006/relationships/hyperlink" Target="https://www.terraelectronica.ru/order/07487681" TargetMode="External"/><Relationship Id="rId60" Type="http://schemas.openxmlformats.org/officeDocument/2006/relationships/hyperlink" Target="https://www.aliexpress.ru/item/1005002434565701.html" TargetMode="External"/><Relationship Id="rId65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73" Type="http://schemas.openxmlformats.org/officeDocument/2006/relationships/hyperlink" Target="https://trade.aliexpress.ru/order_detail.htm?spm=a2g39.orderlist.0.0.2ba04aa6m2vHpl&amp;orderId=5010848944632510&amp;orderSource=GlobalTrade" TargetMode="External"/><Relationship Id="rId4" Type="http://schemas.openxmlformats.org/officeDocument/2006/relationships/hyperlink" Target="https://www.terraelectronica.ru/product/817075" TargetMode="External"/><Relationship Id="rId9" Type="http://schemas.openxmlformats.org/officeDocument/2006/relationships/hyperlink" Target="https://www.terraelectronica.ru/product/219381" TargetMode="External"/><Relationship Id="rId13" Type="http://schemas.openxmlformats.org/officeDocument/2006/relationships/hyperlink" Target="https://www.chipdip.ru/product/mm74hct541mtcx" TargetMode="External"/><Relationship Id="rId18" Type="http://schemas.openxmlformats.org/officeDocument/2006/relationships/hyperlink" Target="https://www.terraelectronica.ru/order/07487681" TargetMode="External"/><Relationship Id="rId39" Type="http://schemas.openxmlformats.org/officeDocument/2006/relationships/hyperlink" Target="https://www.terraelectronica.ru/product/863492" TargetMode="External"/><Relationship Id="rId34" Type="http://schemas.openxmlformats.org/officeDocument/2006/relationships/hyperlink" Target="https://www.terraelectronica.ru/order/07487681" TargetMode="External"/><Relationship Id="rId50" Type="http://schemas.openxmlformats.org/officeDocument/2006/relationships/hyperlink" Target="https://www.terraelectronica.ru/product/244787" TargetMode="External"/><Relationship Id="rId55" Type="http://schemas.openxmlformats.org/officeDocument/2006/relationships/hyperlink" Target="https://www.terraelectronica.ru/product/2782412" TargetMode="External"/><Relationship Id="rId7" Type="http://schemas.openxmlformats.org/officeDocument/2006/relationships/hyperlink" Target="https://www.terraelectronica.ru/product/307869" TargetMode="External"/><Relationship Id="rId71" Type="http://schemas.openxmlformats.org/officeDocument/2006/relationships/hyperlink" Target="https://www.terraelectronica.ru/order/0765563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erraelectronica.ru/order/07655639" TargetMode="External"/><Relationship Id="rId21" Type="http://schemas.openxmlformats.org/officeDocument/2006/relationships/hyperlink" Target="https://www.terraelectronica.ru/product/314765" TargetMode="External"/><Relationship Id="rId42" Type="http://schemas.openxmlformats.org/officeDocument/2006/relationships/hyperlink" Target="https://www.terraelectronica.ru/product/2782368" TargetMode="External"/><Relationship Id="rId47" Type="http://schemas.openxmlformats.org/officeDocument/2006/relationships/hyperlink" Target="https://www.terraelectronica.ru/order/07655639" TargetMode="External"/><Relationship Id="rId63" Type="http://schemas.openxmlformats.org/officeDocument/2006/relationships/hyperlink" Target="https://www.chipdip.ru/order/detail/7292866" TargetMode="External"/><Relationship Id="rId68" Type="http://schemas.openxmlformats.org/officeDocument/2006/relationships/hyperlink" Target="https://trade.aliexpress.ru/order_detail.htm?spm=a2g39.orderlist.0.0.2ba04aa6m2vHpl&amp;orderId=5011970852262510&amp;orderSource=GlobalTrade" TargetMode="External"/><Relationship Id="rId2" Type="http://schemas.openxmlformats.org/officeDocument/2006/relationships/hyperlink" Target="https://www.terraelectronica.ru/product/863513" TargetMode="External"/><Relationship Id="rId16" Type="http://schemas.openxmlformats.org/officeDocument/2006/relationships/hyperlink" Target="https://www.terraelectronica.ru/order/07655639" TargetMode="External"/><Relationship Id="rId29" Type="http://schemas.openxmlformats.org/officeDocument/2006/relationships/hyperlink" Target="https://www.terraelectronica.ru/order/07655639" TargetMode="External"/><Relationship Id="rId11" Type="http://schemas.openxmlformats.org/officeDocument/2006/relationships/hyperlink" Target="https://www.terraelectronica.ru/product/25499" TargetMode="External"/><Relationship Id="rId24" Type="http://schemas.openxmlformats.org/officeDocument/2006/relationships/hyperlink" Target="https://www.terraelectronica.ru/product/2739747" TargetMode="External"/><Relationship Id="rId32" Type="http://schemas.openxmlformats.org/officeDocument/2006/relationships/hyperlink" Target="https://www.terraelectronica.ru/order/07655639" TargetMode="External"/><Relationship Id="rId37" Type="http://schemas.openxmlformats.org/officeDocument/2006/relationships/hyperlink" Target="https://www.terraelectronica.ru/product/353447" TargetMode="External"/><Relationship Id="rId40" Type="http://schemas.openxmlformats.org/officeDocument/2006/relationships/hyperlink" Target="https://www.terraelectronica.ru/product/2782222" TargetMode="External"/><Relationship Id="rId45" Type="http://schemas.openxmlformats.org/officeDocument/2006/relationships/hyperlink" Target="https://www.terraelectronica.ru/product/244787" TargetMode="External"/><Relationship Id="rId53" Type="http://schemas.openxmlformats.org/officeDocument/2006/relationships/hyperlink" Target="https://www.terraelectronica.ru/order/07655639" TargetMode="External"/><Relationship Id="rId58" Type="http://schemas.openxmlformats.org/officeDocument/2006/relationships/hyperlink" Target="https://www.chipdip.ru/product/mm74hct541mtcx" TargetMode="External"/><Relationship Id="rId66" Type="http://schemas.openxmlformats.org/officeDocument/2006/relationships/hyperlink" Target="https://www.aliexpress.ru/item/32906296742.html" TargetMode="External"/><Relationship Id="rId74" Type="http://schemas.openxmlformats.org/officeDocument/2006/relationships/hyperlink" Target="https://www.terraelectronica.ru/product/355297" TargetMode="External"/><Relationship Id="rId5" Type="http://schemas.openxmlformats.org/officeDocument/2006/relationships/hyperlink" Target="https://www.terraelectronica.ru/product/863491" TargetMode="External"/><Relationship Id="rId61" Type="http://schemas.openxmlformats.org/officeDocument/2006/relationships/hyperlink" Target="https://www.chipdip.ru/product/atxmega128a1u-au" TargetMode="External"/><Relationship Id="rId19" Type="http://schemas.openxmlformats.org/officeDocument/2006/relationships/hyperlink" Target="https://www.terraelectronica.ru/order/07655639" TargetMode="External"/><Relationship Id="rId14" Type="http://schemas.openxmlformats.org/officeDocument/2006/relationships/hyperlink" Target="https://www.terraelectronica.ru/order/07655639" TargetMode="External"/><Relationship Id="rId22" Type="http://schemas.openxmlformats.org/officeDocument/2006/relationships/hyperlink" Target="https://www.terraelectronica.ru/product/186713" TargetMode="External"/><Relationship Id="rId27" Type="http://schemas.openxmlformats.org/officeDocument/2006/relationships/hyperlink" Target="https://www.terraelectronica.ru/product/3638121" TargetMode="External"/><Relationship Id="rId30" Type="http://schemas.openxmlformats.org/officeDocument/2006/relationships/hyperlink" Target="https://www.terraelectronica.ru/product/432087" TargetMode="External"/><Relationship Id="rId35" Type="http://schemas.openxmlformats.org/officeDocument/2006/relationships/hyperlink" Target="https://www.terraelectronica.ru/order/07655639" TargetMode="External"/><Relationship Id="rId43" Type="http://schemas.openxmlformats.org/officeDocument/2006/relationships/hyperlink" Target="https://www.terraelectronica.ru/product/2782368" TargetMode="External"/><Relationship Id="rId48" Type="http://schemas.openxmlformats.org/officeDocument/2006/relationships/hyperlink" Target="https://www.terraelectronica.ru/product/208059" TargetMode="External"/><Relationship Id="rId56" Type="http://schemas.openxmlformats.org/officeDocument/2006/relationships/hyperlink" Target="https://www.terraelectronica.ru/order/07655639" TargetMode="External"/><Relationship Id="rId64" Type="http://schemas.openxmlformats.org/officeDocument/2006/relationships/hyperlink" Target="https://www.chipdip.ru/product/pbs2" TargetMode="External"/><Relationship Id="rId69" Type="http://schemas.openxmlformats.org/officeDocument/2006/relationships/hyperlink" Target="https://www.aliexpress.ru/item/32402564814.html" TargetMode="External"/><Relationship Id="rId8" Type="http://schemas.openxmlformats.org/officeDocument/2006/relationships/hyperlink" Target="https://www.terraelectronica.ru/product/241389" TargetMode="External"/><Relationship Id="rId51" Type="http://schemas.openxmlformats.org/officeDocument/2006/relationships/hyperlink" Target="https://www.terraelectronica.ru/product/42598" TargetMode="External"/><Relationship Id="rId72" Type="http://schemas.openxmlformats.org/officeDocument/2006/relationships/hyperlink" Target="https://jlcpcb.com/orderDetails?batchNum=W202107291840866&amp;type=myOrdersBatchSecendLevelRecord&amp;batchOrderStatus=5&amp;batchBookingStatus=1&amp;orderType=1" TargetMode="External"/><Relationship Id="rId3" Type="http://schemas.openxmlformats.org/officeDocument/2006/relationships/hyperlink" Target="https://www.terraelectronica.ru/order/07655639" TargetMode="External"/><Relationship Id="rId12" Type="http://schemas.openxmlformats.org/officeDocument/2006/relationships/hyperlink" Target="https://www.terraelectronica.ru/product/25298" TargetMode="External"/><Relationship Id="rId17" Type="http://schemas.openxmlformats.org/officeDocument/2006/relationships/hyperlink" Target="https://www.terraelectronica.ru/order/07655639" TargetMode="External"/><Relationship Id="rId25" Type="http://schemas.openxmlformats.org/officeDocument/2006/relationships/hyperlink" Target="https://www.terraelectronica.ru/product/2739747" TargetMode="External"/><Relationship Id="rId33" Type="http://schemas.openxmlformats.org/officeDocument/2006/relationships/hyperlink" Target="https://www.terraelectronica.ru/product/2782319" TargetMode="External"/><Relationship Id="rId38" Type="http://schemas.openxmlformats.org/officeDocument/2006/relationships/hyperlink" Target="https://www.terraelectronica.ru/order/07655639" TargetMode="External"/><Relationship Id="rId46" Type="http://schemas.openxmlformats.org/officeDocument/2006/relationships/hyperlink" Target="https://www.terraelectronica.ru/product/244787" TargetMode="External"/><Relationship Id="rId59" Type="http://schemas.openxmlformats.org/officeDocument/2006/relationships/hyperlink" Target="https://www.chipdip.ru/order/detail/7670264" TargetMode="External"/><Relationship Id="rId67" Type="http://schemas.openxmlformats.org/officeDocument/2006/relationships/hyperlink" Target="https://www.aliexpress.ru/item/32906296742.html" TargetMode="External"/><Relationship Id="rId20" Type="http://schemas.openxmlformats.org/officeDocument/2006/relationships/hyperlink" Target="https://www.terraelectronica.ru/product/314765" TargetMode="External"/><Relationship Id="rId41" Type="http://schemas.openxmlformats.org/officeDocument/2006/relationships/hyperlink" Target="https://www.terraelectronica.ru/order/07655639" TargetMode="External"/><Relationship Id="rId54" Type="http://schemas.openxmlformats.org/officeDocument/2006/relationships/hyperlink" Target="https://www.terraelectronica.ru/product/1352789" TargetMode="External"/><Relationship Id="rId62" Type="http://schemas.openxmlformats.org/officeDocument/2006/relationships/hyperlink" Target="https://www.chipdip.ru/order/detail/7292866" TargetMode="External"/><Relationship Id="rId70" Type="http://schemas.openxmlformats.org/officeDocument/2006/relationships/hyperlink" Target="https://trade.aliexpress.ru/order_detail.htm?spm=a2g39.orderlist.0.0.2ba04aa6m2vHpl&amp;orderId=5014441743802510&amp;orderSource=GlobalTrade" TargetMode="External"/><Relationship Id="rId1" Type="http://schemas.openxmlformats.org/officeDocument/2006/relationships/hyperlink" Target="https://www.terraelectronica.ru/product/863513" TargetMode="External"/><Relationship Id="rId6" Type="http://schemas.openxmlformats.org/officeDocument/2006/relationships/hyperlink" Target="https://www.terraelectronica.ru/product/863708" TargetMode="External"/><Relationship Id="rId15" Type="http://schemas.openxmlformats.org/officeDocument/2006/relationships/hyperlink" Target="https://www.terraelectronica.ru/order/07655639" TargetMode="External"/><Relationship Id="rId23" Type="http://schemas.openxmlformats.org/officeDocument/2006/relationships/hyperlink" Target="https://www.terraelectronica.ru/product/186713" TargetMode="External"/><Relationship Id="rId28" Type="http://schemas.openxmlformats.org/officeDocument/2006/relationships/hyperlink" Target="https://www.terraelectronica.ru/product/3638121" TargetMode="External"/><Relationship Id="rId36" Type="http://schemas.openxmlformats.org/officeDocument/2006/relationships/hyperlink" Target="https://www.terraelectronica.ru/product/353447" TargetMode="External"/><Relationship Id="rId49" Type="http://schemas.openxmlformats.org/officeDocument/2006/relationships/hyperlink" Target="https://www.terraelectronica.ru/product/208059" TargetMode="External"/><Relationship Id="rId57" Type="http://schemas.openxmlformats.org/officeDocument/2006/relationships/hyperlink" Target="https://www.chipdip.ru/product/mm74hct541mtcx" TargetMode="External"/><Relationship Id="rId10" Type="http://schemas.openxmlformats.org/officeDocument/2006/relationships/hyperlink" Target="https://www.terraelectronica.ru/product/25499" TargetMode="External"/><Relationship Id="rId31" Type="http://schemas.openxmlformats.org/officeDocument/2006/relationships/hyperlink" Target="https://www.terraelectronica.ru/product/432087" TargetMode="External"/><Relationship Id="rId44" Type="http://schemas.openxmlformats.org/officeDocument/2006/relationships/hyperlink" Target="https://www.terraelectronica.ru/order/07655639" TargetMode="External"/><Relationship Id="rId52" Type="http://schemas.openxmlformats.org/officeDocument/2006/relationships/hyperlink" Target="https://www.terraelectronica.ru/product/42598" TargetMode="External"/><Relationship Id="rId60" Type="http://schemas.openxmlformats.org/officeDocument/2006/relationships/hyperlink" Target="https://www.chipdip.ru/product/atxmega128a1u-au" TargetMode="External"/><Relationship Id="rId65" Type="http://schemas.openxmlformats.org/officeDocument/2006/relationships/hyperlink" Target="https://www.chipdip.ru/product/pbs2" TargetMode="External"/><Relationship Id="rId73" Type="http://schemas.openxmlformats.org/officeDocument/2006/relationships/hyperlink" Target="https://www.terraelectronica.ru/product/355297" TargetMode="External"/><Relationship Id="rId4" Type="http://schemas.openxmlformats.org/officeDocument/2006/relationships/hyperlink" Target="https://www.terraelectronica.ru/product/863491" TargetMode="External"/><Relationship Id="rId9" Type="http://schemas.openxmlformats.org/officeDocument/2006/relationships/hyperlink" Target="https://www.terraelectronica.ru/product/241389" TargetMode="External"/><Relationship Id="rId13" Type="http://schemas.openxmlformats.org/officeDocument/2006/relationships/hyperlink" Target="https://www.terraelectronica.ru/product/25298" TargetMode="External"/><Relationship Id="rId18" Type="http://schemas.openxmlformats.org/officeDocument/2006/relationships/hyperlink" Target="https://www.terraelectronica.ru/order/07655639" TargetMode="External"/><Relationship Id="rId39" Type="http://schemas.openxmlformats.org/officeDocument/2006/relationships/hyperlink" Target="https://www.terraelectronica.ru/product/2782222" TargetMode="External"/><Relationship Id="rId34" Type="http://schemas.openxmlformats.org/officeDocument/2006/relationships/hyperlink" Target="https://www.terraelectronica.ru/product/2782319" TargetMode="External"/><Relationship Id="rId50" Type="http://schemas.openxmlformats.org/officeDocument/2006/relationships/hyperlink" Target="https://www.terraelectronica.ru/order/07655639" TargetMode="External"/><Relationship Id="rId55" Type="http://schemas.openxmlformats.org/officeDocument/2006/relationships/hyperlink" Target="https://www.terraelectronica.ru/product/1352789" TargetMode="External"/><Relationship Id="rId7" Type="http://schemas.openxmlformats.org/officeDocument/2006/relationships/hyperlink" Target="https://www.terraelectronica.ru/product/863708" TargetMode="External"/><Relationship Id="rId71" Type="http://schemas.openxmlformats.org/officeDocument/2006/relationships/hyperlink" Target="https://www.aliexpress.ru/item/324025648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3AECC-982E-A443-870E-38A46DB5AE88}">
  <dimension ref="A1:N34"/>
  <sheetViews>
    <sheetView topLeftCell="A2" workbookViewId="0">
      <selection activeCell="N34" sqref="N34"/>
    </sheetView>
  </sheetViews>
  <sheetFormatPr baseColWidth="10" defaultRowHeight="16" x14ac:dyDescent="0.2"/>
  <cols>
    <col min="1" max="1" width="15.33203125" style="6" customWidth="1"/>
    <col min="2" max="2" width="4" customWidth="1"/>
    <col min="3" max="3" width="19.33203125" customWidth="1"/>
    <col min="4" max="4" width="35.6640625" customWidth="1"/>
    <col min="5" max="5" width="10.83203125" style="6"/>
    <col min="6" max="6" width="21.6640625" customWidth="1"/>
    <col min="7" max="7" width="16.1640625" customWidth="1"/>
    <col min="13" max="14" width="12.33203125" customWidth="1"/>
  </cols>
  <sheetData>
    <row r="1" spans="1:14" x14ac:dyDescent="0.2">
      <c r="A1" s="18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23" t="s">
        <v>5</v>
      </c>
      <c r="G1" s="23"/>
      <c r="H1" s="16" t="s">
        <v>6</v>
      </c>
      <c r="I1" s="16"/>
      <c r="J1" s="16"/>
      <c r="K1" s="16"/>
      <c r="L1" s="16"/>
      <c r="M1" s="16"/>
      <c r="N1" s="16"/>
    </row>
    <row r="2" spans="1:14" s="4" customFormat="1" x14ac:dyDescent="0.2">
      <c r="A2" s="19"/>
      <c r="B2" s="21"/>
      <c r="C2" s="21"/>
      <c r="D2" s="21"/>
      <c r="E2" s="22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s="5" customFormat="1" x14ac:dyDescent="0.2">
      <c r="A3" s="17" t="s">
        <v>26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">
      <c r="A4" s="6" t="s">
        <v>16</v>
      </c>
      <c r="B4">
        <v>2</v>
      </c>
      <c r="C4" t="s">
        <v>17</v>
      </c>
      <c r="D4" s="9" t="s">
        <v>25</v>
      </c>
      <c r="E4" s="6" t="s">
        <v>18</v>
      </c>
      <c r="F4" s="7" t="s">
        <v>19</v>
      </c>
      <c r="G4" s="7" t="s">
        <v>20</v>
      </c>
      <c r="H4" s="7" t="s">
        <v>179</v>
      </c>
      <c r="I4" t="s">
        <v>180</v>
      </c>
      <c r="J4">
        <v>0.54</v>
      </c>
      <c r="K4">
        <v>20</v>
      </c>
      <c r="M4" s="13">
        <f t="shared" ref="M4" si="0">J4*K4+L4</f>
        <v>10.8</v>
      </c>
      <c r="N4" s="14">
        <f t="shared" ref="N4" si="1">M4/K4*B4</f>
        <v>1.08</v>
      </c>
    </row>
    <row r="5" spans="1:14" x14ac:dyDescent="0.2">
      <c r="A5" s="15" t="s">
        <v>21</v>
      </c>
      <c r="B5" s="8">
        <v>8</v>
      </c>
      <c r="C5" s="9" t="s">
        <v>42</v>
      </c>
      <c r="D5" s="9" t="s">
        <v>22</v>
      </c>
      <c r="E5" s="10" t="s">
        <v>18</v>
      </c>
      <c r="F5" s="11" t="s">
        <v>23</v>
      </c>
      <c r="G5" s="12" t="s">
        <v>24</v>
      </c>
      <c r="H5" s="7" t="s">
        <v>179</v>
      </c>
      <c r="I5" t="s">
        <v>180</v>
      </c>
      <c r="J5">
        <v>0.47</v>
      </c>
      <c r="K5" s="8">
        <v>100</v>
      </c>
      <c r="L5" s="13"/>
      <c r="M5" s="13">
        <f t="shared" ref="M5" si="2">J5*K5+L5</f>
        <v>47</v>
      </c>
      <c r="N5" s="14">
        <f t="shared" ref="N5" si="3">M5/K5*B5</f>
        <v>3.76</v>
      </c>
    </row>
    <row r="6" spans="1:14" x14ac:dyDescent="0.2">
      <c r="A6" s="6" t="s">
        <v>80</v>
      </c>
      <c r="B6">
        <v>4</v>
      </c>
      <c r="C6" t="s">
        <v>27</v>
      </c>
      <c r="D6" t="s">
        <v>31</v>
      </c>
      <c r="E6" s="6" t="s">
        <v>28</v>
      </c>
      <c r="F6" s="7" t="s">
        <v>29</v>
      </c>
      <c r="G6" s="7" t="s">
        <v>30</v>
      </c>
      <c r="H6" s="7" t="s">
        <v>179</v>
      </c>
      <c r="I6" t="s">
        <v>180</v>
      </c>
      <c r="J6">
        <v>0.88</v>
      </c>
      <c r="K6">
        <v>40</v>
      </c>
      <c r="M6" s="13">
        <f t="shared" ref="M6" si="4">J6*K6+L6</f>
        <v>35.200000000000003</v>
      </c>
      <c r="N6" s="14">
        <f t="shared" ref="N6" si="5">M6/K6*B6</f>
        <v>3.5200000000000005</v>
      </c>
    </row>
    <row r="7" spans="1:14" x14ac:dyDescent="0.2">
      <c r="A7" s="6" t="s">
        <v>81</v>
      </c>
      <c r="B7">
        <v>5</v>
      </c>
      <c r="C7" t="s">
        <v>43</v>
      </c>
      <c r="D7" t="s">
        <v>32</v>
      </c>
      <c r="F7" s="7" t="s">
        <v>81</v>
      </c>
      <c r="G7" s="7" t="s">
        <v>67</v>
      </c>
      <c r="H7" s="7" t="s">
        <v>179</v>
      </c>
      <c r="I7" t="s">
        <v>180</v>
      </c>
      <c r="J7">
        <v>5.4</v>
      </c>
      <c r="K7">
        <v>50</v>
      </c>
      <c r="M7" s="13">
        <f t="shared" ref="M7:M9" si="6">J7*K7+L7</f>
        <v>270</v>
      </c>
      <c r="N7" s="14">
        <f t="shared" ref="N7:N9" si="7">M7/K7*B7</f>
        <v>27</v>
      </c>
    </row>
    <row r="8" spans="1:14" x14ac:dyDescent="0.2">
      <c r="A8" s="6" t="s">
        <v>75</v>
      </c>
      <c r="B8">
        <v>5</v>
      </c>
      <c r="C8" t="s">
        <v>44</v>
      </c>
      <c r="D8" t="s">
        <v>33</v>
      </c>
      <c r="F8" s="7" t="s">
        <v>75</v>
      </c>
      <c r="G8" s="7" t="s">
        <v>181</v>
      </c>
      <c r="H8" s="7" t="s">
        <v>182</v>
      </c>
      <c r="I8" t="s">
        <v>183</v>
      </c>
      <c r="J8">
        <v>5</v>
      </c>
      <c r="K8">
        <v>50</v>
      </c>
      <c r="M8" s="29">
        <f t="shared" si="6"/>
        <v>250</v>
      </c>
      <c r="N8" s="30">
        <f t="shared" si="7"/>
        <v>25</v>
      </c>
    </row>
    <row r="9" spans="1:14" x14ac:dyDescent="0.2">
      <c r="A9" s="6" t="s">
        <v>82</v>
      </c>
      <c r="B9">
        <v>1</v>
      </c>
      <c r="C9" t="s">
        <v>34</v>
      </c>
      <c r="D9" t="s">
        <v>35</v>
      </c>
      <c r="F9" s="7" t="s">
        <v>82</v>
      </c>
      <c r="G9" s="7" t="s">
        <v>68</v>
      </c>
      <c r="H9" s="7" t="s">
        <v>179</v>
      </c>
      <c r="I9" t="s">
        <v>180</v>
      </c>
      <c r="J9">
        <v>5.0999999999999996</v>
      </c>
      <c r="K9">
        <v>10</v>
      </c>
      <c r="M9" s="29">
        <f t="shared" si="6"/>
        <v>51</v>
      </c>
      <c r="N9" s="30">
        <f t="shared" si="7"/>
        <v>5.0999999999999996</v>
      </c>
    </row>
    <row r="10" spans="1:14" x14ac:dyDescent="0.2">
      <c r="B10">
        <v>1</v>
      </c>
      <c r="C10" t="s">
        <v>36</v>
      </c>
      <c r="D10" t="s">
        <v>37</v>
      </c>
      <c r="F10" s="7"/>
      <c r="G10" s="7" t="s">
        <v>213</v>
      </c>
      <c r="H10" s="7" t="s">
        <v>214</v>
      </c>
      <c r="I10" t="s">
        <v>212</v>
      </c>
      <c r="J10">
        <f>96.96/5</f>
        <v>19.391999999999999</v>
      </c>
      <c r="K10">
        <v>10</v>
      </c>
      <c r="L10">
        <v>300.49</v>
      </c>
      <c r="M10" s="29">
        <f t="shared" ref="M10" si="8">J10*K10+L10</f>
        <v>494.40999999999997</v>
      </c>
      <c r="N10" s="30">
        <f t="shared" ref="N10" si="9">M10/K10*B10</f>
        <v>49.440999999999995</v>
      </c>
    </row>
    <row r="11" spans="1:14" x14ac:dyDescent="0.2">
      <c r="A11" s="6" t="s">
        <v>72</v>
      </c>
      <c r="B11">
        <v>1</v>
      </c>
      <c r="C11" t="s">
        <v>38</v>
      </c>
      <c r="D11" t="s">
        <v>39</v>
      </c>
      <c r="F11" s="7" t="s">
        <v>70</v>
      </c>
      <c r="G11" s="7" t="s">
        <v>71</v>
      </c>
      <c r="H11" s="7" t="s">
        <v>184</v>
      </c>
      <c r="I11" t="s">
        <v>185</v>
      </c>
      <c r="J11">
        <v>10</v>
      </c>
      <c r="K11">
        <v>10</v>
      </c>
      <c r="M11" s="29">
        <f t="shared" ref="M11:M12" si="10">J11*K11+L11</f>
        <v>100</v>
      </c>
      <c r="N11" s="30">
        <f t="shared" ref="N11:N12" si="11">M11/K11*B11</f>
        <v>10</v>
      </c>
    </row>
    <row r="12" spans="1:14" x14ac:dyDescent="0.2">
      <c r="A12" s="6">
        <v>470</v>
      </c>
      <c r="B12">
        <v>15</v>
      </c>
      <c r="C12" t="s">
        <v>40</v>
      </c>
      <c r="D12" t="s">
        <v>41</v>
      </c>
      <c r="E12" s="6" t="s">
        <v>18</v>
      </c>
      <c r="F12" s="7" t="s">
        <v>187</v>
      </c>
      <c r="G12" s="7" t="s">
        <v>186</v>
      </c>
      <c r="H12" s="7" t="s">
        <v>179</v>
      </c>
      <c r="I12" t="s">
        <v>180</v>
      </c>
      <c r="J12">
        <v>0.12</v>
      </c>
      <c r="K12">
        <v>150</v>
      </c>
      <c r="M12" s="25">
        <f t="shared" si="10"/>
        <v>18</v>
      </c>
      <c r="N12" s="25">
        <f t="shared" si="11"/>
        <v>1.7999999999999998</v>
      </c>
    </row>
    <row r="13" spans="1:14" x14ac:dyDescent="0.2">
      <c r="A13" s="6">
        <v>100</v>
      </c>
      <c r="B13">
        <v>1</v>
      </c>
      <c r="C13" t="s">
        <v>46</v>
      </c>
      <c r="D13" t="s">
        <v>45</v>
      </c>
      <c r="E13" s="6" t="s">
        <v>18</v>
      </c>
    </row>
    <row r="14" spans="1:14" x14ac:dyDescent="0.2">
      <c r="A14" s="6" t="s">
        <v>60</v>
      </c>
      <c r="B14">
        <v>2</v>
      </c>
      <c r="C14" t="s">
        <v>48</v>
      </c>
      <c r="D14" t="s">
        <v>47</v>
      </c>
      <c r="E14" s="6" t="s">
        <v>18</v>
      </c>
      <c r="F14" s="7" t="s">
        <v>148</v>
      </c>
      <c r="G14" s="7" t="s">
        <v>147</v>
      </c>
      <c r="H14" s="7" t="s">
        <v>118</v>
      </c>
      <c r="I14" s="26" t="s">
        <v>119</v>
      </c>
      <c r="J14" s="26">
        <v>0.14000000000000001</v>
      </c>
      <c r="K14" s="26">
        <v>20</v>
      </c>
      <c r="L14" s="26"/>
      <c r="M14" s="36">
        <v>2.8</v>
      </c>
      <c r="N14" s="36">
        <v>0.28000000000000003</v>
      </c>
    </row>
    <row r="15" spans="1:14" x14ac:dyDescent="0.2">
      <c r="B15">
        <v>1</v>
      </c>
      <c r="C15" t="s">
        <v>49</v>
      </c>
      <c r="D15" t="s">
        <v>50</v>
      </c>
      <c r="F15" s="7" t="s">
        <v>211</v>
      </c>
      <c r="G15" s="7" t="s">
        <v>210</v>
      </c>
      <c r="H15" s="7" t="s">
        <v>118</v>
      </c>
      <c r="I15" s="26" t="s">
        <v>119</v>
      </c>
      <c r="J15">
        <v>2.2999999999999998</v>
      </c>
      <c r="K15" s="24">
        <v>10</v>
      </c>
      <c r="M15" s="25">
        <f t="shared" ref="M15" si="12">J15*K15+L15</f>
        <v>23</v>
      </c>
      <c r="N15" s="25">
        <f t="shared" ref="N15" si="13">M15/K15*B15</f>
        <v>2.2999999999999998</v>
      </c>
    </row>
    <row r="16" spans="1:14" x14ac:dyDescent="0.2">
      <c r="A16" s="6" t="s">
        <v>51</v>
      </c>
      <c r="B16">
        <v>2</v>
      </c>
      <c r="C16" t="s">
        <v>52</v>
      </c>
      <c r="D16" t="s">
        <v>53</v>
      </c>
      <c r="E16" s="6" t="s">
        <v>54</v>
      </c>
      <c r="F16" s="7" t="s">
        <v>76</v>
      </c>
      <c r="G16" s="7" t="s">
        <v>77</v>
      </c>
      <c r="H16" s="7" t="s">
        <v>184</v>
      </c>
      <c r="I16" t="s">
        <v>185</v>
      </c>
      <c r="J16">
        <v>10.1</v>
      </c>
      <c r="K16">
        <v>20</v>
      </c>
      <c r="M16" s="25">
        <f t="shared" ref="M16:M17" si="14">J16*K16+L16</f>
        <v>202</v>
      </c>
      <c r="N16" s="25">
        <f t="shared" ref="N16:N17" si="15">M16/K16*B16</f>
        <v>20.2</v>
      </c>
    </row>
    <row r="17" spans="1:14" x14ac:dyDescent="0.2">
      <c r="A17" s="6" t="s">
        <v>55</v>
      </c>
      <c r="B17">
        <v>2</v>
      </c>
      <c r="C17" t="s">
        <v>56</v>
      </c>
      <c r="D17" t="s">
        <v>57</v>
      </c>
      <c r="E17" s="6" t="s">
        <v>58</v>
      </c>
      <c r="F17" s="7" t="s">
        <v>167</v>
      </c>
      <c r="G17" s="7" t="s">
        <v>166</v>
      </c>
      <c r="H17" s="7" t="s">
        <v>168</v>
      </c>
      <c r="I17" s="26" t="s">
        <v>185</v>
      </c>
      <c r="J17">
        <v>17.940000000000001</v>
      </c>
      <c r="K17" s="24">
        <v>40</v>
      </c>
      <c r="L17">
        <v>190</v>
      </c>
      <c r="M17" s="25">
        <f t="shared" si="14"/>
        <v>907.6</v>
      </c>
      <c r="N17" s="25">
        <f t="shared" si="15"/>
        <v>45.38</v>
      </c>
    </row>
    <row r="18" spans="1:14" x14ac:dyDescent="0.2">
      <c r="A18" s="6" t="s">
        <v>59</v>
      </c>
      <c r="B18">
        <v>1</v>
      </c>
      <c r="C18" t="s">
        <v>61</v>
      </c>
      <c r="D18" t="s">
        <v>62</v>
      </c>
      <c r="E18" s="6" t="s">
        <v>63</v>
      </c>
      <c r="G18" s="7" t="s">
        <v>207</v>
      </c>
      <c r="H18" s="7" t="s">
        <v>209</v>
      </c>
      <c r="I18" t="s">
        <v>208</v>
      </c>
      <c r="J18">
        <v>149.11000000000001</v>
      </c>
      <c r="K18">
        <v>5</v>
      </c>
      <c r="L18">
        <v>317.52999999999997</v>
      </c>
      <c r="M18" s="25">
        <f t="shared" ref="M18" si="16">J18*K18+L18</f>
        <v>1063.08</v>
      </c>
      <c r="N18" s="37">
        <f t="shared" ref="N18" si="17">M18/K18*B18</f>
        <v>212.61599999999999</v>
      </c>
    </row>
    <row r="19" spans="1:14" x14ac:dyDescent="0.2">
      <c r="A19" s="6" t="s">
        <v>64</v>
      </c>
      <c r="B19">
        <v>1</v>
      </c>
      <c r="C19" t="s">
        <v>65</v>
      </c>
      <c r="D19" t="s">
        <v>66</v>
      </c>
      <c r="F19" s="7">
        <v>12.881309999999999</v>
      </c>
      <c r="G19" s="7" t="s">
        <v>69</v>
      </c>
      <c r="H19" s="7" t="s">
        <v>179</v>
      </c>
      <c r="I19" t="s">
        <v>180</v>
      </c>
      <c r="J19">
        <v>11</v>
      </c>
      <c r="K19">
        <v>10</v>
      </c>
      <c r="M19" s="25">
        <f t="shared" ref="M19" si="18">J19*K19+L19</f>
        <v>110</v>
      </c>
      <c r="N19" s="25">
        <f t="shared" ref="N19" si="19">M19/K19*B19</f>
        <v>11</v>
      </c>
    </row>
    <row r="20" spans="1:14" s="5" customFormat="1" x14ac:dyDescent="0.2">
      <c r="A20" s="17" t="s">
        <v>79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">
      <c r="A21" s="6" t="s">
        <v>188</v>
      </c>
      <c r="B21">
        <v>1</v>
      </c>
      <c r="C21" t="s">
        <v>189</v>
      </c>
      <c r="D21" s="9" t="s">
        <v>190</v>
      </c>
      <c r="E21" s="6" t="s">
        <v>18</v>
      </c>
      <c r="F21" s="7" t="s">
        <v>116</v>
      </c>
      <c r="G21" s="7" t="s">
        <v>117</v>
      </c>
      <c r="H21" s="7" t="s">
        <v>179</v>
      </c>
      <c r="I21" t="s">
        <v>180</v>
      </c>
      <c r="J21">
        <v>0.4</v>
      </c>
      <c r="K21">
        <v>100</v>
      </c>
      <c r="M21" s="25">
        <f t="shared" ref="M21:M22" si="20">J21*K21+L21</f>
        <v>40</v>
      </c>
      <c r="N21" s="25">
        <f t="shared" ref="N21:N22" si="21">M21/K21*B21</f>
        <v>0.4</v>
      </c>
    </row>
    <row r="22" spans="1:14" x14ac:dyDescent="0.2">
      <c r="A22" s="15" t="s">
        <v>21</v>
      </c>
      <c r="B22">
        <v>1</v>
      </c>
      <c r="C22" t="s">
        <v>191</v>
      </c>
      <c r="D22" s="9" t="s">
        <v>22</v>
      </c>
      <c r="E22" s="6" t="s">
        <v>18</v>
      </c>
      <c r="F22" s="11" t="s">
        <v>23</v>
      </c>
      <c r="G22" s="12" t="s">
        <v>24</v>
      </c>
      <c r="H22" s="7" t="s">
        <v>179</v>
      </c>
      <c r="I22" t="s">
        <v>180</v>
      </c>
      <c r="J22">
        <v>0.47</v>
      </c>
      <c r="K22" s="8">
        <v>100</v>
      </c>
      <c r="L22" s="13"/>
      <c r="M22" s="13">
        <f t="shared" si="20"/>
        <v>47</v>
      </c>
      <c r="N22" s="14">
        <f t="shared" si="21"/>
        <v>0.47</v>
      </c>
    </row>
    <row r="23" spans="1:14" x14ac:dyDescent="0.2">
      <c r="A23" s="32" t="s">
        <v>87</v>
      </c>
      <c r="B23">
        <v>1</v>
      </c>
      <c r="C23" t="s">
        <v>192</v>
      </c>
      <c r="D23" s="31"/>
      <c r="F23" s="33" t="s">
        <v>194</v>
      </c>
      <c r="G23" s="34" t="s">
        <v>193</v>
      </c>
      <c r="H23" s="7" t="s">
        <v>179</v>
      </c>
      <c r="I23" t="s">
        <v>180</v>
      </c>
      <c r="J23">
        <v>0.86</v>
      </c>
      <c r="K23" s="24">
        <v>100</v>
      </c>
      <c r="L23" s="35"/>
      <c r="M23" s="13">
        <f t="shared" ref="M23:M25" si="22">J23*K23+L23</f>
        <v>86</v>
      </c>
      <c r="N23" s="14">
        <f t="shared" ref="N23:N25" si="23">M23/K23*B23</f>
        <v>0.86</v>
      </c>
    </row>
    <row r="24" spans="1:14" x14ac:dyDescent="0.2">
      <c r="A24" s="32" t="s">
        <v>132</v>
      </c>
      <c r="B24">
        <v>1</v>
      </c>
      <c r="C24" t="s">
        <v>133</v>
      </c>
      <c r="D24" s="31" t="s">
        <v>195</v>
      </c>
      <c r="E24" s="6" t="s">
        <v>134</v>
      </c>
      <c r="F24" s="33" t="s">
        <v>132</v>
      </c>
      <c r="G24" s="34" t="s">
        <v>135</v>
      </c>
      <c r="H24" s="7" t="s">
        <v>179</v>
      </c>
      <c r="I24" t="s">
        <v>180</v>
      </c>
      <c r="J24">
        <v>3.2</v>
      </c>
      <c r="K24" s="24">
        <v>10</v>
      </c>
      <c r="L24" s="35"/>
      <c r="M24" s="35">
        <f t="shared" si="22"/>
        <v>32</v>
      </c>
      <c r="N24" s="35">
        <f t="shared" si="23"/>
        <v>3.2</v>
      </c>
    </row>
    <row r="25" spans="1:14" x14ac:dyDescent="0.2">
      <c r="B25">
        <v>0.25</v>
      </c>
      <c r="C25" t="s">
        <v>36</v>
      </c>
      <c r="D25" t="s">
        <v>78</v>
      </c>
      <c r="F25" s="7" t="s">
        <v>73</v>
      </c>
      <c r="G25" s="7" t="s">
        <v>74</v>
      </c>
      <c r="H25" s="7" t="s">
        <v>184</v>
      </c>
      <c r="I25" t="s">
        <v>185</v>
      </c>
      <c r="J25">
        <v>45</v>
      </c>
      <c r="K25" s="24">
        <v>5</v>
      </c>
      <c r="M25" s="25">
        <f t="shared" si="22"/>
        <v>225</v>
      </c>
      <c r="N25" s="25">
        <f t="shared" si="23"/>
        <v>11.25</v>
      </c>
    </row>
    <row r="26" spans="1:14" x14ac:dyDescent="0.2">
      <c r="A26" s="6" t="s">
        <v>172</v>
      </c>
      <c r="B26">
        <v>8</v>
      </c>
      <c r="C26" t="s">
        <v>196</v>
      </c>
      <c r="D26" t="s">
        <v>136</v>
      </c>
      <c r="E26" s="6" t="s">
        <v>137</v>
      </c>
      <c r="F26" s="7" t="s">
        <v>172</v>
      </c>
      <c r="G26" s="7" t="s">
        <v>197</v>
      </c>
      <c r="H26" s="7" t="s">
        <v>198</v>
      </c>
      <c r="I26" t="s">
        <v>199</v>
      </c>
      <c r="J26">
        <v>7.3760000000000003</v>
      </c>
      <c r="K26" s="24">
        <v>100</v>
      </c>
      <c r="L26">
        <v>775.44</v>
      </c>
      <c r="M26" s="25">
        <f t="shared" ref="M26:M33" si="24">J26*K26+L26</f>
        <v>1513.04</v>
      </c>
      <c r="N26" s="25">
        <f t="shared" ref="N26:N33" si="25">M26/K26*B26</f>
        <v>121.0432</v>
      </c>
    </row>
    <row r="27" spans="1:14" x14ac:dyDescent="0.2">
      <c r="A27" s="6" t="s">
        <v>109</v>
      </c>
      <c r="B27">
        <v>1</v>
      </c>
      <c r="C27" t="s">
        <v>201</v>
      </c>
      <c r="D27" t="s">
        <v>111</v>
      </c>
      <c r="E27"/>
      <c r="F27" s="7" t="s">
        <v>140</v>
      </c>
      <c r="G27" s="7" t="s">
        <v>139</v>
      </c>
      <c r="H27" s="7" t="s">
        <v>179</v>
      </c>
      <c r="I27" t="s">
        <v>180</v>
      </c>
      <c r="J27">
        <v>6</v>
      </c>
      <c r="K27">
        <v>10</v>
      </c>
      <c r="M27" s="25">
        <f t="shared" si="24"/>
        <v>60</v>
      </c>
      <c r="N27" s="25">
        <f t="shared" si="25"/>
        <v>6</v>
      </c>
    </row>
    <row r="28" spans="1:14" x14ac:dyDescent="0.2">
      <c r="A28" s="6" t="s">
        <v>203</v>
      </c>
      <c r="B28">
        <v>12</v>
      </c>
      <c r="C28" t="s">
        <v>202</v>
      </c>
      <c r="D28" t="s">
        <v>96</v>
      </c>
      <c r="E28" s="10" t="s">
        <v>18</v>
      </c>
      <c r="F28" s="7" t="s">
        <v>205</v>
      </c>
      <c r="G28" s="7" t="s">
        <v>204</v>
      </c>
      <c r="H28" s="7" t="s">
        <v>179</v>
      </c>
      <c r="I28" t="s">
        <v>180</v>
      </c>
      <c r="J28">
        <v>0.12</v>
      </c>
      <c r="K28">
        <v>120</v>
      </c>
      <c r="M28" s="25">
        <f t="shared" si="24"/>
        <v>14.399999999999999</v>
      </c>
      <c r="N28" s="25">
        <f t="shared" si="25"/>
        <v>1.4399999999999997</v>
      </c>
    </row>
    <row r="29" spans="1:14" x14ac:dyDescent="0.2">
      <c r="A29" t="s">
        <v>112</v>
      </c>
      <c r="B29">
        <v>1</v>
      </c>
      <c r="C29" t="s">
        <v>200</v>
      </c>
      <c r="D29" t="s">
        <v>114</v>
      </c>
      <c r="E29" s="6" t="s">
        <v>115</v>
      </c>
      <c r="F29" s="7" t="s">
        <v>112</v>
      </c>
      <c r="G29" s="7" t="s">
        <v>151</v>
      </c>
      <c r="H29" s="7" t="s">
        <v>179</v>
      </c>
      <c r="I29" t="s">
        <v>180</v>
      </c>
      <c r="J29">
        <v>6.3</v>
      </c>
      <c r="K29">
        <v>10</v>
      </c>
      <c r="M29" s="25">
        <f t="shared" si="24"/>
        <v>63</v>
      </c>
      <c r="N29" s="25">
        <f t="shared" si="25"/>
        <v>6.3</v>
      </c>
    </row>
    <row r="30" spans="1:14" x14ac:dyDescent="0.2">
      <c r="A30" t="s">
        <v>106</v>
      </c>
      <c r="B30">
        <v>1</v>
      </c>
      <c r="C30" t="s">
        <v>206</v>
      </c>
      <c r="D30" t="s">
        <v>107</v>
      </c>
      <c r="E30" s="6" t="s">
        <v>108</v>
      </c>
      <c r="F30" s="7" t="s">
        <v>153</v>
      </c>
      <c r="G30" s="7" t="s">
        <v>152</v>
      </c>
      <c r="H30" s="7" t="s">
        <v>118</v>
      </c>
      <c r="I30" s="26" t="s">
        <v>119</v>
      </c>
      <c r="J30">
        <v>10.8</v>
      </c>
      <c r="K30">
        <v>20</v>
      </c>
      <c r="M30" s="25">
        <f t="shared" si="24"/>
        <v>216</v>
      </c>
      <c r="N30" s="25">
        <f t="shared" si="25"/>
        <v>10.8</v>
      </c>
    </row>
    <row r="31" spans="1:14" x14ac:dyDescent="0.2">
      <c r="A31" s="6" t="s">
        <v>173</v>
      </c>
      <c r="B31">
        <v>1</v>
      </c>
      <c r="J31">
        <v>75.724000000000004</v>
      </c>
      <c r="K31">
        <v>10</v>
      </c>
      <c r="L31">
        <v>729.22</v>
      </c>
      <c r="M31" s="25">
        <f t="shared" si="24"/>
        <v>1486.46</v>
      </c>
      <c r="N31" s="25">
        <f t="shared" si="25"/>
        <v>148.64600000000002</v>
      </c>
    </row>
    <row r="32" spans="1:14" x14ac:dyDescent="0.2">
      <c r="A32" t="s">
        <v>174</v>
      </c>
      <c r="B32">
        <v>70</v>
      </c>
      <c r="D32" t="s">
        <v>177</v>
      </c>
      <c r="E32"/>
      <c r="F32" s="7"/>
      <c r="G32" s="7"/>
      <c r="H32" s="7"/>
      <c r="I32" s="26"/>
      <c r="J32">
        <f>4400/750</f>
        <v>5.8666666666666663</v>
      </c>
      <c r="K32">
        <v>750</v>
      </c>
      <c r="M32" s="25">
        <f t="shared" si="24"/>
        <v>4400</v>
      </c>
      <c r="N32" s="25">
        <f t="shared" si="25"/>
        <v>410.66666666666663</v>
      </c>
    </row>
    <row r="33" spans="1:14" ht="17" thickBot="1" x14ac:dyDescent="0.25">
      <c r="A33" t="s">
        <v>215</v>
      </c>
      <c r="B33">
        <v>1</v>
      </c>
      <c r="E33"/>
      <c r="F33" s="7"/>
      <c r="G33" s="7"/>
      <c r="H33" s="7"/>
      <c r="I33" s="26"/>
      <c r="J33">
        <v>10</v>
      </c>
      <c r="K33">
        <v>1</v>
      </c>
      <c r="M33" s="25">
        <f t="shared" si="24"/>
        <v>10</v>
      </c>
      <c r="N33" s="25">
        <f t="shared" si="25"/>
        <v>10</v>
      </c>
    </row>
    <row r="34" spans="1:14" x14ac:dyDescent="0.2">
      <c r="A34" s="27" t="s">
        <v>178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8">
        <f>SUM(N4:N33)</f>
        <v>1149.5528666666664</v>
      </c>
    </row>
  </sheetData>
  <mergeCells count="9">
    <mergeCell ref="H1:N1"/>
    <mergeCell ref="A3:N3"/>
    <mergeCell ref="A20:N20"/>
    <mergeCell ref="A1:A2"/>
    <mergeCell ref="B1:B2"/>
    <mergeCell ref="C1:C2"/>
    <mergeCell ref="D1:D2"/>
    <mergeCell ref="E1:E2"/>
    <mergeCell ref="F1:G1"/>
  </mergeCells>
  <hyperlinks>
    <hyperlink ref="F4" r:id="rId1" xr:uid="{B1A526B7-A0D6-1741-BDAC-1DABE03F9C78}"/>
    <hyperlink ref="G4" r:id="rId2" xr:uid="{53464DD3-CA08-114A-AF08-5E75BD0567FB}"/>
    <hyperlink ref="F5" r:id="rId3" xr:uid="{18AF1C05-137F-E04C-9CF8-E9B5E75BEBFC}"/>
    <hyperlink ref="G5" r:id="rId4" xr:uid="{A28C5C60-4A73-4943-9D7F-7425B704D546}"/>
    <hyperlink ref="F6" r:id="rId5" xr:uid="{307FA3FB-CE19-1446-B35D-4581090BA9C9}"/>
    <hyperlink ref="G6" r:id="rId6" xr:uid="{DB881ABC-56D6-7E4A-BEBA-1E066F2C2F07}"/>
    <hyperlink ref="G7" r:id="rId7" xr:uid="{09B0C8F9-2800-B54A-A4F4-3D562E3E6FDF}"/>
    <hyperlink ref="G9" r:id="rId8" xr:uid="{096D15C7-8BBF-BB4E-84C8-35DBD788E0E2}"/>
    <hyperlink ref="G19" r:id="rId9" xr:uid="{DB7F1783-C48C-9D40-BBFD-8D4097BE8A98}"/>
    <hyperlink ref="F11" r:id="rId10" xr:uid="{F3C03C8C-0C40-094E-9F71-1C4D58A71430}"/>
    <hyperlink ref="G11" r:id="rId11" xr:uid="{1435EFC7-D123-A349-9347-F1FC07C520F3}"/>
    <hyperlink ref="F16" r:id="rId12" xr:uid="{8859AF1F-13E4-8342-B316-410A6FA0149A}"/>
    <hyperlink ref="G16" r:id="rId13" xr:uid="{AB88F6E6-123F-9D4E-9FA0-814ED4CC1BBB}"/>
    <hyperlink ref="F25" r:id="rId14" xr:uid="{73ECD750-DE83-3146-94A2-DE706EEE6120}"/>
    <hyperlink ref="G25" r:id="rId15" xr:uid="{8A1760EB-8876-864C-8DE1-93EE8FD52879}"/>
    <hyperlink ref="H4" r:id="rId16" xr:uid="{919B0B41-0EEF-5144-B8D8-548C261081BD}"/>
    <hyperlink ref="H5" r:id="rId17" xr:uid="{756B715C-9A28-7845-BD5E-052D2A290691}"/>
    <hyperlink ref="H6" r:id="rId18" xr:uid="{FA50EF8A-3D4D-7D40-B0FE-ECD3C6EC8DEF}"/>
    <hyperlink ref="F7" r:id="rId19" xr:uid="{F82B1C46-B378-4843-9581-661F4101C8A1}"/>
    <hyperlink ref="G8" r:id="rId20" xr:uid="{D2F8FA51-B20C-8D41-9C7D-2009E771F231}"/>
    <hyperlink ref="F8" r:id="rId21" xr:uid="{309B252E-4872-7C4E-8EFE-76E899D16B15}"/>
    <hyperlink ref="H8" r:id="rId22" xr:uid="{892A0075-31EB-F44F-AD0A-654CEDE22CA0}"/>
    <hyperlink ref="H7" r:id="rId23" xr:uid="{03A7775B-DC8B-EB40-BE96-698545BE1D39}"/>
    <hyperlink ref="F9" r:id="rId24" xr:uid="{69DF4357-6B98-3144-9838-DA4B471DCEC2}"/>
    <hyperlink ref="H9" r:id="rId25" xr:uid="{619F7BF4-47BC-5C41-8F0A-FB270A4D1363}"/>
    <hyperlink ref="H11" r:id="rId26" xr:uid="{F3EEB5A4-6DAC-164A-986D-088632A575F5}"/>
    <hyperlink ref="G12" r:id="rId27" xr:uid="{3CF08295-80DC-DF42-8190-D66E64E614C2}"/>
    <hyperlink ref="F12" r:id="rId28" xr:uid="{DFD91A03-B82B-1D48-B3E9-83EAD6BF2C2C}"/>
    <hyperlink ref="H12" r:id="rId29" xr:uid="{7A4372D7-3EFB-EC4E-9EE3-3A2A8D8126B4}"/>
    <hyperlink ref="H16" r:id="rId30" xr:uid="{7362C77B-1107-1940-A06A-7024A3CCD0D0}"/>
    <hyperlink ref="F19" r:id="rId31" display="12.88131" xr:uid="{20FF9D00-0B3A-E846-9C31-D49FD05FD6B6}"/>
    <hyperlink ref="H19" r:id="rId32" xr:uid="{B3379768-D2F2-BF4D-A818-86EFE9315E5A}"/>
    <hyperlink ref="G21" r:id="rId33" xr:uid="{1C5104A6-6A04-4E4C-9172-DC4A512FC675}"/>
    <hyperlink ref="H21" r:id="rId34" xr:uid="{51D7A6CF-4351-1942-B212-00AA57470581}"/>
    <hyperlink ref="F21" r:id="rId35" xr:uid="{26939209-0E3D-B54E-8C9D-75621A567990}"/>
    <hyperlink ref="F22" r:id="rId36" xr:uid="{CA106586-87D6-214A-B1FC-F3C165E18487}"/>
    <hyperlink ref="G22" r:id="rId37" xr:uid="{E6710FD0-D751-E14C-83CA-F3FD3FE4D2BC}"/>
    <hyperlink ref="H22" r:id="rId38" xr:uid="{58E74E8C-7CCB-784D-9D3F-ABCDFE44374B}"/>
    <hyperlink ref="G23" r:id="rId39" xr:uid="{9C7B8CA6-6F7C-E44C-8EB8-CE6D10B19524}"/>
    <hyperlink ref="H23" r:id="rId40" xr:uid="{2E3F94E3-08E8-4642-86E8-A49AEC6EA2B2}"/>
    <hyperlink ref="F23" r:id="rId41" xr:uid="{323EEAE0-9E09-B54B-81E7-5234305BCBBB}"/>
    <hyperlink ref="G24" r:id="rId42" xr:uid="{A2B16C39-D2E8-8344-9089-0426E4B000E5}"/>
    <hyperlink ref="F24" r:id="rId43" xr:uid="{9D2F8C2A-510B-F843-8858-6672BBE4E308}"/>
    <hyperlink ref="H24" r:id="rId44" xr:uid="{DA789950-489E-0946-A600-B1AE25B7E0F7}"/>
    <hyperlink ref="H25" r:id="rId45" xr:uid="{C3363112-9F34-0A40-98C0-10727C294532}"/>
    <hyperlink ref="G26" r:id="rId46" xr:uid="{A2FCC638-00F8-4947-AB0E-0372A59900B5}"/>
    <hyperlink ref="H26" r:id="rId47" xr:uid="{B6A26CD5-416E-4746-993C-A5F51FB469F8}"/>
    <hyperlink ref="G27" r:id="rId48" xr:uid="{6DDCA5D0-75BE-3E4F-B558-39A147FC422F}"/>
    <hyperlink ref="F27" r:id="rId49" xr:uid="{C3042CE6-7315-AA4B-995F-46EC0EBC8387}"/>
    <hyperlink ref="G29" r:id="rId50" xr:uid="{E0F917C4-4623-214A-8535-330FA265216D}"/>
    <hyperlink ref="F29" r:id="rId51" xr:uid="{155493C7-E8C5-9C4D-A72B-897AC9F14B1C}"/>
    <hyperlink ref="H27" r:id="rId52" xr:uid="{B680FEF0-7D1E-D84B-9F4E-806373C4079C}"/>
    <hyperlink ref="H29" r:id="rId53" xr:uid="{C7ACB124-85BB-D348-87FC-DF98A5496B39}"/>
    <hyperlink ref="G28" r:id="rId54" xr:uid="{CFB8644E-D50A-2145-AC8C-49872EC8CBA6}"/>
    <hyperlink ref="F28" r:id="rId55" xr:uid="{58FF340F-D8B5-3140-9DA4-F98E1825DC1E}"/>
    <hyperlink ref="H28" r:id="rId56" xr:uid="{D04D4D0F-31EB-4240-B5D1-EA46F62220B9}"/>
    <hyperlink ref="G30" r:id="rId57" xr:uid="{D7AEEF35-CE08-BB49-84A0-EDE28B1BD449}"/>
    <hyperlink ref="F30" r:id="rId58" xr:uid="{D412AE4F-8A1A-A34A-8500-C11724A83B41}"/>
    <hyperlink ref="H30" r:id="rId59" display="https://www.terraelectronica.ru/order/07655639" xr:uid="{6988CE38-5B4C-5A44-B34A-4CEDEC17CC62}"/>
    <hyperlink ref="F26" r:id="rId60" display="#1005002434565701" xr:uid="{60F5B472-D8C6-0F42-A138-FBC19E447B90}"/>
    <hyperlink ref="G18" r:id="rId61" xr:uid="{A341060E-AE92-7040-A076-F3A58957D0E9}"/>
    <hyperlink ref="H18" r:id="rId62" xr:uid="{589AE4B7-02BB-B744-B490-4C2F7DC3EC8C}"/>
    <hyperlink ref="G17" r:id="rId63" xr:uid="{B1E3B80F-1202-BA4C-BA66-DD6911A4E681}"/>
    <hyperlink ref="F17" r:id="rId64" xr:uid="{4BA56443-565C-3846-9F35-F5DB491ACDFF}"/>
    <hyperlink ref="H17" r:id="rId65" xr:uid="{5FCA809F-25E0-5E4A-9F36-0754C078D8C6}"/>
    <hyperlink ref="H15" r:id="rId66" display="https://www.terraelectronica.ru/order/07655639" xr:uid="{DBA9FB07-D3DD-7C47-8695-AB96AB4B2403}"/>
    <hyperlink ref="G15" r:id="rId67" xr:uid="{14FCBBB1-552D-B84F-96CE-6FB815643580}"/>
    <hyperlink ref="F15" r:id="rId68" xr:uid="{F88231F9-9DFE-1046-8371-1BF63B4044A2}"/>
    <hyperlink ref="F14" r:id="rId69" display="https://www.terraelectronica.ru/product/2782222" xr:uid="{45E7D5F3-F91F-8346-8C81-C4B5E8994D62}"/>
    <hyperlink ref="G14" r:id="rId70" display="https://www.terraelectronica.ru/product/2782222" xr:uid="{AA84A64A-CC02-3F49-9FAD-BFB6E1430EB7}"/>
    <hyperlink ref="H14" r:id="rId71" display="https://www.terraelectronica.ru/order/07655639" xr:uid="{07D4CAB9-6DE4-1D4C-BE7A-495B303E8093}"/>
    <hyperlink ref="G10" r:id="rId72" xr:uid="{5CDDDAD7-B779-1A4A-8B46-DFA995A894C7}"/>
    <hyperlink ref="H10" r:id="rId73" xr:uid="{C62F9978-532C-8B4C-9A76-4CA32AAF55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3BB3-294E-094C-B28F-3093B9AA3184}">
  <dimension ref="A1:N32"/>
  <sheetViews>
    <sheetView tabSelected="1" workbookViewId="0">
      <selection activeCell="C30" sqref="C30"/>
    </sheetView>
  </sheetViews>
  <sheetFormatPr baseColWidth="10" defaultRowHeight="16" x14ac:dyDescent="0.2"/>
  <cols>
    <col min="3" max="3" width="20.6640625" customWidth="1"/>
    <col min="4" max="4" width="35.6640625" customWidth="1"/>
    <col min="13" max="13" width="16.1640625" customWidth="1"/>
    <col min="14" max="14" width="14.1640625" customWidth="1"/>
  </cols>
  <sheetData>
    <row r="1" spans="1:14" x14ac:dyDescent="0.2">
      <c r="A1" s="18" t="s">
        <v>0</v>
      </c>
      <c r="B1" s="20" t="s">
        <v>1</v>
      </c>
      <c r="C1" s="20" t="s">
        <v>2</v>
      </c>
      <c r="D1" s="20" t="s">
        <v>3</v>
      </c>
      <c r="E1" s="19" t="s">
        <v>4</v>
      </c>
      <c r="F1" s="23" t="s">
        <v>5</v>
      </c>
      <c r="G1" s="23"/>
      <c r="H1" s="16" t="s">
        <v>6</v>
      </c>
      <c r="I1" s="16"/>
      <c r="J1" s="16"/>
      <c r="K1" s="16"/>
      <c r="L1" s="16"/>
      <c r="M1" s="16"/>
      <c r="N1" s="16"/>
    </row>
    <row r="2" spans="1:14" x14ac:dyDescent="0.2">
      <c r="A2" s="19"/>
      <c r="B2" s="21"/>
      <c r="C2" s="21"/>
      <c r="D2" s="21"/>
      <c r="E2" s="22"/>
      <c r="F2" s="1" t="s">
        <v>7</v>
      </c>
      <c r="G2" s="2" t="s">
        <v>8</v>
      </c>
      <c r="H2" s="2" t="s">
        <v>9</v>
      </c>
      <c r="I2" s="3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6" t="s">
        <v>16</v>
      </c>
      <c r="B3">
        <v>2</v>
      </c>
      <c r="C3" t="s">
        <v>17</v>
      </c>
      <c r="D3" s="9" t="s">
        <v>25</v>
      </c>
      <c r="E3" s="6" t="s">
        <v>18</v>
      </c>
      <c r="F3" s="7" t="s">
        <v>19</v>
      </c>
      <c r="G3" s="7" t="s">
        <v>20</v>
      </c>
      <c r="J3">
        <v>0.54</v>
      </c>
      <c r="K3">
        <v>1</v>
      </c>
      <c r="M3" s="13">
        <f t="shared" ref="M3" si="0">J3*K3+L3</f>
        <v>0.54</v>
      </c>
      <c r="N3" s="14">
        <f t="shared" ref="N3" si="1">M3/K3*B3</f>
        <v>1.08</v>
      </c>
    </row>
    <row r="4" spans="1:14" x14ac:dyDescent="0.2">
      <c r="A4" s="6" t="s">
        <v>84</v>
      </c>
      <c r="B4">
        <v>1</v>
      </c>
      <c r="C4" t="s">
        <v>85</v>
      </c>
      <c r="D4" s="9" t="s">
        <v>86</v>
      </c>
      <c r="E4" s="6" t="s">
        <v>18</v>
      </c>
      <c r="F4" s="7" t="s">
        <v>116</v>
      </c>
      <c r="G4" s="7" t="s">
        <v>117</v>
      </c>
      <c r="H4" s="7" t="s">
        <v>118</v>
      </c>
      <c r="I4" t="s">
        <v>119</v>
      </c>
      <c r="J4">
        <v>0.38</v>
      </c>
      <c r="K4">
        <v>10</v>
      </c>
      <c r="M4" s="13">
        <f t="shared" ref="M4:M6" si="2">J4*K4+L4</f>
        <v>3.8</v>
      </c>
      <c r="N4" s="14">
        <f t="shared" ref="N4:N6" si="3">M4/K4*B4</f>
        <v>0.38</v>
      </c>
    </row>
    <row r="5" spans="1:14" x14ac:dyDescent="0.2">
      <c r="A5" s="6" t="s">
        <v>87</v>
      </c>
      <c r="B5">
        <v>1</v>
      </c>
      <c r="C5" t="s">
        <v>88</v>
      </c>
      <c r="D5" s="9" t="s">
        <v>89</v>
      </c>
      <c r="E5" s="6" t="s">
        <v>18</v>
      </c>
      <c r="F5" s="7" t="s">
        <v>120</v>
      </c>
      <c r="G5" s="7" t="s">
        <v>121</v>
      </c>
      <c r="H5" s="7" t="s">
        <v>118</v>
      </c>
      <c r="I5" t="s">
        <v>119</v>
      </c>
      <c r="J5">
        <v>0.82</v>
      </c>
      <c r="K5">
        <v>10</v>
      </c>
      <c r="M5" s="13">
        <f t="shared" ref="M5" si="4">J5*K5+L5</f>
        <v>8.1999999999999993</v>
      </c>
      <c r="N5" s="14">
        <f t="shared" ref="N5" si="5">M5/K5*B5</f>
        <v>0.82</v>
      </c>
    </row>
    <row r="6" spans="1:14" x14ac:dyDescent="0.2">
      <c r="A6" s="15" t="s">
        <v>21</v>
      </c>
      <c r="B6" s="8">
        <v>18</v>
      </c>
      <c r="C6" s="9" t="s">
        <v>83</v>
      </c>
      <c r="D6" s="9" t="s">
        <v>22</v>
      </c>
      <c r="E6" s="10" t="s">
        <v>18</v>
      </c>
      <c r="F6" s="11" t="s">
        <v>123</v>
      </c>
      <c r="G6" s="12" t="s">
        <v>122</v>
      </c>
      <c r="H6" s="7" t="s">
        <v>118</v>
      </c>
      <c r="I6" t="s">
        <v>119</v>
      </c>
      <c r="J6">
        <v>0.5</v>
      </c>
      <c r="K6" s="8">
        <v>200</v>
      </c>
      <c r="L6" s="13"/>
      <c r="M6" s="13">
        <f t="shared" si="2"/>
        <v>100</v>
      </c>
      <c r="N6" s="14">
        <f t="shared" si="3"/>
        <v>9</v>
      </c>
    </row>
    <row r="7" spans="1:14" x14ac:dyDescent="0.2">
      <c r="A7" s="6" t="s">
        <v>80</v>
      </c>
      <c r="B7">
        <v>7</v>
      </c>
      <c r="C7" t="s">
        <v>90</v>
      </c>
      <c r="D7" t="s">
        <v>31</v>
      </c>
      <c r="E7" s="6" t="s">
        <v>28</v>
      </c>
      <c r="F7" s="7" t="s">
        <v>125</v>
      </c>
      <c r="G7" s="7" t="s">
        <v>124</v>
      </c>
      <c r="H7" s="7" t="s">
        <v>118</v>
      </c>
      <c r="I7" t="s">
        <v>119</v>
      </c>
      <c r="J7">
        <v>1.2</v>
      </c>
      <c r="K7" s="24">
        <v>70</v>
      </c>
      <c r="M7" s="13">
        <f t="shared" ref="M7:M11" si="6">J7*K7+L7</f>
        <v>84</v>
      </c>
      <c r="N7" s="14">
        <f t="shared" ref="N7:N11" si="7">M7/K7*B7</f>
        <v>8.4</v>
      </c>
    </row>
    <row r="8" spans="1:14" x14ac:dyDescent="0.2">
      <c r="A8" s="6" t="s">
        <v>81</v>
      </c>
      <c r="B8">
        <v>8</v>
      </c>
      <c r="C8" t="s">
        <v>43</v>
      </c>
      <c r="D8" t="s">
        <v>32</v>
      </c>
      <c r="E8" s="6"/>
      <c r="F8" s="7" t="s">
        <v>127</v>
      </c>
      <c r="G8" s="7" t="s">
        <v>126</v>
      </c>
      <c r="H8" s="7" t="s">
        <v>118</v>
      </c>
      <c r="I8" t="s">
        <v>119</v>
      </c>
      <c r="J8">
        <v>5.2</v>
      </c>
      <c r="K8" s="24">
        <v>80</v>
      </c>
      <c r="M8" s="25">
        <f t="shared" si="6"/>
        <v>416</v>
      </c>
      <c r="N8" s="25">
        <f t="shared" si="7"/>
        <v>41.6</v>
      </c>
    </row>
    <row r="9" spans="1:14" x14ac:dyDescent="0.2">
      <c r="A9" s="6" t="s">
        <v>75</v>
      </c>
      <c r="B9">
        <v>8</v>
      </c>
      <c r="C9" t="s">
        <v>44</v>
      </c>
      <c r="D9" t="s">
        <v>33</v>
      </c>
      <c r="E9" s="6"/>
      <c r="F9" s="7" t="s">
        <v>129</v>
      </c>
      <c r="G9" s="7" t="s">
        <v>128</v>
      </c>
      <c r="H9" s="7" t="s">
        <v>118</v>
      </c>
      <c r="I9" s="26" t="s">
        <v>119</v>
      </c>
      <c r="J9">
        <v>5.3</v>
      </c>
      <c r="K9" s="24">
        <v>80</v>
      </c>
      <c r="M9" s="25">
        <f t="shared" si="6"/>
        <v>424</v>
      </c>
      <c r="N9" s="25">
        <f t="shared" si="7"/>
        <v>42.4</v>
      </c>
    </row>
    <row r="10" spans="1:14" x14ac:dyDescent="0.2">
      <c r="A10" s="6" t="s">
        <v>82</v>
      </c>
      <c r="B10">
        <v>1</v>
      </c>
      <c r="C10" t="s">
        <v>34</v>
      </c>
      <c r="D10" t="s">
        <v>35</v>
      </c>
      <c r="E10" s="6"/>
      <c r="F10" s="7" t="s">
        <v>131</v>
      </c>
      <c r="G10" s="7" t="s">
        <v>130</v>
      </c>
      <c r="H10" s="7" t="s">
        <v>118</v>
      </c>
      <c r="I10" s="26" t="s">
        <v>119</v>
      </c>
      <c r="J10">
        <v>4.9000000000000004</v>
      </c>
      <c r="K10" s="24">
        <v>10</v>
      </c>
      <c r="M10" s="25">
        <f t="shared" si="6"/>
        <v>49</v>
      </c>
      <c r="N10" s="25">
        <f t="shared" si="7"/>
        <v>4.9000000000000004</v>
      </c>
    </row>
    <row r="11" spans="1:14" x14ac:dyDescent="0.2">
      <c r="A11" s="6" t="s">
        <v>132</v>
      </c>
      <c r="B11">
        <v>1</v>
      </c>
      <c r="C11" t="s">
        <v>133</v>
      </c>
      <c r="E11" s="6" t="s">
        <v>134</v>
      </c>
      <c r="F11" s="7" t="s">
        <v>132</v>
      </c>
      <c r="G11" s="7" t="s">
        <v>135</v>
      </c>
      <c r="H11" s="7"/>
      <c r="I11" s="26"/>
      <c r="J11">
        <v>3.2</v>
      </c>
      <c r="K11" s="24">
        <v>1</v>
      </c>
      <c r="M11" s="25">
        <f t="shared" si="6"/>
        <v>3.2</v>
      </c>
      <c r="N11" s="25">
        <f t="shared" si="7"/>
        <v>3.2</v>
      </c>
    </row>
    <row r="12" spans="1:14" x14ac:dyDescent="0.2">
      <c r="A12" s="6" t="s">
        <v>72</v>
      </c>
      <c r="B12">
        <v>1</v>
      </c>
      <c r="C12" t="s">
        <v>100</v>
      </c>
      <c r="D12" t="s">
        <v>39</v>
      </c>
      <c r="E12" s="6"/>
      <c r="F12" s="7" t="s">
        <v>72</v>
      </c>
      <c r="G12" s="7" t="s">
        <v>138</v>
      </c>
      <c r="H12" s="7" t="s">
        <v>118</v>
      </c>
      <c r="I12" s="26" t="s">
        <v>119</v>
      </c>
      <c r="J12">
        <v>3.8</v>
      </c>
      <c r="K12" s="24">
        <v>10</v>
      </c>
      <c r="M12" s="25">
        <f t="shared" ref="M12:M19" si="8">J12*K12+L12</f>
        <v>38</v>
      </c>
      <c r="N12" s="25">
        <f t="shared" ref="N12:N19" si="9">M12/K12*B12</f>
        <v>3.8</v>
      </c>
    </row>
    <row r="13" spans="1:14" x14ac:dyDescent="0.2">
      <c r="A13" s="6" t="s">
        <v>94</v>
      </c>
      <c r="B13">
        <v>21</v>
      </c>
      <c r="C13" t="s">
        <v>95</v>
      </c>
      <c r="D13" t="s">
        <v>96</v>
      </c>
      <c r="E13" s="6" t="s">
        <v>18</v>
      </c>
      <c r="F13" s="7" t="s">
        <v>142</v>
      </c>
      <c r="G13" s="7" t="s">
        <v>141</v>
      </c>
      <c r="H13" s="7" t="s">
        <v>118</v>
      </c>
      <c r="I13" s="26" t="s">
        <v>119</v>
      </c>
      <c r="J13">
        <v>0.18</v>
      </c>
      <c r="K13" s="24">
        <v>200</v>
      </c>
      <c r="M13" s="25">
        <f t="shared" si="8"/>
        <v>36</v>
      </c>
      <c r="N13" s="25">
        <f t="shared" si="9"/>
        <v>3.78</v>
      </c>
    </row>
    <row r="14" spans="1:14" x14ac:dyDescent="0.2">
      <c r="A14" s="6">
        <v>470</v>
      </c>
      <c r="B14">
        <v>24</v>
      </c>
      <c r="C14" t="s">
        <v>91</v>
      </c>
      <c r="D14" t="s">
        <v>41</v>
      </c>
      <c r="E14" s="6" t="s">
        <v>18</v>
      </c>
      <c r="F14" s="7" t="s">
        <v>144</v>
      </c>
      <c r="G14" s="7" t="s">
        <v>143</v>
      </c>
      <c r="H14" s="7" t="s">
        <v>118</v>
      </c>
      <c r="I14" s="26" t="s">
        <v>119</v>
      </c>
      <c r="J14">
        <v>0.12</v>
      </c>
      <c r="K14" s="24">
        <v>240</v>
      </c>
      <c r="M14" s="25">
        <f t="shared" si="8"/>
        <v>28.799999999999997</v>
      </c>
      <c r="N14" s="25">
        <f t="shared" si="9"/>
        <v>2.8799999999999994</v>
      </c>
    </row>
    <row r="15" spans="1:14" x14ac:dyDescent="0.2">
      <c r="A15" s="6">
        <v>100</v>
      </c>
      <c r="B15">
        <v>1</v>
      </c>
      <c r="C15" t="s">
        <v>92</v>
      </c>
      <c r="D15" t="s">
        <v>45</v>
      </c>
      <c r="E15" s="6" t="s">
        <v>18</v>
      </c>
      <c r="F15" s="7" t="s">
        <v>146</v>
      </c>
      <c r="G15" s="7" t="s">
        <v>145</v>
      </c>
      <c r="H15" s="7" t="s">
        <v>118</v>
      </c>
      <c r="I15" s="26" t="s">
        <v>119</v>
      </c>
      <c r="J15">
        <v>0.14000000000000001</v>
      </c>
      <c r="K15" s="24">
        <v>10</v>
      </c>
      <c r="M15" s="25">
        <f t="shared" si="8"/>
        <v>1.4000000000000001</v>
      </c>
      <c r="N15" s="25">
        <f t="shared" si="9"/>
        <v>0.14000000000000001</v>
      </c>
    </row>
    <row r="16" spans="1:14" x14ac:dyDescent="0.2">
      <c r="A16" s="6" t="s">
        <v>60</v>
      </c>
      <c r="B16">
        <v>2</v>
      </c>
      <c r="C16" t="s">
        <v>93</v>
      </c>
      <c r="D16" t="s">
        <v>47</v>
      </c>
      <c r="E16" s="6" t="s">
        <v>18</v>
      </c>
      <c r="F16" s="7" t="s">
        <v>148</v>
      </c>
      <c r="G16" s="7" t="s">
        <v>147</v>
      </c>
      <c r="H16" s="7" t="s">
        <v>118</v>
      </c>
      <c r="I16" s="26" t="s">
        <v>119</v>
      </c>
      <c r="J16">
        <v>0.14000000000000001</v>
      </c>
      <c r="K16" s="24">
        <v>20</v>
      </c>
      <c r="M16" s="25">
        <f t="shared" si="8"/>
        <v>2.8000000000000003</v>
      </c>
      <c r="N16" s="25">
        <f t="shared" si="9"/>
        <v>0.28000000000000003</v>
      </c>
    </row>
    <row r="17" spans="1:14" x14ac:dyDescent="0.2">
      <c r="A17" s="6" t="s">
        <v>97</v>
      </c>
      <c r="B17">
        <v>1</v>
      </c>
      <c r="C17" t="s">
        <v>98</v>
      </c>
      <c r="D17" t="s">
        <v>99</v>
      </c>
      <c r="E17" s="6" t="s">
        <v>18</v>
      </c>
      <c r="F17" s="7" t="s">
        <v>150</v>
      </c>
      <c r="G17" s="7" t="s">
        <v>149</v>
      </c>
      <c r="H17" s="7" t="s">
        <v>118</v>
      </c>
      <c r="I17" s="26" t="s">
        <v>119</v>
      </c>
      <c r="J17">
        <v>0.11</v>
      </c>
      <c r="K17" s="24">
        <v>10</v>
      </c>
      <c r="M17" s="25">
        <f t="shared" si="8"/>
        <v>1.1000000000000001</v>
      </c>
      <c r="N17" s="25">
        <f t="shared" si="9"/>
        <v>0.11000000000000001</v>
      </c>
    </row>
    <row r="18" spans="1:14" x14ac:dyDescent="0.2">
      <c r="A18" s="6"/>
      <c r="B18">
        <v>1</v>
      </c>
      <c r="C18" t="s">
        <v>49</v>
      </c>
      <c r="D18" t="s">
        <v>50</v>
      </c>
      <c r="E18" s="6"/>
      <c r="F18" s="7" t="s">
        <v>156</v>
      </c>
      <c r="G18" s="7" t="s">
        <v>155</v>
      </c>
      <c r="H18" s="7" t="s">
        <v>118</v>
      </c>
      <c r="I18" s="26" t="s">
        <v>119</v>
      </c>
      <c r="J18">
        <v>2.2999999999999998</v>
      </c>
      <c r="K18" s="24">
        <v>10</v>
      </c>
      <c r="M18" s="25">
        <f t="shared" si="8"/>
        <v>23</v>
      </c>
      <c r="N18" s="25">
        <f t="shared" si="9"/>
        <v>2.2999999999999998</v>
      </c>
    </row>
    <row r="19" spans="1:14" x14ac:dyDescent="0.2">
      <c r="A19" s="6" t="s">
        <v>51</v>
      </c>
      <c r="B19">
        <v>3</v>
      </c>
      <c r="C19" t="s">
        <v>101</v>
      </c>
      <c r="D19" t="s">
        <v>53</v>
      </c>
      <c r="E19" s="6" t="s">
        <v>54</v>
      </c>
      <c r="F19" s="7" t="s">
        <v>76</v>
      </c>
      <c r="G19" s="7" t="s">
        <v>77</v>
      </c>
      <c r="H19" s="7" t="s">
        <v>158</v>
      </c>
      <c r="I19" s="26" t="s">
        <v>159</v>
      </c>
      <c r="J19">
        <v>33.9</v>
      </c>
      <c r="K19" s="24">
        <v>27</v>
      </c>
      <c r="L19">
        <v>253</v>
      </c>
      <c r="M19" s="25">
        <f t="shared" si="8"/>
        <v>1168.3</v>
      </c>
      <c r="N19" s="25">
        <f t="shared" si="9"/>
        <v>129.8111111111111</v>
      </c>
    </row>
    <row r="20" spans="1:14" x14ac:dyDescent="0.2">
      <c r="A20" s="6" t="s">
        <v>55</v>
      </c>
      <c r="B20">
        <v>4</v>
      </c>
      <c r="C20" t="s">
        <v>102</v>
      </c>
      <c r="D20" t="s">
        <v>57</v>
      </c>
      <c r="E20" s="6" t="s">
        <v>58</v>
      </c>
      <c r="F20" s="7" t="s">
        <v>167</v>
      </c>
      <c r="G20" s="7" t="s">
        <v>166</v>
      </c>
      <c r="H20" s="7" t="s">
        <v>168</v>
      </c>
      <c r="I20" s="26" t="s">
        <v>185</v>
      </c>
      <c r="J20">
        <v>17.940000000000001</v>
      </c>
      <c r="K20" s="24">
        <v>40</v>
      </c>
      <c r="L20">
        <v>190</v>
      </c>
      <c r="M20" s="25">
        <f t="shared" ref="M20" si="10">J20*K20+L20</f>
        <v>907.6</v>
      </c>
      <c r="N20" s="25">
        <f t="shared" ref="N20" si="11">M20/K20*B20</f>
        <v>90.76</v>
      </c>
    </row>
    <row r="21" spans="1:14" x14ac:dyDescent="0.2">
      <c r="A21" s="6" t="s">
        <v>103</v>
      </c>
      <c r="B21">
        <v>1</v>
      </c>
      <c r="C21" t="s">
        <v>104</v>
      </c>
      <c r="D21" t="s">
        <v>62</v>
      </c>
      <c r="E21" s="6" t="s">
        <v>105</v>
      </c>
      <c r="F21" s="7" t="s">
        <v>103</v>
      </c>
      <c r="G21" s="7" t="s">
        <v>160</v>
      </c>
      <c r="H21" s="7" t="s">
        <v>161</v>
      </c>
      <c r="I21" s="26" t="s">
        <v>162</v>
      </c>
      <c r="J21">
        <v>1650</v>
      </c>
      <c r="K21">
        <v>10</v>
      </c>
      <c r="M21" s="25">
        <f t="shared" ref="M21" si="12">J21*K21+L21</f>
        <v>16500</v>
      </c>
      <c r="N21" s="37">
        <f t="shared" ref="N21" si="13">M21/K21*B21</f>
        <v>1650</v>
      </c>
    </row>
    <row r="22" spans="1:14" x14ac:dyDescent="0.2">
      <c r="A22" s="6" t="s">
        <v>64</v>
      </c>
      <c r="B22">
        <v>1</v>
      </c>
      <c r="C22" t="s">
        <v>65</v>
      </c>
      <c r="D22" t="s">
        <v>66</v>
      </c>
      <c r="E22" s="6"/>
      <c r="F22" s="7">
        <v>12.880089999999999</v>
      </c>
      <c r="G22" s="7" t="s">
        <v>154</v>
      </c>
      <c r="H22" s="7" t="s">
        <v>118</v>
      </c>
      <c r="I22" s="26" t="s">
        <v>119</v>
      </c>
      <c r="J22">
        <v>18.7</v>
      </c>
      <c r="K22">
        <v>10</v>
      </c>
      <c r="M22" s="25">
        <f t="shared" ref="M22:M23" si="14">J22*K22+L22</f>
        <v>187</v>
      </c>
      <c r="N22" s="25">
        <f t="shared" ref="N22:N23" si="15">M22/K22*B22</f>
        <v>18.7</v>
      </c>
    </row>
    <row r="23" spans="1:14" x14ac:dyDescent="0.2">
      <c r="A23" t="s">
        <v>106</v>
      </c>
      <c r="B23">
        <v>1</v>
      </c>
      <c r="C23" t="s">
        <v>61</v>
      </c>
      <c r="D23" t="s">
        <v>107</v>
      </c>
      <c r="E23" s="6" t="s">
        <v>108</v>
      </c>
      <c r="F23" s="7" t="s">
        <v>153</v>
      </c>
      <c r="G23" s="7" t="s">
        <v>152</v>
      </c>
      <c r="H23" s="7" t="s">
        <v>118</v>
      </c>
      <c r="I23" s="26" t="s">
        <v>119</v>
      </c>
      <c r="J23">
        <v>10.8</v>
      </c>
      <c r="K23">
        <v>20</v>
      </c>
      <c r="M23" s="25">
        <f t="shared" si="14"/>
        <v>216</v>
      </c>
      <c r="N23" s="25">
        <f t="shared" si="15"/>
        <v>10.8</v>
      </c>
    </row>
    <row r="24" spans="1:14" x14ac:dyDescent="0.2">
      <c r="A24" s="6" t="s">
        <v>109</v>
      </c>
      <c r="B24">
        <v>1</v>
      </c>
      <c r="C24" t="s">
        <v>110</v>
      </c>
      <c r="D24" t="s">
        <v>111</v>
      </c>
      <c r="F24" s="7" t="s">
        <v>140</v>
      </c>
      <c r="G24" s="7" t="s">
        <v>139</v>
      </c>
      <c r="H24" s="7" t="s">
        <v>118</v>
      </c>
      <c r="I24" s="26" t="s">
        <v>119</v>
      </c>
      <c r="J24">
        <v>5.7</v>
      </c>
      <c r="K24">
        <v>10</v>
      </c>
      <c r="M24" s="25">
        <f t="shared" ref="M24:M26" si="16">J24*K24+L24</f>
        <v>57</v>
      </c>
      <c r="N24" s="25">
        <f t="shared" ref="N24:N26" si="17">M24/K24*B24</f>
        <v>5.7</v>
      </c>
    </row>
    <row r="25" spans="1:14" x14ac:dyDescent="0.2">
      <c r="A25" t="s">
        <v>112</v>
      </c>
      <c r="B25">
        <v>1</v>
      </c>
      <c r="C25" t="s">
        <v>113</v>
      </c>
      <c r="D25" t="s">
        <v>114</v>
      </c>
      <c r="E25" s="6" t="s">
        <v>115</v>
      </c>
      <c r="F25" s="7" t="s">
        <v>112</v>
      </c>
      <c r="G25" s="7" t="s">
        <v>151</v>
      </c>
      <c r="H25" s="7" t="s">
        <v>118</v>
      </c>
      <c r="I25" s="26" t="s">
        <v>119</v>
      </c>
      <c r="J25">
        <v>5.3</v>
      </c>
      <c r="K25">
        <v>10</v>
      </c>
      <c r="M25" s="25">
        <f t="shared" si="16"/>
        <v>53</v>
      </c>
      <c r="N25" s="25">
        <f t="shared" si="17"/>
        <v>5.3</v>
      </c>
    </row>
    <row r="26" spans="1:14" x14ac:dyDescent="0.2">
      <c r="B26">
        <v>14</v>
      </c>
      <c r="C26" t="s">
        <v>157</v>
      </c>
      <c r="D26" t="s">
        <v>136</v>
      </c>
      <c r="E26" s="6" t="s">
        <v>137</v>
      </c>
      <c r="F26" s="7" t="s">
        <v>172</v>
      </c>
      <c r="G26" s="7" t="s">
        <v>169</v>
      </c>
      <c r="H26" s="7" t="s">
        <v>171</v>
      </c>
      <c r="I26" s="26" t="s">
        <v>170</v>
      </c>
      <c r="J26">
        <v>6.8650000000000002</v>
      </c>
      <c r="K26">
        <v>120</v>
      </c>
      <c r="L26">
        <v>622</v>
      </c>
      <c r="M26" s="25">
        <f t="shared" si="16"/>
        <v>1445.8000000000002</v>
      </c>
      <c r="N26" s="25">
        <f t="shared" si="17"/>
        <v>168.6766666666667</v>
      </c>
    </row>
    <row r="27" spans="1:14" x14ac:dyDescent="0.2">
      <c r="B27">
        <v>17</v>
      </c>
      <c r="D27" t="s">
        <v>165</v>
      </c>
      <c r="F27" s="7" t="s">
        <v>164</v>
      </c>
      <c r="G27" s="7" t="s">
        <v>163</v>
      </c>
      <c r="H27" s="7" t="s">
        <v>161</v>
      </c>
      <c r="I27" s="26" t="s">
        <v>162</v>
      </c>
      <c r="J27">
        <v>5</v>
      </c>
      <c r="K27">
        <v>20</v>
      </c>
      <c r="M27" s="25">
        <f t="shared" ref="M27:M28" si="18">J27*K27+L27</f>
        <v>100</v>
      </c>
      <c r="N27" s="25">
        <f t="shared" ref="N27:N28" si="19">M27/K27*B27</f>
        <v>85</v>
      </c>
    </row>
    <row r="28" spans="1:14" x14ac:dyDescent="0.2">
      <c r="A28" t="s">
        <v>173</v>
      </c>
      <c r="B28">
        <v>1</v>
      </c>
      <c r="F28" s="7"/>
      <c r="G28" s="7"/>
      <c r="H28" s="7" t="s">
        <v>175</v>
      </c>
      <c r="I28" s="26" t="s">
        <v>176</v>
      </c>
      <c r="J28">
        <v>105.373</v>
      </c>
      <c r="K28">
        <v>10</v>
      </c>
      <c r="L28">
        <v>1021.53</v>
      </c>
      <c r="M28" s="25">
        <f t="shared" si="18"/>
        <v>2075.2600000000002</v>
      </c>
      <c r="N28" s="25">
        <f t="shared" si="19"/>
        <v>207.52600000000001</v>
      </c>
    </row>
    <row r="29" spans="1:14" x14ac:dyDescent="0.2">
      <c r="A29" t="s">
        <v>174</v>
      </c>
      <c r="B29">
        <v>72</v>
      </c>
      <c r="D29" t="s">
        <v>177</v>
      </c>
      <c r="F29" s="7"/>
      <c r="G29" s="7"/>
      <c r="H29" s="7"/>
      <c r="I29" s="26"/>
      <c r="J29">
        <f>4400/750</f>
        <v>5.8666666666666663</v>
      </c>
      <c r="K29">
        <v>750</v>
      </c>
      <c r="M29" s="25">
        <f t="shared" ref="M29" si="20">J29*K29+L29</f>
        <v>4400</v>
      </c>
      <c r="N29" s="25">
        <f t="shared" ref="N29" si="21">M29/K29*B29</f>
        <v>422.4</v>
      </c>
    </row>
    <row r="30" spans="1:14" x14ac:dyDescent="0.2">
      <c r="A30" t="s">
        <v>216</v>
      </c>
      <c r="B30">
        <v>42</v>
      </c>
      <c r="D30" t="s">
        <v>217</v>
      </c>
      <c r="F30" s="7"/>
      <c r="G30" s="7"/>
      <c r="H30" s="7"/>
      <c r="I30" s="26"/>
      <c r="J30">
        <f>4400/750</f>
        <v>5.8666666666666663</v>
      </c>
      <c r="K30">
        <v>750</v>
      </c>
      <c r="M30" s="25">
        <f t="shared" ref="M30" si="22">J30*K30+L30</f>
        <v>4400</v>
      </c>
      <c r="N30" s="25">
        <f t="shared" ref="N30" si="23">M30/K30*B30</f>
        <v>246.39999999999998</v>
      </c>
    </row>
    <row r="31" spans="1:14" ht="17" thickBot="1" x14ac:dyDescent="0.25">
      <c r="A31" t="s">
        <v>215</v>
      </c>
      <c r="B31">
        <v>1</v>
      </c>
      <c r="F31" s="7"/>
      <c r="G31" s="7"/>
      <c r="H31" s="7"/>
      <c r="I31" s="26"/>
      <c r="J31">
        <v>10</v>
      </c>
      <c r="K31">
        <v>1</v>
      </c>
      <c r="M31" s="25">
        <f t="shared" ref="M31" si="24">J31*K31+L31</f>
        <v>10</v>
      </c>
      <c r="N31" s="25">
        <f t="shared" ref="N31" si="25">M31/K31*B31</f>
        <v>10</v>
      </c>
    </row>
    <row r="32" spans="1:14" x14ac:dyDescent="0.2">
      <c r="A32" s="27" t="s">
        <v>178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8">
        <f>SUM(N3:N31)</f>
        <v>3176.1437777777778</v>
      </c>
    </row>
  </sheetData>
  <mergeCells count="7">
    <mergeCell ref="H1:N1"/>
    <mergeCell ref="A1:A2"/>
    <mergeCell ref="B1:B2"/>
    <mergeCell ref="C1:C2"/>
    <mergeCell ref="D1:D2"/>
    <mergeCell ref="E1:E2"/>
    <mergeCell ref="F1:G1"/>
  </mergeCells>
  <hyperlinks>
    <hyperlink ref="F4" r:id="rId1" xr:uid="{BB859EFC-55F7-3849-A338-A6834FEA5E57}"/>
    <hyperlink ref="G4" r:id="rId2" xr:uid="{84D56B7D-5B06-8F4A-8CF0-A97640D657B1}"/>
    <hyperlink ref="H4" r:id="rId3" xr:uid="{CE21A3E7-ABEC-F44F-9F79-84DBA77AF613}"/>
    <hyperlink ref="F5" r:id="rId4" xr:uid="{218B6BAA-7741-A04B-8C69-B33C2062F02A}"/>
    <hyperlink ref="G5" r:id="rId5" xr:uid="{A3A374AC-2107-9742-B39C-0DEED3D8F350}"/>
    <hyperlink ref="G6" r:id="rId6" xr:uid="{94D5A3DC-2AD4-684C-A49C-E29E52B3E23D}"/>
    <hyperlink ref="F6" r:id="rId7" xr:uid="{196B7D7A-745C-3042-A24E-395EF6A7F325}"/>
    <hyperlink ref="G7" r:id="rId8" xr:uid="{052773D1-5F0D-5A49-8C0B-74D0481658DC}"/>
    <hyperlink ref="F7" r:id="rId9" xr:uid="{F8EE26CE-DDB2-DB4C-ADE6-A2ED9732DF9C}"/>
    <hyperlink ref="G8" r:id="rId10" xr:uid="{49DFB438-C9EC-4A46-92B9-4358D781DFEA}"/>
    <hyperlink ref="F8" r:id="rId11" xr:uid="{43242B9E-EE04-1641-8B14-9DC3C275BB44}"/>
    <hyperlink ref="G9" r:id="rId12" xr:uid="{CCD5A81D-E88D-EF45-998E-0C2B6BFAB564}"/>
    <hyperlink ref="F9" r:id="rId13" xr:uid="{F8F2B49C-C5EB-5241-9D5C-130C91DB9C19}"/>
    <hyperlink ref="H5" r:id="rId14" xr:uid="{6EEBA877-E519-FF47-9C0F-0D0AC03393A8}"/>
    <hyperlink ref="H6" r:id="rId15" xr:uid="{AA590613-6F9F-5C42-AD4A-15AD7ABE74EA}"/>
    <hyperlink ref="H7" r:id="rId16" xr:uid="{8469600D-E20D-8D48-8A7B-6BF088589C5D}"/>
    <hyperlink ref="H8" r:id="rId17" xr:uid="{D9BCE72E-E3D3-8449-A29B-9F4793F50C85}"/>
    <hyperlink ref="H9" r:id="rId18" display="https://www.terraelectronica.ru/order/07655639" xr:uid="{AC7E5C4A-05E6-9E44-AE67-E4F4ACEFB049}"/>
    <hyperlink ref="H10" r:id="rId19" display="https://www.terraelectronica.ru/order/07655639" xr:uid="{43ED0696-4A3B-CE48-BA85-917250CFFFDE}"/>
    <hyperlink ref="G10" r:id="rId20" xr:uid="{A58E9829-965A-0B4A-808B-D23548EC4ED3}"/>
    <hyperlink ref="F10" r:id="rId21" xr:uid="{843C39C3-3D0C-A047-AF34-15E86CA20872}"/>
    <hyperlink ref="G11" r:id="rId22" xr:uid="{BA3E6177-F31F-EF4A-9D19-C3FB207783AF}"/>
    <hyperlink ref="F11" r:id="rId23" xr:uid="{1BB54404-3B1A-CD4D-8AB3-E49EDA9A0AC7}"/>
    <hyperlink ref="G12" r:id="rId24" xr:uid="{4609AE3D-19FF-5748-A0ED-DFFA91BB6055}"/>
    <hyperlink ref="F12" r:id="rId25" xr:uid="{2096A73D-4CE8-E74A-BB65-338C934E2A69}"/>
    <hyperlink ref="H12" r:id="rId26" display="https://www.terraelectronica.ru/order/07655639" xr:uid="{68792742-3611-704B-8F1F-1BC207B55561}"/>
    <hyperlink ref="G24" r:id="rId27" xr:uid="{286DB45E-D43F-FB43-B2BF-2425FBCA18F9}"/>
    <hyperlink ref="F24" r:id="rId28" xr:uid="{4F4D8AE5-D858-AF4E-BA90-8140DCA9B7F5}"/>
    <hyperlink ref="H24" r:id="rId29" display="https://www.terraelectronica.ru/order/07655639" xr:uid="{85C02143-9E94-CA45-A6BA-FAC696C48A8A}"/>
    <hyperlink ref="G13" r:id="rId30" xr:uid="{3E564333-1F41-3B42-958E-9100A88DC0C7}"/>
    <hyperlink ref="F13" r:id="rId31" xr:uid="{5FC52C21-9DF6-A641-9A20-4B26CC96467E}"/>
    <hyperlink ref="H13" r:id="rId32" display="https://www.terraelectronica.ru/order/07655639" xr:uid="{085EB337-BEDF-314C-8812-6C18F9A4ECA9}"/>
    <hyperlink ref="G14" r:id="rId33" xr:uid="{D8E5265D-92D5-7C4E-B840-5000A3417271}"/>
    <hyperlink ref="F14" r:id="rId34" xr:uid="{260B8F76-F685-D447-BBAF-02E556484711}"/>
    <hyperlink ref="H14" r:id="rId35" display="https://www.terraelectronica.ru/order/07655639" xr:uid="{5CC5DCDA-2C43-7E4B-8828-D83EB02EE6C5}"/>
    <hyperlink ref="G15" r:id="rId36" xr:uid="{77F91DAB-7A50-6442-8849-30094AA14E8A}"/>
    <hyperlink ref="F15" r:id="rId37" xr:uid="{079D9E37-9553-E446-A412-CBFD6C920D80}"/>
    <hyperlink ref="H15" r:id="rId38" display="https://www.terraelectronica.ru/order/07655639" xr:uid="{E9BEA83A-7753-C748-8294-40180C3C4203}"/>
    <hyperlink ref="G16" r:id="rId39" xr:uid="{15200422-D134-0D4C-881A-BFE6B71EE2D7}"/>
    <hyperlink ref="F16" r:id="rId40" xr:uid="{983292A6-064B-BF4A-B99D-E351F020975F}"/>
    <hyperlink ref="H16" r:id="rId41" display="https://www.terraelectronica.ru/order/07655639" xr:uid="{63AE5A7C-0A58-3341-B669-8FF899CFDF6A}"/>
    <hyperlink ref="G17" r:id="rId42" xr:uid="{BB73D28F-1947-6B46-B0CA-F8AFD9C3045D}"/>
    <hyperlink ref="F17" r:id="rId43" xr:uid="{AB9C9562-5639-1F4F-87C3-BF35D6BAF6B9}"/>
    <hyperlink ref="H17" r:id="rId44" display="https://www.terraelectronica.ru/order/07655639" xr:uid="{816F5E02-522A-5042-9A9C-46C12545D86F}"/>
    <hyperlink ref="G25" r:id="rId45" xr:uid="{B36444DD-A6C0-D14C-BE91-16349F83E865}"/>
    <hyperlink ref="F25" r:id="rId46" xr:uid="{677CCA7C-5BD1-964C-BD4A-6AB6EB745994}"/>
    <hyperlink ref="H25" r:id="rId47" display="https://www.terraelectronica.ru/order/07655639" xr:uid="{A188EEAB-9F73-7F4C-841E-376D4E95898B}"/>
    <hyperlink ref="G23" r:id="rId48" xr:uid="{23D92319-1E56-314B-BD63-1D63071B2316}"/>
    <hyperlink ref="F23" r:id="rId49" xr:uid="{5BCC6843-4313-B14C-AF37-14DED1C8074B}"/>
    <hyperlink ref="H23" r:id="rId50" display="https://www.terraelectronica.ru/order/07655639" xr:uid="{507759AB-974E-8A44-89BE-DAF6332DDF7E}"/>
    <hyperlink ref="G22" r:id="rId51" xr:uid="{1AE5ADCD-35CA-1649-B222-2FB2B36A86B1}"/>
    <hyperlink ref="F22" r:id="rId52" display="12.88009" xr:uid="{D5A32E27-4833-084F-BAB9-72768F14FA28}"/>
    <hyperlink ref="H22" r:id="rId53" display="https://www.terraelectronica.ru/order/07655639" xr:uid="{C93D892D-7B84-BF4B-AFC8-558357942891}"/>
    <hyperlink ref="G18" r:id="rId54" xr:uid="{7E406FAF-40A8-E64D-92A0-09809FFCF5E9}"/>
    <hyperlink ref="F18" r:id="rId55" xr:uid="{46EEC713-5B53-A844-8E45-F1EE9B0A65FD}"/>
    <hyperlink ref="H18" r:id="rId56" display="https://www.terraelectronica.ru/order/07655639" xr:uid="{0E057236-AE0C-CB49-96FD-145DFF3852E4}"/>
    <hyperlink ref="G19" r:id="rId57" xr:uid="{4909AF0A-C056-3A4D-AF36-EC4BA81B1DE9}"/>
    <hyperlink ref="F19" r:id="rId58" xr:uid="{1C145889-FA2F-124D-80FB-B4700BDF4912}"/>
    <hyperlink ref="H19" r:id="rId59" xr:uid="{AED11A1F-1D82-A241-B5D7-9551791987BE}"/>
    <hyperlink ref="G21" r:id="rId60" xr:uid="{4D35C340-51A2-4848-93D7-95D6FE3C9775}"/>
    <hyperlink ref="F21" r:id="rId61" xr:uid="{FBB1AA98-E1E8-7343-895B-BC794ACB8BB9}"/>
    <hyperlink ref="H21" r:id="rId62" xr:uid="{23C9494A-413B-5A42-BF06-B49B5684AF06}"/>
    <hyperlink ref="H27" r:id="rId63" xr:uid="{79D106DF-5F99-E748-99DD-AC8FCA4E11D7}"/>
    <hyperlink ref="G27" r:id="rId64" xr:uid="{4B44E84E-C5AE-E240-A016-118DA8089AA7}"/>
    <hyperlink ref="F27" r:id="rId65" xr:uid="{42C4ADBD-C016-7440-B6D4-5324C15A646D}"/>
    <hyperlink ref="G20" r:id="rId66" xr:uid="{93DA5CD1-ABEF-674D-9212-FAE2AE2BF654}"/>
    <hyperlink ref="F20" r:id="rId67" xr:uid="{30AA4905-E0FF-6549-9069-F462D5C4A1BD}"/>
    <hyperlink ref="H20" r:id="rId68" xr:uid="{A323439E-F4BA-D045-9CFB-9F6F674F97D5}"/>
    <hyperlink ref="G26" r:id="rId69" xr:uid="{855F3123-A9C8-F140-B301-258524A8A90A}"/>
    <hyperlink ref="H26" r:id="rId70" xr:uid="{2F8DF8A3-A5E4-484B-AA6C-B2FFF2BD2142}"/>
    <hyperlink ref="F26" r:id="rId71" xr:uid="{B3CD6BF5-783D-844F-8A0B-75F3737D466E}"/>
    <hyperlink ref="H28" r:id="rId72" xr:uid="{30BDDFCA-881E-8543-B321-830CAC91976D}"/>
    <hyperlink ref="G3" r:id="rId73" xr:uid="{72CB063E-DC65-3C4D-B1ED-4612847366F7}"/>
    <hyperlink ref="F3" r:id="rId74" xr:uid="{013BCB57-B05C-AF48-BAF4-448E5DC6E0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x4</vt:lpstr>
      <vt:lpstr>x7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2021-06-22T09:59:52Z</dcterms:created>
  <dcterms:modified xsi:type="dcterms:W3CDTF">2021-11-13T09:51:15Z</dcterms:modified>
</cp:coreProperties>
</file>