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splitter/"/>
    </mc:Choice>
  </mc:AlternateContent>
  <xr:revisionPtr revIDLastSave="0" documentId="13_ncr:1_{3B68081D-C1DB-9644-A1F9-7369A7CC3240}" xr6:coauthVersionLast="36" xr6:coauthVersionMax="36" xr10:uidLastSave="{00000000-0000-0000-0000-000000000000}"/>
  <bookViews>
    <workbookView xWindow="1180" yWindow="960" windowWidth="27240" windowHeight="16540" xr2:uid="{A1306BC4-A011-3F4B-B468-299FA49377F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M7" i="1" s="1"/>
  <c r="L18" i="1" l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M6" i="1"/>
  <c r="L6" i="1"/>
  <c r="M5" i="1"/>
  <c r="L5" i="1"/>
  <c r="L4" i="1"/>
  <c r="M4" i="1" s="1"/>
  <c r="L3" i="1"/>
  <c r="M3" i="1" s="1"/>
  <c r="M20" i="1" l="1"/>
</calcChain>
</file>

<file path=xl/sharedStrings.xml><?xml version="1.0" encoding="utf-8"?>
<sst xmlns="http://schemas.openxmlformats.org/spreadsheetml/2006/main" count="76" uniqueCount="66">
  <si>
    <t>id</t>
  </si>
  <si>
    <t>desc</t>
  </si>
  <si>
    <t>code</t>
  </si>
  <si>
    <t>q</t>
  </si>
  <si>
    <t>URL</t>
  </si>
  <si>
    <t>price</t>
  </si>
  <si>
    <t>count</t>
  </si>
  <si>
    <t>shipping</t>
  </si>
  <si>
    <t>G1032BA</t>
  </si>
  <si>
    <t>Корпус для РЭА 101х54х41.7мм, пластик, черный, алюминиевая панель</t>
  </si>
  <si>
    <t>Z96811</t>
  </si>
  <si>
    <t>cost</t>
  </si>
  <si>
    <t>cost per item</t>
  </si>
  <si>
    <t>DS-210</t>
  </si>
  <si>
    <t>Гнездо питания 2,1х5,5мм на панель</t>
  </si>
  <si>
    <t>5005159492062510</t>
  </si>
  <si>
    <t>DB102</t>
  </si>
  <si>
    <t>Диодный мост</t>
  </si>
  <si>
    <t>5005159492542510</t>
  </si>
  <si>
    <t>L4940V5</t>
  </si>
  <si>
    <t>Регулятор 5В, 1.5А, [TO-220]</t>
  </si>
  <si>
    <t>5005170509072510</t>
  </si>
  <si>
    <t>SS-16-22</t>
  </si>
  <si>
    <t>Конд.эл. 22мкф 16В 4x7мм</t>
  </si>
  <si>
    <t>1N914</t>
  </si>
  <si>
    <t xml:space="preserve">Диод 75 мА 75В 5нс [DO-35] </t>
  </si>
  <si>
    <t>6N138M</t>
  </si>
  <si>
    <t>5005159492502510</t>
  </si>
  <si>
    <t>SN74HC14N</t>
  </si>
  <si>
    <t xml:space="preserve">Инвертирующий Триггер Шмитта [DIP-14] </t>
  </si>
  <si>
    <t>Оптопара с транзисторным выходом [SMD DIP-8]</t>
  </si>
  <si>
    <t>5005159492642510</t>
  </si>
  <si>
    <t>RTW909080M</t>
  </si>
  <si>
    <t>DIN connector 5 Pin DIN Female Jack Right Angle Panel Mount 90 Degree</t>
  </si>
  <si>
    <t>5005159492622510</t>
  </si>
  <si>
    <t>PCB</t>
  </si>
  <si>
    <t>220Ohm</t>
  </si>
  <si>
    <t>0.125Вт 0805 220 Ом, 1%, Чип резистор (SMD)</t>
  </si>
  <si>
    <t xml:space="preserve">0.125Вт 0805 470 Ом, 1%, Чип резистор (SMD) </t>
  </si>
  <si>
    <t>0.125Вт 0805 10 кОм, 1%, Чип резистор (SMD)</t>
  </si>
  <si>
    <t>0.125Вт 0805 1 кОм, 1%, Чип резистор (SMD)</t>
  </si>
  <si>
    <t>470Ohm</t>
  </si>
  <si>
    <t>10kOhm</t>
  </si>
  <si>
    <t>1kOhm</t>
  </si>
  <si>
    <t>0.1uF</t>
  </si>
  <si>
    <t>GRM21BR71H104K</t>
  </si>
  <si>
    <t>Кер.ЧИП конд. 0.1 мкФ X7R 50В 10% 0805, GRM21BR71H104K</t>
  </si>
  <si>
    <t>J6</t>
  </si>
  <si>
    <t>D2</t>
  </si>
  <si>
    <t>U3</t>
  </si>
  <si>
    <t>D1</t>
  </si>
  <si>
    <t>U1</t>
  </si>
  <si>
    <t>U2</t>
  </si>
  <si>
    <t>J1,J2,J3,J4,J5,J7</t>
  </si>
  <si>
    <t>R2,R3,R4,R6,R7,R8,R9,R10,R11,R12,R13</t>
  </si>
  <si>
    <t>R14,R15,R16</t>
  </si>
  <si>
    <t>R1</t>
  </si>
  <si>
    <t>R5</t>
  </si>
  <si>
    <t>C4</t>
  </si>
  <si>
    <t>C1,C2,C3</t>
  </si>
  <si>
    <t>Order info</t>
  </si>
  <si>
    <t>#</t>
  </si>
  <si>
    <t>date</t>
  </si>
  <si>
    <t>Vendor</t>
  </si>
  <si>
    <t>JLCPCB</t>
  </si>
  <si>
    <t>2453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</si>
</sst>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1" applyBorder="1"/>
    <xf numFmtId="49" fontId="0" fillId="0" borderId="3" xfId="0" applyNumberFormat="1" applyBorder="1"/>
    <xf numFmtId="49" fontId="1" fillId="0" borderId="3" xfId="1" applyNumberFormat="1" applyBorder="1"/>
    <xf numFmtId="164" fontId="0" fillId="0" borderId="3" xfId="0" applyNumberFormat="1" applyBorder="1"/>
    <xf numFmtId="0" fontId="0" fillId="3" borderId="5" xfId="0" applyFill="1" applyBorder="1"/>
    <xf numFmtId="0" fontId="0" fillId="3" borderId="6" xfId="0" applyFill="1" applyBorder="1"/>
    <xf numFmtId="0" fontId="1" fillId="3" borderId="6" xfId="1" applyFill="1" applyBorder="1"/>
    <xf numFmtId="49" fontId="0" fillId="3" borderId="6" xfId="0" applyNumberFormat="1" applyFill="1" applyBorder="1"/>
    <xf numFmtId="164" fontId="0" fillId="3" borderId="6" xfId="0" applyNumberFormat="1" applyFill="1" applyBorder="1"/>
    <xf numFmtId="0" fontId="0" fillId="0" borderId="5" xfId="0" applyBorder="1"/>
    <xf numFmtId="0" fontId="0" fillId="0" borderId="6" xfId="0" applyBorder="1"/>
    <xf numFmtId="0" fontId="1" fillId="0" borderId="6" xfId="1" applyBorder="1"/>
    <xf numFmtId="49" fontId="0" fillId="0" borderId="6" xfId="0" applyNumberFormat="1" applyBorder="1"/>
    <xf numFmtId="164" fontId="0" fillId="0" borderId="6" xfId="0" applyNumberFormat="1" applyBorder="1"/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49" fontId="2" fillId="3" borderId="6" xfId="0" applyNumberFormat="1" applyFont="1" applyFill="1" applyBorder="1"/>
    <xf numFmtId="49" fontId="1" fillId="3" borderId="6" xfId="1" applyNumberFormat="1" applyFill="1" applyBorder="1"/>
    <xf numFmtId="4" fontId="0" fillId="0" borderId="4" xfId="0" applyNumberFormat="1" applyBorder="1"/>
    <xf numFmtId="4" fontId="0" fillId="3" borderId="7" xfId="0" applyNumberFormat="1" applyFill="1" applyBorder="1"/>
    <xf numFmtId="4" fontId="0" fillId="0" borderId="7" xfId="0" applyNumberFormat="1" applyBorder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pcs-lot-SN74LS14N-74LS14-DIP-14-In-Stock/32999897973.html" TargetMode="External"/><Relationship Id="rId13" Type="http://schemas.openxmlformats.org/officeDocument/2006/relationships/hyperlink" Target="https://www.danomsk.ru/personal/order/detail/97481/" TargetMode="External"/><Relationship Id="rId3" Type="http://schemas.openxmlformats.org/officeDocument/2006/relationships/hyperlink" Target="https://www.aliexpress.ru/item/20pcs-lot-DB104S-DB104GS-DB107S-SOP4-DB102-DB104-DB107-DIP4-In-Stock/32981134851.html" TargetMode="External"/><Relationship Id="rId7" Type="http://schemas.openxmlformats.org/officeDocument/2006/relationships/hyperlink" Target="https://www.aliexpress.com/item/10pcs-lot-6N135-6N136-6N137-6N138-6N139-DIP-8-SMD-8/32874392571.html" TargetMode="External"/><Relationship Id="rId12" Type="http://schemas.openxmlformats.org/officeDocument/2006/relationships/hyperlink" Target="https://www.terraelectronica.ru/order/07133821" TargetMode="External"/><Relationship Id="rId2" Type="http://schemas.openxmlformats.org/officeDocument/2006/relationships/hyperlink" Target="https://aliexpress.ru/item/32955603696.html" TargetMode="External"/><Relationship Id="rId1" Type="http://schemas.openxmlformats.org/officeDocument/2006/relationships/hyperlink" Target="https://www.danomsk.ru/shop/12-gotovye-izdeliya/28-korpusa-boksy/163-korpusa-dlya-rea/96482-korpus-dlya-rea-g1032ba-101-54-41-7mm-plastikovyy-chernyy-alyumin-kryshka-gainta/" TargetMode="External"/><Relationship Id="rId6" Type="http://schemas.openxmlformats.org/officeDocument/2006/relationships/hyperlink" Target="https://www.chipdip.ru/product/1n914" TargetMode="External"/><Relationship Id="rId11" Type="http://schemas.openxmlformats.org/officeDocument/2006/relationships/hyperlink" Target="https://www.terraelectronica.ru/product/2453" TargetMode="External"/><Relationship Id="rId5" Type="http://schemas.openxmlformats.org/officeDocument/2006/relationships/hyperlink" Target="https://www.danomsk.ru/shop/5-kondensatory/88-kondensatory-elektroliticheskie/71209-ss-16-22-ss016m0022b1f-0407-4-7-16v-22uf-105-s-yageo/" TargetMode="External"/><Relationship Id="rId10" Type="http://schemas.openxmlformats.org/officeDocument/2006/relationships/hyperlink" Target="https://www.chipdip.ru/product/grm21br71h104k" TargetMode="External"/><Relationship Id="rId4" Type="http://schemas.openxmlformats.org/officeDocument/2006/relationships/hyperlink" Target="https://www.aliexpress.ru/item/10pcs-lot-L4940V5-5V-15A-TO-220-In-Stock/32909136040.html" TargetMode="External"/><Relationship Id="rId9" Type="http://schemas.openxmlformats.org/officeDocument/2006/relationships/hyperlink" Target="https://www.aliexpress.ru/item/10-Pcs-Set-PCB-Panel-Mount-Female-Connector-DIN5-DIN-5-Pin-Jack-DS-5-01/40012642570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93F1-82BE-8949-B37B-61CF8376ED9D}">
  <dimension ref="A1:M20"/>
  <sheetViews>
    <sheetView tabSelected="1" workbookViewId="0">
      <selection activeCell="K22" sqref="K22"/>
    </sheetView>
  </sheetViews>
  <sheetFormatPr baseColWidth="10" defaultRowHeight="16" x14ac:dyDescent="0.2"/>
  <cols>
    <col min="1" max="1" width="12.83203125" customWidth="1"/>
    <col min="2" max="2" width="3.1640625" customWidth="1"/>
    <col min="3" max="3" width="12.83203125" customWidth="1"/>
    <col min="4" max="4" width="66.1640625" customWidth="1"/>
    <col min="5" max="5" width="17" customWidth="1"/>
    <col min="6" max="6" width="11.6640625" style="1" bestFit="1" customWidth="1"/>
    <col min="7" max="7" width="17.33203125" style="1" customWidth="1"/>
    <col min="8" max="8" width="10.83203125" style="2"/>
    <col min="10" max="10" width="7.1640625" customWidth="1"/>
    <col min="12" max="12" width="7.83203125" customWidth="1"/>
    <col min="13" max="13" width="11.83203125" customWidth="1"/>
  </cols>
  <sheetData>
    <row r="1" spans="1:13" x14ac:dyDescent="0.2">
      <c r="A1" s="4" t="s">
        <v>0</v>
      </c>
      <c r="B1" s="4" t="s">
        <v>3</v>
      </c>
      <c r="C1" s="5"/>
      <c r="D1" s="4" t="s">
        <v>1</v>
      </c>
      <c r="E1" s="6" t="s">
        <v>63</v>
      </c>
      <c r="F1" s="6"/>
      <c r="G1" s="7" t="s">
        <v>60</v>
      </c>
      <c r="H1" s="7"/>
      <c r="I1" s="7"/>
      <c r="J1" s="7"/>
      <c r="K1" s="7"/>
      <c r="L1" s="7"/>
      <c r="M1" s="7"/>
    </row>
    <row r="2" spans="1:13" s="3" customFormat="1" x14ac:dyDescent="0.2">
      <c r="A2" s="4"/>
      <c r="B2" s="4"/>
      <c r="C2" s="5"/>
      <c r="D2" s="4"/>
      <c r="E2" s="8" t="s">
        <v>4</v>
      </c>
      <c r="F2" s="9" t="s">
        <v>2</v>
      </c>
      <c r="G2" s="9" t="s">
        <v>61</v>
      </c>
      <c r="H2" s="10" t="s">
        <v>62</v>
      </c>
      <c r="I2" s="8" t="s">
        <v>5</v>
      </c>
      <c r="J2" s="8" t="s">
        <v>6</v>
      </c>
      <c r="K2" s="8" t="s">
        <v>7</v>
      </c>
      <c r="L2" s="8" t="s">
        <v>11</v>
      </c>
      <c r="M2" s="8" t="s">
        <v>12</v>
      </c>
    </row>
    <row r="3" spans="1:13" x14ac:dyDescent="0.2">
      <c r="A3" s="11" t="s">
        <v>8</v>
      </c>
      <c r="B3" s="12">
        <v>1</v>
      </c>
      <c r="C3" s="12"/>
      <c r="D3" s="12" t="s">
        <v>9</v>
      </c>
      <c r="E3" s="13" t="s">
        <v>8</v>
      </c>
      <c r="F3" s="14" t="s">
        <v>10</v>
      </c>
      <c r="G3" s="15">
        <v>97481</v>
      </c>
      <c r="H3" s="16">
        <v>44069</v>
      </c>
      <c r="I3" s="12">
        <v>121.87</v>
      </c>
      <c r="J3" s="12">
        <v>11</v>
      </c>
      <c r="K3" s="12">
        <v>300</v>
      </c>
      <c r="L3" s="12">
        <f t="shared" ref="L3:L18" si="0">I3*J3+K3</f>
        <v>1640.5700000000002</v>
      </c>
      <c r="M3" s="31">
        <f>L3/J3*B3</f>
        <v>149.14272727272729</v>
      </c>
    </row>
    <row r="4" spans="1:13" x14ac:dyDescent="0.2">
      <c r="A4" s="17" t="s">
        <v>13</v>
      </c>
      <c r="B4" s="18">
        <v>1</v>
      </c>
      <c r="C4" s="18" t="s">
        <v>47</v>
      </c>
      <c r="D4" s="18" t="s">
        <v>14</v>
      </c>
      <c r="E4" s="19" t="s">
        <v>13</v>
      </c>
      <c r="F4" s="20"/>
      <c r="G4" s="20" t="s">
        <v>15</v>
      </c>
      <c r="H4" s="21">
        <v>44070</v>
      </c>
      <c r="I4" s="18">
        <v>3.5819999999999999</v>
      </c>
      <c r="J4" s="18">
        <v>10</v>
      </c>
      <c r="K4" s="18">
        <v>65.42</v>
      </c>
      <c r="L4" s="18">
        <f t="shared" si="0"/>
        <v>101.24000000000001</v>
      </c>
      <c r="M4" s="32">
        <f>L4/J4*B4</f>
        <v>10.124000000000001</v>
      </c>
    </row>
    <row r="5" spans="1:13" x14ac:dyDescent="0.2">
      <c r="A5" s="22" t="s">
        <v>16</v>
      </c>
      <c r="B5" s="23">
        <v>1</v>
      </c>
      <c r="C5" s="23" t="s">
        <v>48</v>
      </c>
      <c r="D5" s="23" t="s">
        <v>17</v>
      </c>
      <c r="E5" s="24" t="s">
        <v>16</v>
      </c>
      <c r="F5" s="25"/>
      <c r="G5" s="25" t="s">
        <v>18</v>
      </c>
      <c r="H5" s="26">
        <v>44070</v>
      </c>
      <c r="I5" s="23">
        <v>4.6340000000000003</v>
      </c>
      <c r="J5" s="23">
        <v>20</v>
      </c>
      <c r="K5" s="23">
        <v>46.73</v>
      </c>
      <c r="L5" s="23">
        <f t="shared" si="0"/>
        <v>139.41</v>
      </c>
      <c r="M5" s="33">
        <f>L5/J5*B5</f>
        <v>6.9704999999999995</v>
      </c>
    </row>
    <row r="6" spans="1:13" x14ac:dyDescent="0.2">
      <c r="A6" s="27" t="s">
        <v>19</v>
      </c>
      <c r="B6" s="18">
        <v>0</v>
      </c>
      <c r="C6" s="28" t="s">
        <v>49</v>
      </c>
      <c r="D6" s="28" t="s">
        <v>20</v>
      </c>
      <c r="E6" s="19" t="s">
        <v>19</v>
      </c>
      <c r="F6" s="20"/>
      <c r="G6" s="20" t="s">
        <v>21</v>
      </c>
      <c r="H6" s="21">
        <v>44070</v>
      </c>
      <c r="I6" s="18">
        <v>21.806000000000001</v>
      </c>
      <c r="J6" s="18">
        <v>10</v>
      </c>
      <c r="K6" s="18">
        <v>53.74</v>
      </c>
      <c r="L6" s="18">
        <f t="shared" si="0"/>
        <v>271.8</v>
      </c>
      <c r="M6" s="32">
        <f>L6/J6*B6</f>
        <v>0</v>
      </c>
    </row>
    <row r="7" spans="1:13" x14ac:dyDescent="0.2">
      <c r="A7" s="27"/>
      <c r="B7" s="18">
        <v>1</v>
      </c>
      <c r="C7" s="28"/>
      <c r="D7" s="28"/>
      <c r="E7" s="19" t="s">
        <v>19</v>
      </c>
      <c r="F7" s="29" t="s">
        <v>65</v>
      </c>
      <c r="G7" s="30">
        <v>7133821</v>
      </c>
      <c r="H7" s="21">
        <v>44114</v>
      </c>
      <c r="I7" s="18">
        <v>52.5</v>
      </c>
      <c r="J7" s="18">
        <v>10</v>
      </c>
      <c r="K7" s="18">
        <v>236</v>
      </c>
      <c r="L7" s="18">
        <f t="shared" si="0"/>
        <v>761</v>
      </c>
      <c r="M7" s="32">
        <f>L7/J7*B7</f>
        <v>76.099999999999994</v>
      </c>
    </row>
    <row r="8" spans="1:13" x14ac:dyDescent="0.2">
      <c r="A8" s="22" t="s">
        <v>22</v>
      </c>
      <c r="B8" s="23">
        <v>1</v>
      </c>
      <c r="C8" s="23" t="s">
        <v>58</v>
      </c>
      <c r="D8" s="23" t="s">
        <v>23</v>
      </c>
      <c r="E8" s="24" t="s">
        <v>22</v>
      </c>
      <c r="F8" s="25"/>
      <c r="G8" s="25"/>
      <c r="H8" s="26"/>
      <c r="I8" s="23">
        <v>1.6</v>
      </c>
      <c r="J8" s="23">
        <v>10</v>
      </c>
      <c r="K8" s="23">
        <v>0</v>
      </c>
      <c r="L8" s="23">
        <f t="shared" si="0"/>
        <v>16</v>
      </c>
      <c r="M8" s="33">
        <f>L8/J8*B8</f>
        <v>1.6</v>
      </c>
    </row>
    <row r="9" spans="1:13" x14ac:dyDescent="0.2">
      <c r="A9" s="17" t="s">
        <v>24</v>
      </c>
      <c r="B9" s="18">
        <v>1</v>
      </c>
      <c r="C9" s="18" t="s">
        <v>50</v>
      </c>
      <c r="D9" s="18" t="s">
        <v>25</v>
      </c>
      <c r="E9" s="19" t="s">
        <v>24</v>
      </c>
      <c r="F9" s="18">
        <v>369837539</v>
      </c>
      <c r="G9" s="20"/>
      <c r="H9" s="21"/>
      <c r="I9" s="18">
        <v>3</v>
      </c>
      <c r="J9" s="18">
        <v>10</v>
      </c>
      <c r="K9" s="18">
        <v>0</v>
      </c>
      <c r="L9" s="18">
        <f t="shared" si="0"/>
        <v>30</v>
      </c>
      <c r="M9" s="32">
        <f>L9/J9*B9</f>
        <v>3</v>
      </c>
    </row>
    <row r="10" spans="1:13" x14ac:dyDescent="0.2">
      <c r="A10" s="22" t="s">
        <v>26</v>
      </c>
      <c r="B10" s="23">
        <v>1</v>
      </c>
      <c r="C10" s="23" t="s">
        <v>51</v>
      </c>
      <c r="D10" s="23" t="s">
        <v>30</v>
      </c>
      <c r="E10" s="24" t="s">
        <v>26</v>
      </c>
      <c r="F10" s="25"/>
      <c r="G10" s="25" t="s">
        <v>27</v>
      </c>
      <c r="H10" s="26">
        <v>44070</v>
      </c>
      <c r="I10" s="23">
        <v>8.8780000000000001</v>
      </c>
      <c r="J10" s="23">
        <v>10</v>
      </c>
      <c r="K10" s="23">
        <v>53.74</v>
      </c>
      <c r="L10" s="23">
        <f t="shared" si="0"/>
        <v>142.52000000000001</v>
      </c>
      <c r="M10" s="33">
        <f>L10/J10*B10</f>
        <v>14.252000000000001</v>
      </c>
    </row>
    <row r="11" spans="1:13" x14ac:dyDescent="0.2">
      <c r="A11" s="17" t="s">
        <v>28</v>
      </c>
      <c r="B11" s="18">
        <v>1</v>
      </c>
      <c r="C11" s="18" t="s">
        <v>52</v>
      </c>
      <c r="D11" s="18" t="s">
        <v>29</v>
      </c>
      <c r="E11" s="19" t="s">
        <v>28</v>
      </c>
      <c r="F11" s="20"/>
      <c r="G11" s="20" t="s">
        <v>31</v>
      </c>
      <c r="H11" s="21">
        <v>44070</v>
      </c>
      <c r="I11" s="18">
        <v>9.5009999999999994</v>
      </c>
      <c r="J11" s="18">
        <v>10</v>
      </c>
      <c r="K11" s="18">
        <v>53.74</v>
      </c>
      <c r="L11" s="18">
        <f t="shared" si="0"/>
        <v>148.75</v>
      </c>
      <c r="M11" s="32">
        <f>L11/J11*B11</f>
        <v>14.875</v>
      </c>
    </row>
    <row r="12" spans="1:13" x14ac:dyDescent="0.2">
      <c r="A12" s="22" t="s">
        <v>32</v>
      </c>
      <c r="B12" s="23">
        <v>6</v>
      </c>
      <c r="C12" s="23" t="s">
        <v>53</v>
      </c>
      <c r="D12" s="23" t="s">
        <v>33</v>
      </c>
      <c r="E12" s="24" t="s">
        <v>32</v>
      </c>
      <c r="F12" s="25"/>
      <c r="G12" s="25" t="s">
        <v>34</v>
      </c>
      <c r="H12" s="26">
        <v>44070</v>
      </c>
      <c r="I12" s="23">
        <v>23.052</v>
      </c>
      <c r="J12" s="23">
        <v>60</v>
      </c>
      <c r="K12" s="23">
        <v>141.74</v>
      </c>
      <c r="L12" s="23">
        <f t="shared" si="0"/>
        <v>1524.86</v>
      </c>
      <c r="M12" s="33">
        <f>L12/J12*B12</f>
        <v>152.48599999999999</v>
      </c>
    </row>
    <row r="13" spans="1:13" x14ac:dyDescent="0.2">
      <c r="A13" s="17" t="s">
        <v>35</v>
      </c>
      <c r="B13" s="18">
        <v>1</v>
      </c>
      <c r="C13" s="18"/>
      <c r="D13" s="18"/>
      <c r="E13" s="18" t="s">
        <v>64</v>
      </c>
      <c r="F13" s="20"/>
      <c r="G13" s="20"/>
      <c r="H13" s="21"/>
      <c r="I13" s="18">
        <v>37.35</v>
      </c>
      <c r="J13" s="18">
        <v>10</v>
      </c>
      <c r="K13" s="18">
        <v>566.23</v>
      </c>
      <c r="L13" s="18">
        <f t="shared" si="0"/>
        <v>939.73</v>
      </c>
      <c r="M13" s="32">
        <f>L13/J13*B13</f>
        <v>93.972999999999999</v>
      </c>
    </row>
    <row r="14" spans="1:13" x14ac:dyDescent="0.2">
      <c r="A14" s="22" t="s">
        <v>36</v>
      </c>
      <c r="B14" s="23">
        <v>11</v>
      </c>
      <c r="C14" s="23" t="s">
        <v>54</v>
      </c>
      <c r="D14" s="23" t="s">
        <v>37</v>
      </c>
      <c r="E14" s="23"/>
      <c r="F14" s="25"/>
      <c r="G14" s="25"/>
      <c r="H14" s="26"/>
      <c r="I14" s="23">
        <v>0.50619999999999998</v>
      </c>
      <c r="J14" s="23">
        <v>100</v>
      </c>
      <c r="K14" s="23">
        <v>0</v>
      </c>
      <c r="L14" s="23">
        <f t="shared" si="0"/>
        <v>50.62</v>
      </c>
      <c r="M14" s="33">
        <f>L14/J14*B14</f>
        <v>5.5682</v>
      </c>
    </row>
    <row r="15" spans="1:13" x14ac:dyDescent="0.2">
      <c r="A15" s="17" t="s">
        <v>41</v>
      </c>
      <c r="B15" s="18">
        <v>1</v>
      </c>
      <c r="C15" s="18" t="s">
        <v>56</v>
      </c>
      <c r="D15" s="18" t="s">
        <v>38</v>
      </c>
      <c r="E15" s="18"/>
      <c r="F15" s="20"/>
      <c r="G15" s="20"/>
      <c r="H15" s="21"/>
      <c r="I15" s="18">
        <v>0.50619999999999998</v>
      </c>
      <c r="J15" s="18">
        <v>100</v>
      </c>
      <c r="K15" s="18">
        <v>0</v>
      </c>
      <c r="L15" s="18">
        <f t="shared" si="0"/>
        <v>50.62</v>
      </c>
      <c r="M15" s="32">
        <f>L15/J15*B15</f>
        <v>0.50619999999999998</v>
      </c>
    </row>
    <row r="16" spans="1:13" x14ac:dyDescent="0.2">
      <c r="A16" s="22" t="s">
        <v>42</v>
      </c>
      <c r="B16" s="23">
        <v>1</v>
      </c>
      <c r="C16" s="23" t="s">
        <v>57</v>
      </c>
      <c r="D16" s="23" t="s">
        <v>39</v>
      </c>
      <c r="E16" s="23"/>
      <c r="F16" s="25"/>
      <c r="G16" s="25"/>
      <c r="H16" s="26"/>
      <c r="I16" s="23">
        <v>0.50619999999999998</v>
      </c>
      <c r="J16" s="23">
        <v>100</v>
      </c>
      <c r="K16" s="23">
        <v>0</v>
      </c>
      <c r="L16" s="23">
        <f t="shared" si="0"/>
        <v>50.62</v>
      </c>
      <c r="M16" s="33">
        <f>L16/J16*B16</f>
        <v>0.50619999999999998</v>
      </c>
    </row>
    <row r="17" spans="1:13" x14ac:dyDescent="0.2">
      <c r="A17" s="17" t="s">
        <v>43</v>
      </c>
      <c r="B17" s="18">
        <v>3</v>
      </c>
      <c r="C17" s="18" t="s">
        <v>55</v>
      </c>
      <c r="D17" s="18" t="s">
        <v>40</v>
      </c>
      <c r="E17" s="18"/>
      <c r="F17" s="20"/>
      <c r="G17" s="20"/>
      <c r="H17" s="21"/>
      <c r="I17" s="18">
        <v>0.50619999999999998</v>
      </c>
      <c r="J17" s="18">
        <v>100</v>
      </c>
      <c r="K17" s="18">
        <v>0</v>
      </c>
      <c r="L17" s="18">
        <f t="shared" si="0"/>
        <v>50.62</v>
      </c>
      <c r="M17" s="32">
        <f>L17/J17*B17</f>
        <v>1.5185999999999999</v>
      </c>
    </row>
    <row r="18" spans="1:13" x14ac:dyDescent="0.2">
      <c r="A18" s="22" t="s">
        <v>44</v>
      </c>
      <c r="B18" s="23">
        <v>3</v>
      </c>
      <c r="C18" s="23" t="s">
        <v>59</v>
      </c>
      <c r="D18" s="23" t="s">
        <v>46</v>
      </c>
      <c r="E18" s="24" t="s">
        <v>45</v>
      </c>
      <c r="F18" s="23">
        <v>860640216</v>
      </c>
      <c r="G18" s="25"/>
      <c r="H18" s="26"/>
      <c r="I18" s="23">
        <v>7</v>
      </c>
      <c r="J18" s="23">
        <v>20</v>
      </c>
      <c r="K18" s="23">
        <v>0</v>
      </c>
      <c r="L18" s="23">
        <f t="shared" si="0"/>
        <v>140</v>
      </c>
      <c r="M18" s="33">
        <f>L18/J18*B18</f>
        <v>21</v>
      </c>
    </row>
    <row r="19" spans="1:13" x14ac:dyDescent="0.2">
      <c r="M19" s="34"/>
    </row>
    <row r="20" spans="1:13" x14ac:dyDescent="0.2">
      <c r="M20" s="34">
        <f>SUM(M3:M18)</f>
        <v>551.62242727272735</v>
      </c>
    </row>
  </sheetData>
  <mergeCells count="9">
    <mergeCell ref="G1:M1"/>
    <mergeCell ref="E1:F1"/>
    <mergeCell ref="D6:D7"/>
    <mergeCell ref="C6:C7"/>
    <mergeCell ref="A6:A7"/>
    <mergeCell ref="A1:A2"/>
    <mergeCell ref="B1:B2"/>
    <mergeCell ref="C1:C2"/>
    <mergeCell ref="D1:D2"/>
  </mergeCells>
  <hyperlinks>
    <hyperlink ref="E3" r:id="rId1" xr:uid="{DE3C9549-ACC4-FE40-898A-C62707350EC0}"/>
    <hyperlink ref="E4" r:id="rId2" xr:uid="{EE8C6CAD-3AE0-5044-91A7-639DAB0F8366}"/>
    <hyperlink ref="E5" r:id="rId3" xr:uid="{A85270A0-A135-6F44-A3B6-7FCBECF36A93}"/>
    <hyperlink ref="E6" r:id="rId4" xr:uid="{65FAC542-9A25-FF4E-BC70-8B333A39DC4F}"/>
    <hyperlink ref="E8" r:id="rId5" xr:uid="{CD6BF228-73BC-D54A-9597-EA4ADEA46408}"/>
    <hyperlink ref="E9" r:id="rId6" xr:uid="{A6C1F40B-CB77-644E-AC0B-535675CA69A8}"/>
    <hyperlink ref="E10" r:id="rId7" xr:uid="{114ED00A-CF2E-1249-AF27-8CDCFDC52AAE}"/>
    <hyperlink ref="E11" r:id="rId8" xr:uid="{543DD24D-8526-9647-ACC3-1CBC67727C07}"/>
    <hyperlink ref="E12" r:id="rId9" xr:uid="{93A0D3F3-083E-5C4E-BE8B-04CE275DC0D7}"/>
    <hyperlink ref="E18" r:id="rId10" xr:uid="{DA325C08-205A-DA45-91DF-2628464D168B}"/>
    <hyperlink ref="E7" r:id="rId11" xr:uid="{CF6D2DE5-9B43-0B4D-B5C6-114591B8ECF3}"/>
    <hyperlink ref="G7" r:id="rId12" display="07133821" xr:uid="{EB841BED-6A23-6644-BC73-8FD678FCF4D0}"/>
    <hyperlink ref="G3" r:id="rId13" display="97481" xr:uid="{F70A144A-91FF-5448-ACD5-20EC81E7BB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2020-09-17T07:50:46Z</dcterms:created>
  <dcterms:modified xsi:type="dcterms:W3CDTF">2020-10-12T21:54:51Z</dcterms:modified>
</cp:coreProperties>
</file>