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Ejercicio1" sheetId="1" r:id="rId1"/>
    <sheet name="Ejercicio2" sheetId="2" r:id="rId2"/>
    <sheet name="Ejercicio3" sheetId="3" r:id="rId3"/>
    <sheet name="Ejercicio4" sheetId="4" r:id="rId4"/>
  </sheets>
  <calcPr calcId="144525"/>
</workbook>
</file>

<file path=xl/sharedStrings.xml><?xml version="1.0" encoding="utf-8"?>
<sst xmlns="http://schemas.openxmlformats.org/spreadsheetml/2006/main" count="71" uniqueCount="51">
  <si>
    <t>Costo adquisición de embarcación</t>
  </si>
  <si>
    <t>Gasto mensual(adelantado c/mes)</t>
  </si>
  <si>
    <t>Gasto en el 7mo mes</t>
  </si>
  <si>
    <t>Tiempo</t>
  </si>
  <si>
    <t>14 meses</t>
  </si>
  <si>
    <t>El tesoro se encontró al 13 mes</t>
  </si>
  <si>
    <t>60kg de oro</t>
  </si>
  <si>
    <t>Venta del oro</t>
  </si>
  <si>
    <t>4000 x kilo</t>
  </si>
  <si>
    <t>Dos meses del hallazgo</t>
  </si>
  <si>
    <t>mes siguiente</t>
  </si>
  <si>
    <t>Venta final al 68avo mes</t>
  </si>
  <si>
    <t xml:space="preserve">Tiempo en meses: </t>
  </si>
  <si>
    <t>Coste Inicial</t>
  </si>
  <si>
    <t>Costo Mensual</t>
  </si>
  <si>
    <t>Costo Extra</t>
  </si>
  <si>
    <t>Ganancia mes 13</t>
  </si>
  <si>
    <t>Ganancia mes 15</t>
  </si>
  <si>
    <t>Ganancia mes 16</t>
  </si>
  <si>
    <t xml:space="preserve">Total </t>
  </si>
  <si>
    <t>VPN</t>
  </si>
  <si>
    <t>TIR</t>
  </si>
  <si>
    <t xml:space="preserve">Tunel en metros: </t>
  </si>
  <si>
    <t xml:space="preserve">Alternativa A: </t>
  </si>
  <si>
    <t>Contruir hoy</t>
  </si>
  <si>
    <t>Coste</t>
  </si>
  <si>
    <t>Coste reparaciìon paredes c/10años</t>
  </si>
  <si>
    <t>Alternativa B:</t>
  </si>
  <si>
    <t>Contruir la mitad de capacidad</t>
  </si>
  <si>
    <t>En 20 años</t>
  </si>
  <si>
    <t>Construir la otra mitad</t>
  </si>
  <si>
    <t>i:</t>
  </si>
  <si>
    <t>Tiempo C/10 años</t>
  </si>
  <si>
    <t>Costo Inicial</t>
  </si>
  <si>
    <t>Mantenimiento</t>
  </si>
  <si>
    <t>A</t>
  </si>
  <si>
    <t>Total</t>
  </si>
  <si>
    <t>Mantenimiento tunel 1</t>
  </si>
  <si>
    <t>Mantenimiento tunel 2</t>
  </si>
  <si>
    <t xml:space="preserve">Tiempo en años </t>
  </si>
  <si>
    <t>Alternativa A:</t>
  </si>
  <si>
    <t>Inversión del Estado</t>
  </si>
  <si>
    <t>Egresos x operacion y mantenimiento c/año</t>
  </si>
  <si>
    <t>Ahorros p/año</t>
  </si>
  <si>
    <t>Valor residual</t>
  </si>
  <si>
    <t>Ahorro</t>
  </si>
  <si>
    <t>Inversión</t>
  </si>
  <si>
    <t>Egresos c/año</t>
  </si>
  <si>
    <t xml:space="preserve">Dado los siguientes flujos monetarios: </t>
  </si>
  <si>
    <t>determine el valor de X que haga equivalente</t>
  </si>
  <si>
    <t>ambos flujos, asuma i =18%.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</si>
</sst>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_);[Red]\(0.00\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1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7" borderId="18" applyNumberFormat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12" applyNumberFormat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14" fillId="23" borderId="15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NumberFormat="1" applyFill="1" applyBorder="1">
      <alignment vertical="center"/>
    </xf>
    <xf numFmtId="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8" fontId="0" fillId="2" borderId="5" xfId="6" applyNumberFormat="1" applyFill="1" applyBorder="1">
      <alignment vertical="center"/>
    </xf>
    <xf numFmtId="44" fontId="0" fillId="0" borderId="0" xfId="5">
      <alignment vertical="center"/>
    </xf>
    <xf numFmtId="178" fontId="0" fillId="2" borderId="5" xfId="0" applyNumberFormat="1" applyFill="1" applyBorder="1">
      <alignment vertical="center"/>
    </xf>
    <xf numFmtId="3" fontId="0" fillId="2" borderId="8" xfId="0" applyNumberFormat="1" applyFill="1" applyBorder="1">
      <alignment vertical="center"/>
    </xf>
    <xf numFmtId="0" fontId="0" fillId="3" borderId="0" xfId="0" applyFill="1">
      <alignment vertical="center"/>
    </xf>
    <xf numFmtId="0" fontId="0" fillId="0" borderId="0" xfId="6" applyNumberFormat="1" applyFill="1" applyBorder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190500</xdr:colOff>
      <xdr:row>4</xdr:row>
      <xdr:rowOff>181610</xdr:rowOff>
    </xdr:from>
    <xdr:to>
      <xdr:col>3</xdr:col>
      <xdr:colOff>526415</xdr:colOff>
      <xdr:row>19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0100" y="943610"/>
          <a:ext cx="3717290" cy="2790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28"/>
  <sheetViews>
    <sheetView topLeftCell="A13" workbookViewId="0">
      <selection activeCell="D28" sqref="D28"/>
    </sheetView>
  </sheetViews>
  <sheetFormatPr defaultColWidth="9.14285714285714" defaultRowHeight="15"/>
  <cols>
    <col min="2" max="2" width="38.8571428571429" customWidth="1"/>
    <col min="3" max="3" width="11.1428571428571" customWidth="1"/>
    <col min="4" max="4" width="18.1428571428571" customWidth="1"/>
    <col min="5" max="5" width="13.8571428571429" customWidth="1"/>
    <col min="6" max="6" width="11.7142857142857"/>
    <col min="12" max="12" width="10.5714285714286"/>
  </cols>
  <sheetData>
    <row r="2" spans="2:3">
      <c r="B2" s="1"/>
      <c r="C2" s="3"/>
    </row>
    <row r="3" spans="2:3">
      <c r="B3" s="4" t="s">
        <v>0</v>
      </c>
      <c r="C3" s="18">
        <v>105000</v>
      </c>
    </row>
    <row r="4" spans="2:7">
      <c r="B4" s="4" t="s">
        <v>1</v>
      </c>
      <c r="C4" s="18">
        <v>5000</v>
      </c>
      <c r="G4" s="19"/>
    </row>
    <row r="5" spans="2:3">
      <c r="B5" s="4" t="s">
        <v>2</v>
      </c>
      <c r="C5" s="20">
        <v>48000</v>
      </c>
    </row>
    <row r="6" spans="2:3">
      <c r="B6" s="4"/>
      <c r="C6" s="6"/>
    </row>
    <row r="7" spans="2:3">
      <c r="B7" s="4"/>
      <c r="C7" s="6"/>
    </row>
    <row r="8" spans="2:3">
      <c r="B8" s="4"/>
      <c r="C8" s="6"/>
    </row>
    <row r="9" spans="2:3">
      <c r="B9" s="4" t="s">
        <v>3</v>
      </c>
      <c r="C9" s="6" t="s">
        <v>4</v>
      </c>
    </row>
    <row r="10" spans="2:4">
      <c r="B10" s="4" t="s">
        <v>5</v>
      </c>
      <c r="C10" s="6" t="s">
        <v>6</v>
      </c>
      <c r="D10">
        <v>60</v>
      </c>
    </row>
    <row r="11" spans="2:4">
      <c r="B11" s="4" t="s">
        <v>7</v>
      </c>
      <c r="C11" s="6" t="s">
        <v>8</v>
      </c>
      <c r="D11">
        <v>4000</v>
      </c>
    </row>
    <row r="12" spans="2:3">
      <c r="B12" s="4" t="s">
        <v>9</v>
      </c>
      <c r="C12" s="20">
        <v>102000</v>
      </c>
    </row>
    <row r="13" spans="2:3">
      <c r="B13" s="4" t="s">
        <v>10</v>
      </c>
      <c r="C13" s="6">
        <v>87000</v>
      </c>
    </row>
    <row r="14" ht="15.75" spans="2:3">
      <c r="B14" s="7" t="s">
        <v>11</v>
      </c>
      <c r="C14" s="21">
        <v>40000</v>
      </c>
    </row>
    <row r="16" spans="4:22">
      <c r="D16" s="22" t="s">
        <v>12</v>
      </c>
      <c r="E16" s="12">
        <v>0</v>
      </c>
      <c r="F16" s="12">
        <v>1</v>
      </c>
      <c r="G16" s="12">
        <v>2</v>
      </c>
      <c r="H16" s="12">
        <v>3</v>
      </c>
      <c r="I16" s="12">
        <v>4</v>
      </c>
      <c r="J16" s="12">
        <v>5</v>
      </c>
      <c r="K16" s="12">
        <v>6</v>
      </c>
      <c r="L16" s="12">
        <v>7</v>
      </c>
      <c r="M16" s="12">
        <v>8</v>
      </c>
      <c r="N16" s="12">
        <v>9</v>
      </c>
      <c r="O16" s="12">
        <v>10</v>
      </c>
      <c r="P16" s="12">
        <v>11</v>
      </c>
      <c r="Q16" s="12">
        <v>12</v>
      </c>
      <c r="R16" s="12">
        <v>13</v>
      </c>
      <c r="S16" s="12">
        <v>14</v>
      </c>
      <c r="T16" s="12">
        <v>15</v>
      </c>
      <c r="U16" s="12">
        <v>16</v>
      </c>
      <c r="V16" s="30"/>
    </row>
    <row r="18" spans="4:5">
      <c r="D18" t="s">
        <v>13</v>
      </c>
      <c r="E18" s="23">
        <v>-105000</v>
      </c>
    </row>
    <row r="19" spans="4:22">
      <c r="D19" t="s">
        <v>14</v>
      </c>
      <c r="F19" s="17">
        <v>-5000</v>
      </c>
      <c r="G19" s="17">
        <v>-5000</v>
      </c>
      <c r="H19" s="17">
        <v>-5000</v>
      </c>
      <c r="I19" s="17">
        <v>-5000</v>
      </c>
      <c r="J19" s="17">
        <v>-5000</v>
      </c>
      <c r="K19" s="17">
        <v>-5000</v>
      </c>
      <c r="L19" s="17">
        <v>-5000</v>
      </c>
      <c r="M19" s="17">
        <v>-5000</v>
      </c>
      <c r="N19" s="17">
        <v>-5000</v>
      </c>
      <c r="O19" s="17">
        <v>-5000</v>
      </c>
      <c r="P19" s="17">
        <v>-5000</v>
      </c>
      <c r="Q19" s="17">
        <v>-5000</v>
      </c>
      <c r="R19" s="17">
        <v>-5000</v>
      </c>
      <c r="S19" s="17">
        <v>-5000</v>
      </c>
      <c r="T19" s="31"/>
      <c r="U19" s="31"/>
      <c r="V19" s="31"/>
    </row>
    <row r="20" spans="4:12">
      <c r="D20" t="s">
        <v>15</v>
      </c>
      <c r="L20" s="17">
        <v>-48000</v>
      </c>
    </row>
    <row r="21" spans="4:18">
      <c r="D21" s="24" t="s">
        <v>16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>
        <f>PRODUCT(D11,D10)</f>
        <v>240000</v>
      </c>
    </row>
    <row r="22" spans="4:20">
      <c r="D22" s="26" t="s">
        <v>17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>
        <v>102000</v>
      </c>
    </row>
    <row r="23" spans="4:21">
      <c r="D23" s="28" t="s">
        <v>18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>
        <v>87000</v>
      </c>
    </row>
    <row r="24" spans="4:21">
      <c r="D24" s="29" t="s">
        <v>19</v>
      </c>
      <c r="E24" s="29">
        <f>SUM(E18,E19,E20,E21,E22,E23)</f>
        <v>-105000</v>
      </c>
      <c r="F24" s="29">
        <f>SUM(F18,F19,F20,F21,F22,F23)</f>
        <v>-5000</v>
      </c>
      <c r="G24" s="29">
        <f t="shared" ref="G24:L24" si="0">SUM(G18,G19,G20,G21,G22,G23)</f>
        <v>-5000</v>
      </c>
      <c r="H24" s="29">
        <f t="shared" si="0"/>
        <v>-5000</v>
      </c>
      <c r="I24" s="29">
        <f t="shared" si="0"/>
        <v>-5000</v>
      </c>
      <c r="J24" s="29">
        <f t="shared" si="0"/>
        <v>-5000</v>
      </c>
      <c r="K24" s="29">
        <f t="shared" si="0"/>
        <v>-5000</v>
      </c>
      <c r="L24" s="29">
        <f t="shared" si="0"/>
        <v>-53000</v>
      </c>
      <c r="M24" s="29">
        <f>SUM(M18,M19,M20,M21,M22,M23)</f>
        <v>-5000</v>
      </c>
      <c r="N24" s="29">
        <f>SUM(N18,N19,N20,N21,N22,N23)</f>
        <v>-5000</v>
      </c>
      <c r="O24" s="29">
        <f>SUM(O18,O19,O20,O21,O22,O23)</f>
        <v>-5000</v>
      </c>
      <c r="P24" s="29">
        <f>SUM(P18,P19,P20,P21,P22,P23)</f>
        <v>-5000</v>
      </c>
      <c r="Q24" s="29">
        <f>SUM(Q18,Q19,Q20,Q21,Q22,Q23)</f>
        <v>-5000</v>
      </c>
      <c r="R24" s="29">
        <f>SUM(R18,R19,R20,R21,R22,R23)</f>
        <v>235000</v>
      </c>
      <c r="S24" s="29">
        <f>SUM(S18,S19,S20,S21,S22,S23)</f>
        <v>-5000</v>
      </c>
      <c r="T24" s="29">
        <f>SUM(T18,T19,T20,T21,T22,T23)</f>
        <v>102000</v>
      </c>
      <c r="U24" s="29">
        <f>SUM(U18,U19,U20,U21,U22,U23)</f>
        <v>87000</v>
      </c>
    </row>
    <row r="26" spans="4:4">
      <c r="D26" t="s">
        <v>20</v>
      </c>
    </row>
    <row r="28" spans="4:4">
      <c r="D28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3"/>
  <sheetViews>
    <sheetView topLeftCell="A7" workbookViewId="0">
      <selection activeCell="D38" sqref="D38"/>
    </sheetView>
  </sheetViews>
  <sheetFormatPr defaultColWidth="9.14285714285714" defaultRowHeight="15"/>
  <cols>
    <col min="2" max="2" width="46.1428571428571" customWidth="1"/>
    <col min="3" max="3" width="9.57142857142857"/>
    <col min="4" max="4" width="22.8571428571429" customWidth="1"/>
    <col min="5" max="5" width="21.1428571428571" customWidth="1"/>
    <col min="6" max="7" width="10.5714285714286"/>
    <col min="8" max="10" width="9.57142857142857"/>
  </cols>
  <sheetData>
    <row r="2" spans="2:3">
      <c r="B2" s="1" t="s">
        <v>22</v>
      </c>
      <c r="C2" s="3">
        <v>150</v>
      </c>
    </row>
    <row r="3" spans="2:3">
      <c r="B3" s="4" t="s">
        <v>23</v>
      </c>
      <c r="C3" s="6"/>
    </row>
    <row r="4" spans="2:3">
      <c r="B4" s="4" t="s">
        <v>24</v>
      </c>
      <c r="C4" s="6"/>
    </row>
    <row r="5" spans="2:3">
      <c r="B5" s="4" t="s">
        <v>25</v>
      </c>
      <c r="C5" s="6">
        <v>25000000</v>
      </c>
    </row>
    <row r="6" spans="2:3">
      <c r="B6" s="4" t="s">
        <v>26</v>
      </c>
      <c r="C6" s="6">
        <v>1000000</v>
      </c>
    </row>
    <row r="7" spans="2:3">
      <c r="B7" s="4"/>
      <c r="C7" s="6"/>
    </row>
    <row r="8" spans="2:3">
      <c r="B8" s="4" t="s">
        <v>27</v>
      </c>
      <c r="C8" s="6"/>
    </row>
    <row r="9" spans="2:3">
      <c r="B9" s="4" t="s">
        <v>28</v>
      </c>
      <c r="C9" s="6"/>
    </row>
    <row r="10" spans="2:3">
      <c r="B10" s="4" t="s">
        <v>25</v>
      </c>
      <c r="C10" s="6">
        <v>15000000</v>
      </c>
    </row>
    <row r="11" spans="2:3">
      <c r="B11" s="4" t="s">
        <v>29</v>
      </c>
      <c r="C11" s="6"/>
    </row>
    <row r="12" spans="2:3">
      <c r="B12" s="4" t="s">
        <v>30</v>
      </c>
      <c r="C12" s="6">
        <v>18000000</v>
      </c>
    </row>
    <row r="13" spans="2:3">
      <c r="B13" s="4"/>
      <c r="C13" s="6"/>
    </row>
    <row r="14" spans="2:3">
      <c r="B14" s="4"/>
      <c r="C14" s="6"/>
    </row>
    <row r="15" ht="15.75" spans="2:5">
      <c r="B15" s="7" t="s">
        <v>26</v>
      </c>
      <c r="C15" s="9">
        <v>8000000</v>
      </c>
      <c r="D15" t="s">
        <v>31</v>
      </c>
      <c r="E15" s="11">
        <v>0.06</v>
      </c>
    </row>
    <row r="17" spans="4:10">
      <c r="D17" t="s">
        <v>32</v>
      </c>
      <c r="E17" s="12">
        <v>0</v>
      </c>
      <c r="F17" s="12">
        <v>10</v>
      </c>
      <c r="G17" s="12">
        <v>20</v>
      </c>
      <c r="H17" s="12">
        <v>30</v>
      </c>
      <c r="I17" s="12">
        <v>40</v>
      </c>
      <c r="J17" s="12">
        <v>50</v>
      </c>
    </row>
    <row r="18" ht="15.75"/>
    <row r="19" spans="3:5">
      <c r="C19" s="14"/>
      <c r="D19" t="s">
        <v>33</v>
      </c>
      <c r="E19">
        <v>-25000000</v>
      </c>
    </row>
    <row r="20" spans="3:10">
      <c r="C20" s="15"/>
      <c r="D20" t="s">
        <v>34</v>
      </c>
      <c r="F20">
        <v>-1000000</v>
      </c>
      <c r="G20">
        <v>-1000000</v>
      </c>
      <c r="H20">
        <v>-1000000</v>
      </c>
      <c r="I20">
        <v>-1000000</v>
      </c>
      <c r="J20">
        <v>-1000000</v>
      </c>
    </row>
    <row r="21" spans="3:10">
      <c r="C21" s="15" t="s">
        <v>35</v>
      </c>
      <c r="D21" t="s">
        <v>36</v>
      </c>
      <c r="E21">
        <f>SUM(E19,E20)</f>
        <v>-25000000</v>
      </c>
      <c r="F21">
        <f>SUM(F19,F20)</f>
        <v>-1000000</v>
      </c>
      <c r="G21">
        <f>SUM(G19,G20)</f>
        <v>-1000000</v>
      </c>
      <c r="H21">
        <f>SUM(H19,H20)</f>
        <v>-1000000</v>
      </c>
      <c r="I21">
        <f>SUM(I19,I20)</f>
        <v>-1000000</v>
      </c>
      <c r="J21">
        <f>SUM(J19,J20)</f>
        <v>-1000000</v>
      </c>
    </row>
    <row r="22" spans="3:3">
      <c r="C22" s="15"/>
    </row>
    <row r="23" spans="3:10">
      <c r="C23" s="15"/>
      <c r="D23" t="s">
        <v>20</v>
      </c>
      <c r="E23">
        <f>(F23/(1+E15))+E21</f>
        <v>-29716981.1320755</v>
      </c>
      <c r="F23">
        <f>(G23/(1+F15))+F21</f>
        <v>-5000000</v>
      </c>
      <c r="G23">
        <f>(H23/(1+G15))+G21</f>
        <v>-4000000</v>
      </c>
      <c r="H23">
        <f>(I23/(1+H15))+H21</f>
        <v>-3000000</v>
      </c>
      <c r="I23">
        <f>(J23/(1+I15))+I21</f>
        <v>-2000000</v>
      </c>
      <c r="J23">
        <f>(K23/(1+J15))+J21</f>
        <v>-1000000</v>
      </c>
    </row>
    <row r="24" ht="15.75" spans="3:5">
      <c r="C24" s="16"/>
      <c r="E24" s="17">
        <f>NPV(E15,F21:J21)+E21</f>
        <v>-29212363.7855657</v>
      </c>
    </row>
    <row r="26" ht="15.75"/>
    <row r="27" spans="3:7">
      <c r="C27" s="14"/>
      <c r="D27" t="s">
        <v>13</v>
      </c>
      <c r="E27">
        <v>-15000000</v>
      </c>
      <c r="G27">
        <v>-18000000</v>
      </c>
    </row>
    <row r="28" spans="3:10">
      <c r="C28" s="15"/>
      <c r="D28" t="s">
        <v>37</v>
      </c>
      <c r="F28">
        <v>-800000</v>
      </c>
      <c r="G28">
        <v>-800000</v>
      </c>
      <c r="H28">
        <v>-800000</v>
      </c>
      <c r="I28">
        <v>-800000</v>
      </c>
      <c r="J28">
        <v>-800000</v>
      </c>
    </row>
    <row r="29" spans="3:10">
      <c r="C29" s="15"/>
      <c r="D29" t="s">
        <v>38</v>
      </c>
      <c r="H29">
        <v>-800000</v>
      </c>
      <c r="I29">
        <v>-800000</v>
      </c>
      <c r="J29">
        <v>-800000</v>
      </c>
    </row>
    <row r="30" spans="3:10">
      <c r="C30" s="15"/>
      <c r="D30" t="s">
        <v>36</v>
      </c>
      <c r="E30">
        <f>SUM(E27,E28,E29)</f>
        <v>-15000000</v>
      </c>
      <c r="F30">
        <f>SUM(F27,F28,F29)</f>
        <v>-800000</v>
      </c>
      <c r="G30">
        <f>SUM(G27,G28,G29)</f>
        <v>-18800000</v>
      </c>
      <c r="H30">
        <f>SUM(H27,H28,H29)</f>
        <v>-1600000</v>
      </c>
      <c r="I30">
        <f>SUM(I27,I28,I29)</f>
        <v>-1600000</v>
      </c>
      <c r="J30">
        <f>SUM(J27,J28,J29)</f>
        <v>-1600000</v>
      </c>
    </row>
    <row r="31" spans="3:3">
      <c r="C31" s="15"/>
    </row>
    <row r="32" spans="3:10">
      <c r="C32" s="15"/>
      <c r="D32" t="s">
        <v>20</v>
      </c>
      <c r="E32">
        <f>(F32/(1+E15))+E27</f>
        <v>-31981132.0754717</v>
      </c>
      <c r="F32">
        <f>(G32/(1+F15))+F27</f>
        <v>-18000000</v>
      </c>
      <c r="G32">
        <f>(H32/(1+G15))+G27</f>
        <v>-18000000</v>
      </c>
      <c r="H32">
        <f>(I32/(1+H15))+H27</f>
        <v>0</v>
      </c>
      <c r="I32">
        <f>(J32/(1+I15))+I27</f>
        <v>0</v>
      </c>
      <c r="J32">
        <f>(K32/(1+J15))+J27</f>
        <v>0</v>
      </c>
    </row>
    <row r="33" ht="15.75" spans="3:5">
      <c r="C33" s="16"/>
      <c r="E33">
        <f>SUM(F32:J32)+E27</f>
        <v>-51000000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topLeftCell="A7" workbookViewId="0">
      <selection activeCell="N29" sqref="N29"/>
    </sheetView>
  </sheetViews>
  <sheetFormatPr defaultColWidth="9.14285714285714" defaultRowHeight="15"/>
  <cols>
    <col min="2" max="2" width="40.2857142857143" customWidth="1"/>
    <col min="3" max="3" width="9.57142857142857"/>
    <col min="4" max="4" width="17.5714285714286" customWidth="1"/>
    <col min="5" max="5" width="10.5714285714286"/>
    <col min="6" max="35" width="9.57142857142857"/>
  </cols>
  <sheetData>
    <row r="2" spans="2:3">
      <c r="B2" s="1" t="s">
        <v>39</v>
      </c>
      <c r="C2" s="3">
        <v>30</v>
      </c>
    </row>
    <row r="3" spans="2:3">
      <c r="B3" s="4" t="s">
        <v>40</v>
      </c>
      <c r="C3" s="6"/>
    </row>
    <row r="4" spans="2:3">
      <c r="B4" s="4" t="s">
        <v>41</v>
      </c>
      <c r="C4" s="6">
        <v>18000000</v>
      </c>
    </row>
    <row r="5" spans="2:3">
      <c r="B5" s="4" t="s">
        <v>42</v>
      </c>
      <c r="C5" s="6">
        <v>7000000</v>
      </c>
    </row>
    <row r="6" spans="2:3">
      <c r="B6" s="4" t="s">
        <v>43</v>
      </c>
      <c r="C6" s="10">
        <v>2700000</v>
      </c>
    </row>
    <row r="7" spans="2:3">
      <c r="B7" s="4" t="s">
        <v>44</v>
      </c>
      <c r="C7" s="6">
        <v>1000000</v>
      </c>
    </row>
    <row r="8" spans="2:3">
      <c r="B8" s="4"/>
      <c r="C8" s="6"/>
    </row>
    <row r="9" spans="2:3">
      <c r="B9" s="4" t="s">
        <v>27</v>
      </c>
      <c r="C9" s="6"/>
    </row>
    <row r="10" spans="2:3">
      <c r="B10" s="4" t="s">
        <v>41</v>
      </c>
      <c r="C10" s="6">
        <v>26000000</v>
      </c>
    </row>
    <row r="11" spans="2:3">
      <c r="B11" s="4" t="s">
        <v>42</v>
      </c>
      <c r="C11" s="6">
        <v>500000</v>
      </c>
    </row>
    <row r="12" spans="2:3">
      <c r="B12" s="4" t="s">
        <v>45</v>
      </c>
      <c r="C12" s="6">
        <v>3300000</v>
      </c>
    </row>
    <row r="13" ht="15.75" spans="2:5">
      <c r="B13" s="7" t="s">
        <v>44</v>
      </c>
      <c r="C13" s="9">
        <v>1000000</v>
      </c>
      <c r="D13" t="s">
        <v>31</v>
      </c>
      <c r="E13" s="11">
        <v>0.06</v>
      </c>
    </row>
    <row r="15" spans="4:36">
      <c r="D15" t="s">
        <v>3</v>
      </c>
      <c r="E15" s="12">
        <v>0</v>
      </c>
      <c r="F15" s="12">
        <v>1</v>
      </c>
      <c r="G15" s="12">
        <v>2</v>
      </c>
      <c r="H15" s="12">
        <v>3</v>
      </c>
      <c r="I15" s="12">
        <v>4</v>
      </c>
      <c r="J15" s="12">
        <v>5</v>
      </c>
      <c r="K15" s="12">
        <v>6</v>
      </c>
      <c r="L15" s="12">
        <v>7</v>
      </c>
      <c r="M15" s="12">
        <v>8</v>
      </c>
      <c r="N15" s="12">
        <v>9</v>
      </c>
      <c r="O15" s="12">
        <v>10</v>
      </c>
      <c r="P15" s="12">
        <v>11</v>
      </c>
      <c r="Q15" s="12">
        <v>12</v>
      </c>
      <c r="R15" s="12">
        <v>13</v>
      </c>
      <c r="S15" s="12">
        <v>14</v>
      </c>
      <c r="T15" s="12">
        <v>15</v>
      </c>
      <c r="U15" s="12">
        <v>16</v>
      </c>
      <c r="V15" s="12">
        <v>17</v>
      </c>
      <c r="W15" s="12">
        <v>18</v>
      </c>
      <c r="X15" s="12">
        <v>19</v>
      </c>
      <c r="Y15" s="12">
        <v>20</v>
      </c>
      <c r="Z15" s="12">
        <v>21</v>
      </c>
      <c r="AA15" s="12">
        <v>22</v>
      </c>
      <c r="AB15" s="12">
        <v>23</v>
      </c>
      <c r="AC15" s="12">
        <v>24</v>
      </c>
      <c r="AD15" s="12">
        <v>25</v>
      </c>
      <c r="AE15" s="12">
        <v>26</v>
      </c>
      <c r="AF15" s="12">
        <v>27</v>
      </c>
      <c r="AG15" s="12">
        <v>28</v>
      </c>
      <c r="AH15" s="12">
        <v>29</v>
      </c>
      <c r="AI15" s="12">
        <v>30</v>
      </c>
      <c r="AJ15" s="13"/>
    </row>
    <row r="17" spans="4:5">
      <c r="D17" t="s">
        <v>46</v>
      </c>
      <c r="E17">
        <v>-18000000</v>
      </c>
    </row>
    <row r="18" spans="4:35">
      <c r="D18" t="s">
        <v>47</v>
      </c>
      <c r="F18">
        <v>-7000000</v>
      </c>
      <c r="G18">
        <v>-7000000</v>
      </c>
      <c r="H18">
        <v>-7000000</v>
      </c>
      <c r="I18">
        <v>-7000000</v>
      </c>
      <c r="J18">
        <v>-7000000</v>
      </c>
      <c r="K18">
        <v>-7000000</v>
      </c>
      <c r="L18">
        <v>-7000000</v>
      </c>
      <c r="M18">
        <v>-7000000</v>
      </c>
      <c r="N18">
        <v>-7000000</v>
      </c>
      <c r="O18">
        <v>-7000000</v>
      </c>
      <c r="P18">
        <v>-7000000</v>
      </c>
      <c r="Q18">
        <v>-7000000</v>
      </c>
      <c r="R18">
        <v>-7000000</v>
      </c>
      <c r="S18">
        <v>-7000000</v>
      </c>
      <c r="T18">
        <v>-7000000</v>
      </c>
      <c r="U18">
        <v>-7000000</v>
      </c>
      <c r="V18">
        <v>-7000000</v>
      </c>
      <c r="W18">
        <v>-7000000</v>
      </c>
      <c r="X18">
        <v>-7000000</v>
      </c>
      <c r="Y18">
        <v>-7000000</v>
      </c>
      <c r="Z18">
        <v>-7000000</v>
      </c>
      <c r="AA18">
        <v>-7000000</v>
      </c>
      <c r="AB18">
        <v>-7000000</v>
      </c>
      <c r="AC18">
        <v>-7000000</v>
      </c>
      <c r="AD18">
        <v>-7000000</v>
      </c>
      <c r="AE18">
        <v>-7000000</v>
      </c>
      <c r="AF18">
        <v>-7000000</v>
      </c>
      <c r="AG18">
        <v>-7000000</v>
      </c>
      <c r="AH18">
        <v>-7000000</v>
      </c>
      <c r="AI18">
        <v>-7000000</v>
      </c>
    </row>
    <row r="19" spans="4:35">
      <c r="D19" t="s">
        <v>43</v>
      </c>
      <c r="F19">
        <v>2700000</v>
      </c>
      <c r="G19">
        <v>2700000</v>
      </c>
      <c r="H19">
        <v>2700000</v>
      </c>
      <c r="I19">
        <v>2700000</v>
      </c>
      <c r="J19">
        <v>2700000</v>
      </c>
      <c r="K19">
        <v>2700000</v>
      </c>
      <c r="L19">
        <v>2700000</v>
      </c>
      <c r="M19">
        <v>2700000</v>
      </c>
      <c r="N19">
        <v>2700000</v>
      </c>
      <c r="O19">
        <v>2700000</v>
      </c>
      <c r="P19">
        <v>2700000</v>
      </c>
      <c r="Q19">
        <v>2700000</v>
      </c>
      <c r="R19">
        <v>2700000</v>
      </c>
      <c r="S19">
        <v>2700000</v>
      </c>
      <c r="T19">
        <v>2700000</v>
      </c>
      <c r="U19">
        <v>2700000</v>
      </c>
      <c r="V19">
        <v>2700000</v>
      </c>
      <c r="W19">
        <v>2700000</v>
      </c>
      <c r="X19">
        <v>2700000</v>
      </c>
      <c r="Y19">
        <v>2700000</v>
      </c>
      <c r="Z19">
        <v>2700000</v>
      </c>
      <c r="AA19">
        <v>2700000</v>
      </c>
      <c r="AB19">
        <v>2700000</v>
      </c>
      <c r="AC19">
        <v>2700000</v>
      </c>
      <c r="AD19">
        <v>2700000</v>
      </c>
      <c r="AE19">
        <v>2700000</v>
      </c>
      <c r="AF19">
        <v>2700000</v>
      </c>
      <c r="AG19">
        <v>2700000</v>
      </c>
      <c r="AH19">
        <v>2700000</v>
      </c>
      <c r="AI19">
        <v>2700000</v>
      </c>
    </row>
    <row r="20" spans="4:35">
      <c r="D20" t="s">
        <v>44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  <c r="M20">
        <v>1000000</v>
      </c>
      <c r="N20">
        <v>1000000</v>
      </c>
      <c r="O20">
        <v>1000000</v>
      </c>
      <c r="P20">
        <v>1000000</v>
      </c>
      <c r="Q20">
        <v>1000000</v>
      </c>
      <c r="R20">
        <v>1000000</v>
      </c>
      <c r="S20">
        <v>1000000</v>
      </c>
      <c r="T20">
        <v>1000000</v>
      </c>
      <c r="U20">
        <v>1000000</v>
      </c>
      <c r="V20">
        <v>1000000</v>
      </c>
      <c r="W20">
        <v>1000000</v>
      </c>
      <c r="X20">
        <v>1000000</v>
      </c>
      <c r="Y20">
        <v>1000000</v>
      </c>
      <c r="Z20">
        <v>1000000</v>
      </c>
      <c r="AA20">
        <v>1000000</v>
      </c>
      <c r="AB20">
        <v>1000000</v>
      </c>
      <c r="AC20">
        <v>1000000</v>
      </c>
      <c r="AD20">
        <v>1000000</v>
      </c>
      <c r="AE20">
        <v>1000000</v>
      </c>
      <c r="AF20">
        <v>1000000</v>
      </c>
      <c r="AG20">
        <v>1000000</v>
      </c>
      <c r="AH20">
        <v>1000000</v>
      </c>
      <c r="AI20">
        <v>1000000</v>
      </c>
    </row>
    <row r="21" spans="4:35">
      <c r="D21" t="s">
        <v>36</v>
      </c>
      <c r="E21">
        <f>SUM(E17,E18,E19,E20)</f>
        <v>-18000000</v>
      </c>
      <c r="F21">
        <f t="shared" ref="F21:AI21" si="0">SUM(F17,F18,F19,F20)</f>
        <v>-3300000</v>
      </c>
      <c r="G21">
        <f t="shared" si="0"/>
        <v>-3300000</v>
      </c>
      <c r="H21">
        <f t="shared" si="0"/>
        <v>-3300000</v>
      </c>
      <c r="I21">
        <f t="shared" si="0"/>
        <v>-3300000</v>
      </c>
      <c r="J21">
        <f t="shared" si="0"/>
        <v>-3300000</v>
      </c>
      <c r="K21">
        <f t="shared" si="0"/>
        <v>-3300000</v>
      </c>
      <c r="L21">
        <f t="shared" si="0"/>
        <v>-3300000</v>
      </c>
      <c r="M21">
        <f t="shared" si="0"/>
        <v>-3300000</v>
      </c>
      <c r="N21">
        <f t="shared" si="0"/>
        <v>-3300000</v>
      </c>
      <c r="O21">
        <f t="shared" si="0"/>
        <v>-3300000</v>
      </c>
      <c r="P21">
        <f t="shared" si="0"/>
        <v>-3300000</v>
      </c>
      <c r="Q21">
        <f t="shared" si="0"/>
        <v>-3300000</v>
      </c>
      <c r="R21">
        <f t="shared" si="0"/>
        <v>-3300000</v>
      </c>
      <c r="S21">
        <f t="shared" si="0"/>
        <v>-3300000</v>
      </c>
      <c r="T21">
        <f t="shared" si="0"/>
        <v>-3300000</v>
      </c>
      <c r="U21">
        <f t="shared" si="0"/>
        <v>-3300000</v>
      </c>
      <c r="V21">
        <f t="shared" si="0"/>
        <v>-3300000</v>
      </c>
      <c r="W21">
        <f t="shared" si="0"/>
        <v>-3300000</v>
      </c>
      <c r="X21">
        <f t="shared" si="0"/>
        <v>-3300000</v>
      </c>
      <c r="Y21">
        <f t="shared" si="0"/>
        <v>-3300000</v>
      </c>
      <c r="Z21">
        <f t="shared" si="0"/>
        <v>-3300000</v>
      </c>
      <c r="AA21">
        <f t="shared" si="0"/>
        <v>-3300000</v>
      </c>
      <c r="AB21">
        <f t="shared" si="0"/>
        <v>-3300000</v>
      </c>
      <c r="AC21">
        <f t="shared" si="0"/>
        <v>-3300000</v>
      </c>
      <c r="AD21">
        <f t="shared" si="0"/>
        <v>-3300000</v>
      </c>
      <c r="AE21">
        <f t="shared" si="0"/>
        <v>-3300000</v>
      </c>
      <c r="AF21">
        <f t="shared" si="0"/>
        <v>-3300000</v>
      </c>
      <c r="AG21">
        <f t="shared" si="0"/>
        <v>-3300000</v>
      </c>
      <c r="AH21">
        <f t="shared" si="0"/>
        <v>-3300000</v>
      </c>
      <c r="AI21">
        <f t="shared" si="0"/>
        <v>-3300000</v>
      </c>
    </row>
    <row r="24" spans="4:5">
      <c r="D24" t="s">
        <v>46</v>
      </c>
      <c r="E24">
        <v>-26000000</v>
      </c>
    </row>
    <row r="25" spans="4:35">
      <c r="D25" t="s">
        <v>47</v>
      </c>
      <c r="F25">
        <v>-500000</v>
      </c>
      <c r="G25">
        <v>-500000</v>
      </c>
      <c r="H25">
        <v>-500000</v>
      </c>
      <c r="I25">
        <v>-500000</v>
      </c>
      <c r="J25">
        <v>-500000</v>
      </c>
      <c r="K25">
        <v>-500000</v>
      </c>
      <c r="L25">
        <v>-500000</v>
      </c>
      <c r="M25">
        <v>-500000</v>
      </c>
      <c r="N25">
        <v>-500000</v>
      </c>
      <c r="O25">
        <v>-500000</v>
      </c>
      <c r="P25">
        <v>-500000</v>
      </c>
      <c r="Q25">
        <v>-500000</v>
      </c>
      <c r="R25">
        <v>-500000</v>
      </c>
      <c r="S25">
        <v>-500000</v>
      </c>
      <c r="T25">
        <v>-500000</v>
      </c>
      <c r="U25">
        <v>-500000</v>
      </c>
      <c r="V25">
        <v>-500000</v>
      </c>
      <c r="W25">
        <v>-500000</v>
      </c>
      <c r="X25">
        <v>-500000</v>
      </c>
      <c r="Y25">
        <v>-500000</v>
      </c>
      <c r="Z25">
        <v>-500000</v>
      </c>
      <c r="AA25">
        <v>-500000</v>
      </c>
      <c r="AB25">
        <v>-500000</v>
      </c>
      <c r="AC25">
        <v>-500000</v>
      </c>
      <c r="AD25">
        <v>-500000</v>
      </c>
      <c r="AE25">
        <v>-500000</v>
      </c>
      <c r="AF25">
        <v>-500000</v>
      </c>
      <c r="AG25">
        <v>-500000</v>
      </c>
      <c r="AH25">
        <v>-500000</v>
      </c>
      <c r="AI25">
        <v>-500000</v>
      </c>
    </row>
    <row r="26" spans="4:35">
      <c r="D26" t="s">
        <v>43</v>
      </c>
      <c r="F26">
        <v>3300000</v>
      </c>
      <c r="G26">
        <v>3300000</v>
      </c>
      <c r="H26">
        <v>3300000</v>
      </c>
      <c r="I26">
        <v>3300000</v>
      </c>
      <c r="J26">
        <v>3300000</v>
      </c>
      <c r="K26">
        <v>3300000</v>
      </c>
      <c r="L26">
        <v>3300000</v>
      </c>
      <c r="M26">
        <v>3300000</v>
      </c>
      <c r="N26">
        <v>3300000</v>
      </c>
      <c r="O26">
        <v>3300000</v>
      </c>
      <c r="P26">
        <v>3300000</v>
      </c>
      <c r="Q26">
        <v>3300000</v>
      </c>
      <c r="R26">
        <v>3300000</v>
      </c>
      <c r="S26">
        <v>3300000</v>
      </c>
      <c r="T26">
        <v>3300000</v>
      </c>
      <c r="U26">
        <v>3300000</v>
      </c>
      <c r="V26">
        <v>3300000</v>
      </c>
      <c r="W26">
        <v>3300000</v>
      </c>
      <c r="X26">
        <v>3300000</v>
      </c>
      <c r="Y26">
        <v>3300000</v>
      </c>
      <c r="Z26">
        <v>3300000</v>
      </c>
      <c r="AA26">
        <v>3300000</v>
      </c>
      <c r="AB26">
        <v>3300000</v>
      </c>
      <c r="AC26">
        <v>3300000</v>
      </c>
      <c r="AD26">
        <v>3300000</v>
      </c>
      <c r="AE26">
        <v>3300000</v>
      </c>
      <c r="AF26">
        <v>3300000</v>
      </c>
      <c r="AG26">
        <v>3300000</v>
      </c>
      <c r="AH26">
        <v>3300000</v>
      </c>
      <c r="AI26">
        <v>3300000</v>
      </c>
    </row>
    <row r="27" spans="4:35">
      <c r="D27" t="s">
        <v>44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</row>
    <row r="28" spans="4:35">
      <c r="D28" t="s">
        <v>36</v>
      </c>
      <c r="E28">
        <f>SUM(E24,E25,E26,E27)</f>
        <v>-26000000</v>
      </c>
      <c r="F28">
        <f t="shared" ref="F28:AI28" si="1">SUM(F24,F25,F26,F27)</f>
        <v>3800000</v>
      </c>
      <c r="G28">
        <f t="shared" si="1"/>
        <v>3800000</v>
      </c>
      <c r="H28">
        <f t="shared" si="1"/>
        <v>3800000</v>
      </c>
      <c r="I28">
        <f t="shared" si="1"/>
        <v>3800000</v>
      </c>
      <c r="J28">
        <f t="shared" si="1"/>
        <v>3800000</v>
      </c>
      <c r="K28">
        <f t="shared" si="1"/>
        <v>3800000</v>
      </c>
      <c r="L28">
        <f t="shared" si="1"/>
        <v>3800000</v>
      </c>
      <c r="M28">
        <f t="shared" si="1"/>
        <v>3800000</v>
      </c>
      <c r="N28">
        <f t="shared" si="1"/>
        <v>3800000</v>
      </c>
      <c r="O28">
        <f t="shared" si="1"/>
        <v>3800000</v>
      </c>
      <c r="P28">
        <f t="shared" si="1"/>
        <v>3800000</v>
      </c>
      <c r="Q28">
        <f t="shared" si="1"/>
        <v>3800000</v>
      </c>
      <c r="R28">
        <f t="shared" si="1"/>
        <v>3800000</v>
      </c>
      <c r="S28">
        <f t="shared" si="1"/>
        <v>3800000</v>
      </c>
      <c r="T28">
        <f t="shared" si="1"/>
        <v>3800000</v>
      </c>
      <c r="U28">
        <f t="shared" si="1"/>
        <v>3800000</v>
      </c>
      <c r="V28">
        <f t="shared" si="1"/>
        <v>3800000</v>
      </c>
      <c r="W28">
        <f t="shared" si="1"/>
        <v>3800000</v>
      </c>
      <c r="X28">
        <f t="shared" si="1"/>
        <v>3800000</v>
      </c>
      <c r="Y28">
        <f t="shared" si="1"/>
        <v>3800000</v>
      </c>
      <c r="Z28">
        <f t="shared" si="1"/>
        <v>3800000</v>
      </c>
      <c r="AA28">
        <f t="shared" si="1"/>
        <v>3800000</v>
      </c>
      <c r="AB28">
        <f t="shared" si="1"/>
        <v>3800000</v>
      </c>
      <c r="AC28">
        <f t="shared" si="1"/>
        <v>3800000</v>
      </c>
      <c r="AD28">
        <f t="shared" si="1"/>
        <v>3800000</v>
      </c>
      <c r="AE28">
        <f t="shared" si="1"/>
        <v>3800000</v>
      </c>
      <c r="AF28">
        <f t="shared" si="1"/>
        <v>3800000</v>
      </c>
      <c r="AG28">
        <f t="shared" si="1"/>
        <v>3800000</v>
      </c>
      <c r="AH28">
        <f t="shared" si="1"/>
        <v>3800000</v>
      </c>
      <c r="AI28">
        <f t="shared" si="1"/>
        <v>3800000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tabSelected="1" workbookViewId="0">
      <selection activeCell="F9" sqref="F9"/>
    </sheetView>
  </sheetViews>
  <sheetFormatPr defaultColWidth="9.14285714285714" defaultRowHeight="15" outlineLevelCol="3"/>
  <cols>
    <col min="2" max="2" width="41.5714285714286" customWidth="1"/>
  </cols>
  <sheetData>
    <row r="2" spans="2:4">
      <c r="B2" s="1" t="s">
        <v>48</v>
      </c>
      <c r="C2" s="2"/>
      <c r="D2" s="3"/>
    </row>
    <row r="3" spans="2:4">
      <c r="B3" s="4" t="s">
        <v>49</v>
      </c>
      <c r="C3" s="5"/>
      <c r="D3" s="6"/>
    </row>
    <row r="4" spans="2:4">
      <c r="B4" s="4" t="s">
        <v>50</v>
      </c>
      <c r="C4" s="5"/>
      <c r="D4" s="6"/>
    </row>
    <row r="5" spans="2:4">
      <c r="B5" s="4"/>
      <c r="C5" s="5"/>
      <c r="D5" s="6"/>
    </row>
    <row r="6" spans="2:4">
      <c r="B6" s="4"/>
      <c r="C6" s="5"/>
      <c r="D6" s="6"/>
    </row>
    <row r="7" spans="2:4">
      <c r="B7" s="4"/>
      <c r="C7" s="5"/>
      <c r="D7" s="6"/>
    </row>
    <row r="8" spans="2:4">
      <c r="B8" s="4"/>
      <c r="C8" s="5"/>
      <c r="D8" s="6"/>
    </row>
    <row r="9" spans="2:4">
      <c r="B9" s="4"/>
      <c r="C9" s="5"/>
      <c r="D9" s="6"/>
    </row>
    <row r="10" spans="2:4">
      <c r="B10" s="4"/>
      <c r="C10" s="5"/>
      <c r="D10" s="6"/>
    </row>
    <row r="11" spans="2:4">
      <c r="B11" s="4"/>
      <c r="C11" s="5"/>
      <c r="D11" s="6"/>
    </row>
    <row r="12" spans="2:4">
      <c r="B12" s="4"/>
      <c r="C12" s="5"/>
      <c r="D12" s="6"/>
    </row>
    <row r="13" spans="2:4">
      <c r="B13" s="4"/>
      <c r="C13" s="5"/>
      <c r="D13" s="6"/>
    </row>
    <row r="14" spans="2:4">
      <c r="B14" s="4"/>
      <c r="C14" s="5"/>
      <c r="D14" s="6"/>
    </row>
    <row r="15" spans="2:4">
      <c r="B15" s="4"/>
      <c r="C15" s="5"/>
      <c r="D15" s="6"/>
    </row>
    <row r="16" spans="2:4">
      <c r="B16" s="4"/>
      <c r="C16" s="5"/>
      <c r="D16" s="6"/>
    </row>
    <row r="17" spans="2:4">
      <c r="B17" s="4"/>
      <c r="C17" s="5"/>
      <c r="D17" s="6"/>
    </row>
    <row r="18" spans="2:4">
      <c r="B18" s="4"/>
      <c r="C18" s="5"/>
      <c r="D18" s="6"/>
    </row>
    <row r="19" spans="2:4">
      <c r="B19" s="4"/>
      <c r="C19" s="5"/>
      <c r="D19" s="6"/>
    </row>
    <row r="20" ht="15.75" spans="2:4">
      <c r="B20" s="7"/>
      <c r="C20" s="8"/>
      <c r="D20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Ejercicio1</vt:lpstr>
      <vt:lpstr>Ejercicio2</vt:lpstr>
      <vt:lpstr>Ejercicio3</vt:lpstr>
      <vt:lpstr>Ejercicio4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marianasdc10</cp:lastModifiedBy>
  <dcterms:created xsi:type="dcterms:W3CDTF">2020-05-05T23:00:38Z</dcterms:created>
  <dcterms:modified xsi:type="dcterms:W3CDTF">2020-05-08T01:55:51Z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2058-11.2.0.9281</vt:lpwstr>
  </property>
</Properties>
</file>