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TA TECNOLOGIA\Desktop\"/>
    </mc:Choice>
  </mc:AlternateContent>
  <xr:revisionPtr revIDLastSave="0" documentId="13_ncr:1_{856F87E3-B4AC-4E0E-91A3-649451B8B8D7}" xr6:coauthVersionLast="47" xr6:coauthVersionMax="47" xr10:uidLastSave="{00000000-0000-0000-0000-000000000000}"/>
  <bookViews>
    <workbookView xWindow="23880" yWindow="750" windowWidth="20730" windowHeight="11160" xr2:uid="{173BEE91-A69F-457E-95A2-DC4BB2ED461F}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  <sheet name="2022" sheetId="8" r:id="rId8"/>
    <sheet name="2023" sheetId="9" r:id="rId9"/>
    <sheet name="2024" sheetId="10" r:id="rId10"/>
  </sheets>
  <definedNames>
    <definedName name="solver_adj" localSheetId="0" hidden="1">'2015'!$C$20:$E$20</definedName>
    <definedName name="solver_adj" localSheetId="1" hidden="1">'2016'!$C$22:$E$22</definedName>
    <definedName name="solver_adj" localSheetId="2" hidden="1">'2017'!$C$23:$E$23</definedName>
    <definedName name="solver_adj" localSheetId="3" hidden="1">'2018'!$C$23:$E$23</definedName>
    <definedName name="solver_adj" localSheetId="4" hidden="1">'2019'!$C$22:$E$22</definedName>
    <definedName name="solver_adj" localSheetId="5" hidden="1">'2020'!$C$23:$E$23</definedName>
    <definedName name="solver_adj" localSheetId="6" hidden="1">'2021'!$C$22:$E$22</definedName>
    <definedName name="solver_adj" localSheetId="7" hidden="1">'2022'!$C$23,'2022'!$D$23,'2022'!$F$23</definedName>
    <definedName name="solver_adj" localSheetId="8" hidden="1">'2023'!$C$24,'2023'!$D$24,'2023'!$F$24</definedName>
    <definedName name="solver_adj" localSheetId="9" hidden="1">'2024'!$C$19,'2024'!$D$19,'2024'!$F$19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0" hidden="1">'2015'!$I$15</definedName>
    <definedName name="solver_lhs1" localSheetId="1" hidden="1">'2016'!$I$15</definedName>
    <definedName name="solver_lhs1" localSheetId="2" hidden="1">'2017'!$I$16</definedName>
    <definedName name="solver_lhs1" localSheetId="3" hidden="1">'2018'!$I$17</definedName>
    <definedName name="solver_lhs1" localSheetId="4" hidden="1">'2019'!$I$15</definedName>
    <definedName name="solver_lhs1" localSheetId="5" hidden="1">'2020'!$I$16</definedName>
    <definedName name="solver_lhs1" localSheetId="6" hidden="1">'2021'!$I$16</definedName>
    <definedName name="solver_lhs1" localSheetId="7" hidden="1">'2022'!$J$19</definedName>
    <definedName name="solver_lhs1" localSheetId="8" hidden="1">'2023'!$J$21</definedName>
    <definedName name="solver_lhs1" localSheetId="9" hidden="1">'2024'!$J$16</definedName>
    <definedName name="solver_lhs2" localSheetId="0" hidden="1">'2015'!$J$3:$J$17</definedName>
    <definedName name="solver_lhs2" localSheetId="1" hidden="1">'2016'!$J$3:$J$19</definedName>
    <definedName name="solver_lhs2" localSheetId="2" hidden="1">'2017'!$J$3:$J$20</definedName>
    <definedName name="solver_lhs2" localSheetId="3" hidden="1">'2018'!$J$3:$J$20</definedName>
    <definedName name="solver_lhs2" localSheetId="4" hidden="1">'2019'!$J$3:$J$19</definedName>
    <definedName name="solver_lhs2" localSheetId="5" hidden="1">'2020'!$J$3:$J$20</definedName>
    <definedName name="solver_lhs2" localSheetId="6" hidden="1">'2021'!$J$3:$J$19</definedName>
    <definedName name="solver_lhs2" localSheetId="7" hidden="1">'2022'!$K$3:$K$20</definedName>
    <definedName name="solver_lhs2" localSheetId="8" hidden="1">'2023'!$K$3:$K$21</definedName>
    <definedName name="solver_lhs2" localSheetId="9" hidden="1">'2024'!$K$3:$K$16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0" hidden="1">'2015'!$H$15</definedName>
    <definedName name="solver_opt" localSheetId="1" hidden="1">'2016'!$H$15</definedName>
    <definedName name="solver_opt" localSheetId="2" hidden="1">'2017'!$H$16</definedName>
    <definedName name="solver_opt" localSheetId="3" hidden="1">'2018'!$H$17</definedName>
    <definedName name="solver_opt" localSheetId="4" hidden="1">'2019'!$H$15</definedName>
    <definedName name="solver_opt" localSheetId="5" hidden="1">'2020'!$H$16</definedName>
    <definedName name="solver_opt" localSheetId="6" hidden="1">'2021'!$H$16</definedName>
    <definedName name="solver_opt" localSheetId="7" hidden="1">'2022'!$I$19</definedName>
    <definedName name="solver_opt" localSheetId="8" hidden="1">'2023'!$I$21</definedName>
    <definedName name="solver_opt" localSheetId="9" hidden="1">'2024'!$I$16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2</definedName>
    <definedName name="solver_rel1" localSheetId="9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1" localSheetId="8" hidden="1">1</definedName>
    <definedName name="solver_rhs1" localSheetId="9" hidden="1">1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2" localSheetId="5" hidden="1">0</definedName>
    <definedName name="solver_rhs2" localSheetId="6" hidden="1">0</definedName>
    <definedName name="solver_rhs2" localSheetId="7" hidden="1">0</definedName>
    <definedName name="solver_rhs2" localSheetId="8" hidden="1">0</definedName>
    <definedName name="solver_rhs2" localSheetId="9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3" i="3"/>
  <c r="H4" i="3"/>
  <c r="H5" i="3"/>
  <c r="H6" i="3"/>
  <c r="H7" i="3"/>
  <c r="H8" i="3"/>
  <c r="J8" i="3" s="1"/>
  <c r="H9" i="3"/>
  <c r="J9" i="3" s="1"/>
  <c r="H10" i="3"/>
  <c r="H11" i="3"/>
  <c r="H12" i="3"/>
  <c r="J12" i="3" s="1"/>
  <c r="H13" i="3"/>
  <c r="J13" i="3" s="1"/>
  <c r="H14" i="3"/>
  <c r="H15" i="3"/>
  <c r="H16" i="3"/>
  <c r="J16" i="3" s="1"/>
  <c r="H17" i="3"/>
  <c r="J17" i="3" s="1"/>
  <c r="H18" i="3"/>
  <c r="H19" i="3"/>
  <c r="H20" i="3"/>
  <c r="J20" i="3" s="1"/>
  <c r="H3" i="3"/>
  <c r="J3" i="3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" i="4"/>
  <c r="H4" i="4"/>
  <c r="J4" i="4" s="1"/>
  <c r="H5" i="4"/>
  <c r="H6" i="4"/>
  <c r="H7" i="4"/>
  <c r="H8" i="4"/>
  <c r="J8" i="4" s="1"/>
  <c r="H9" i="4"/>
  <c r="J9" i="4" s="1"/>
  <c r="H10" i="4"/>
  <c r="H11" i="4"/>
  <c r="H12" i="4"/>
  <c r="J12" i="4" s="1"/>
  <c r="H13" i="4"/>
  <c r="J13" i="4" s="1"/>
  <c r="H14" i="4"/>
  <c r="H15" i="4"/>
  <c r="H16" i="4"/>
  <c r="J16" i="4" s="1"/>
  <c r="H17" i="4"/>
  <c r="J17" i="4" s="1"/>
  <c r="H18" i="4"/>
  <c r="H19" i="4"/>
  <c r="H20" i="4"/>
  <c r="J20" i="4" s="1"/>
  <c r="H3" i="4"/>
  <c r="J3" i="4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3" i="6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3" i="7"/>
  <c r="H4" i="7"/>
  <c r="H5" i="7"/>
  <c r="H6" i="7"/>
  <c r="H7" i="7"/>
  <c r="H8" i="7"/>
  <c r="H9" i="7"/>
  <c r="H10" i="7"/>
  <c r="H11" i="7"/>
  <c r="H12" i="7"/>
  <c r="H13" i="7"/>
  <c r="H14" i="7"/>
  <c r="J14" i="7" s="1"/>
  <c r="H15" i="7"/>
  <c r="H16" i="7"/>
  <c r="H17" i="7"/>
  <c r="H18" i="7"/>
  <c r="J18" i="7" s="1"/>
  <c r="H19" i="7"/>
  <c r="H3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3" i="8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3" i="9"/>
  <c r="I16" i="10"/>
  <c r="I4" i="10"/>
  <c r="I5" i="10"/>
  <c r="I6" i="10"/>
  <c r="I7" i="10"/>
  <c r="I8" i="10"/>
  <c r="I9" i="10"/>
  <c r="I10" i="10"/>
  <c r="I11" i="10"/>
  <c r="I12" i="10"/>
  <c r="I13" i="10"/>
  <c r="I14" i="10"/>
  <c r="I15" i="10"/>
  <c r="I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3" i="10"/>
  <c r="J16" i="1" l="1"/>
  <c r="J4" i="1"/>
  <c r="J12" i="1"/>
  <c r="J8" i="1"/>
  <c r="J17" i="1"/>
  <c r="J3" i="1"/>
  <c r="J14" i="1"/>
  <c r="J10" i="1"/>
  <c r="J6" i="1"/>
  <c r="J15" i="1"/>
  <c r="J11" i="1"/>
  <c r="J7" i="1"/>
  <c r="J13" i="1"/>
  <c r="J9" i="1"/>
  <c r="J5" i="1"/>
  <c r="J18" i="2"/>
  <c r="J14" i="2"/>
  <c r="J10" i="2"/>
  <c r="J17" i="2"/>
  <c r="J16" i="2"/>
  <c r="J12" i="2"/>
  <c r="J8" i="2"/>
  <c r="J4" i="2"/>
  <c r="J13" i="2"/>
  <c r="J9" i="2"/>
  <c r="J5" i="2"/>
  <c r="J3" i="2"/>
  <c r="J19" i="2"/>
  <c r="J15" i="2"/>
  <c r="J11" i="2"/>
  <c r="J7" i="2"/>
  <c r="J6" i="2"/>
  <c r="J4" i="3"/>
  <c r="J5" i="3"/>
  <c r="J18" i="3"/>
  <c r="J14" i="3"/>
  <c r="J10" i="3"/>
  <c r="J6" i="3"/>
  <c r="J19" i="3"/>
  <c r="J15" i="3"/>
  <c r="J11" i="3"/>
  <c r="J7" i="3"/>
  <c r="J5" i="4"/>
  <c r="J11" i="4"/>
  <c r="J19" i="4"/>
  <c r="J15" i="4"/>
  <c r="J7" i="4"/>
  <c r="J18" i="4"/>
  <c r="J14" i="4"/>
  <c r="J10" i="4"/>
  <c r="J6" i="4"/>
  <c r="J18" i="5"/>
  <c r="J14" i="5"/>
  <c r="J10" i="5"/>
  <c r="J6" i="5"/>
  <c r="J3" i="5"/>
  <c r="J16" i="5"/>
  <c r="J12" i="5"/>
  <c r="J8" i="5"/>
  <c r="J4" i="5"/>
  <c r="J19" i="5"/>
  <c r="J15" i="5"/>
  <c r="J11" i="5"/>
  <c r="J7" i="5"/>
  <c r="J17" i="5"/>
  <c r="J13" i="5"/>
  <c r="J9" i="5"/>
  <c r="J5" i="5"/>
  <c r="J19" i="6"/>
  <c r="J11" i="6"/>
  <c r="J7" i="6"/>
  <c r="J18" i="6"/>
  <c r="J14" i="6"/>
  <c r="J10" i="6"/>
  <c r="J6" i="6"/>
  <c r="J3" i="6"/>
  <c r="J17" i="6"/>
  <c r="J13" i="6"/>
  <c r="J15" i="6"/>
  <c r="J9" i="6"/>
  <c r="J20" i="6"/>
  <c r="J16" i="6"/>
  <c r="J12" i="6"/>
  <c r="J8" i="6"/>
  <c r="J5" i="6"/>
  <c r="J4" i="6"/>
  <c r="J10" i="7"/>
  <c r="J6" i="7"/>
  <c r="J17" i="7"/>
  <c r="J13" i="7"/>
  <c r="J9" i="7"/>
  <c r="J5" i="7"/>
  <c r="J3" i="7"/>
  <c r="J16" i="7"/>
  <c r="J12" i="7"/>
  <c r="J8" i="7"/>
  <c r="J4" i="7"/>
  <c r="J19" i="7"/>
  <c r="J15" i="7"/>
  <c r="J11" i="7"/>
  <c r="J7" i="7"/>
  <c r="K3" i="8"/>
  <c r="K17" i="8"/>
  <c r="K13" i="8"/>
  <c r="K9" i="8"/>
  <c r="K5" i="8"/>
  <c r="K20" i="8"/>
  <c r="K16" i="8"/>
  <c r="K12" i="8"/>
  <c r="K8" i="8"/>
  <c r="K4" i="8"/>
  <c r="K19" i="8"/>
  <c r="K15" i="8"/>
  <c r="K18" i="8"/>
  <c r="K14" i="8"/>
  <c r="K10" i="8"/>
  <c r="K6" i="8"/>
  <c r="K7" i="8"/>
  <c r="K11" i="8"/>
  <c r="K19" i="9"/>
  <c r="K15" i="9"/>
  <c r="K11" i="9"/>
  <c r="K7" i="9"/>
  <c r="K21" i="9"/>
  <c r="K17" i="9"/>
  <c r="K13" i="9"/>
  <c r="K3" i="9"/>
  <c r="K18" i="9"/>
  <c r="K14" i="9"/>
  <c r="K10" i="9"/>
  <c r="K6" i="9"/>
  <c r="K9" i="9"/>
  <c r="K5" i="9"/>
  <c r="K20" i="9"/>
  <c r="K16" i="9"/>
  <c r="K12" i="9"/>
  <c r="K8" i="9"/>
  <c r="K4" i="9"/>
  <c r="K12" i="10"/>
  <c r="K16" i="10"/>
  <c r="K8" i="10"/>
  <c r="K4" i="10"/>
  <c r="K3" i="10"/>
  <c r="K13" i="10"/>
  <c r="K9" i="10"/>
  <c r="K5" i="10"/>
  <c r="K15" i="10"/>
  <c r="K11" i="10"/>
  <c r="K7" i="10"/>
  <c r="K14" i="10"/>
  <c r="K10" i="10"/>
  <c r="K6" i="10"/>
</calcChain>
</file>

<file path=xl/sharedStrings.xml><?xml version="1.0" encoding="utf-8"?>
<sst xmlns="http://schemas.openxmlformats.org/spreadsheetml/2006/main" count="306" uniqueCount="39">
  <si>
    <t>Porto</t>
  </si>
  <si>
    <t>Ano</t>
  </si>
  <si>
    <t>Peso Carga</t>
  </si>
  <si>
    <t>T/h</t>
  </si>
  <si>
    <t>Média T/h</t>
  </si>
  <si>
    <t>Aracajú</t>
  </si>
  <si>
    <t>Aratu - Salvador</t>
  </si>
  <si>
    <t>Corumbá</t>
  </si>
  <si>
    <t>Ilhéus</t>
  </si>
  <si>
    <t>Imbituba</t>
  </si>
  <si>
    <t>Itaqui</t>
  </si>
  <si>
    <t>LDC Pederneiras</t>
  </si>
  <si>
    <t>Macapá</t>
  </si>
  <si>
    <t>Manaus</t>
  </si>
  <si>
    <t>Não Classificado</t>
  </si>
  <si>
    <t>Paranaguá - Antonina</t>
  </si>
  <si>
    <t>Porto Alegre</t>
  </si>
  <si>
    <t>Porto Velho</t>
  </si>
  <si>
    <t>Rio Grande</t>
  </si>
  <si>
    <t>Santarém</t>
  </si>
  <si>
    <t>Santos</t>
  </si>
  <si>
    <t>São Francisco do Sul</t>
  </si>
  <si>
    <t>São João da Barra</t>
  </si>
  <si>
    <t>São Simão</t>
  </si>
  <si>
    <t>Vila do Conde - Belém</t>
  </si>
  <si>
    <t>Vitória</t>
  </si>
  <si>
    <t>Berços</t>
  </si>
  <si>
    <t>Itaituba</t>
  </si>
  <si>
    <t>INPUT</t>
  </si>
  <si>
    <t>OUTPUT</t>
  </si>
  <si>
    <t>v1</t>
  </si>
  <si>
    <t>u1</t>
  </si>
  <si>
    <t>Output Ponderado</t>
  </si>
  <si>
    <t>Input Ponderado</t>
  </si>
  <si>
    <t>Função</t>
  </si>
  <si>
    <t>u2</t>
  </si>
  <si>
    <t>OUTPUT PONDERADO</t>
  </si>
  <si>
    <t>INPUT PONDERADO</t>
  </si>
  <si>
    <t>FUNÇÃO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</si>
</sst>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10" fontId="0" fillId="0" borderId="0" xfId="0" applyNumberFormat="1"/>
    <xf numFmtId="9" fontId="0" fillId="0" borderId="0" xfId="0" applyNumberFormat="1"/>
    <xf numFmtId="0" fontId="0" fillId="0" borderId="2" xfId="0" applyFill="1" applyBorder="1"/>
    <xf numFmtId="10" fontId="0" fillId="0" borderId="2" xfId="0" applyNumberFormat="1" applyFill="1" applyBorder="1"/>
    <xf numFmtId="10" fontId="0" fillId="0" borderId="0" xfId="0" applyNumberFormat="1" applyFill="1" applyBorder="1"/>
    <xf numFmtId="0" fontId="1" fillId="0" borderId="0" xfId="0" applyFont="1" applyBorder="1"/>
    <xf numFmtId="0" fontId="0" fillId="0" borderId="0" xfId="0" applyBorder="1"/>
    <xf numFmtId="10" fontId="0" fillId="0" borderId="0" xfId="0" applyNumberFormat="1" applyBorder="1"/>
    <xf numFmtId="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C625-65BA-46D4-A4A9-7FDA940C12FF}">
  <dimension ref="A1:J20"/>
  <sheetViews>
    <sheetView tabSelected="1" workbookViewId="0">
      <selection activeCell="D24" sqref="D24"/>
    </sheetView>
  </sheetViews>
  <sheetFormatPr defaultRowHeight="15" x14ac:dyDescent="0.25"/>
  <cols>
    <col min="1" max="1" width="9.140625" customWidth="1"/>
    <col min="2" max="2" width="20.5703125" bestFit="1" customWidth="1"/>
    <col min="3" max="3" width="25.42578125" customWidth="1"/>
    <col min="4" max="4" width="22.28515625" customWidth="1"/>
    <col min="5" max="5" width="19" customWidth="1"/>
    <col min="8" max="8" width="20.7109375" bestFit="1" customWidth="1"/>
    <col min="9" max="9" width="19" bestFit="1" customWidth="1"/>
    <col min="10" max="10" width="8.7109375" bestFit="1" customWidth="1"/>
  </cols>
  <sheetData>
    <row r="1" spans="1:10" x14ac:dyDescent="0.25">
      <c r="C1" t="s">
        <v>28</v>
      </c>
      <c r="D1" t="s">
        <v>29</v>
      </c>
    </row>
    <row r="2" spans="1:10" x14ac:dyDescent="0.25">
      <c r="A2" s="1" t="s">
        <v>1</v>
      </c>
      <c r="B2" s="1" t="s">
        <v>0</v>
      </c>
      <c r="C2" s="1" t="s">
        <v>26</v>
      </c>
      <c r="D2" s="1" t="s">
        <v>2</v>
      </c>
      <c r="E2" s="1" t="s">
        <v>4</v>
      </c>
      <c r="H2" s="5" t="s">
        <v>36</v>
      </c>
      <c r="I2" s="5" t="s">
        <v>37</v>
      </c>
      <c r="J2" s="5" t="s">
        <v>38</v>
      </c>
    </row>
    <row r="3" spans="1:10" x14ac:dyDescent="0.25">
      <c r="A3" s="2">
        <v>2015</v>
      </c>
      <c r="B3" s="2" t="s">
        <v>5</v>
      </c>
      <c r="C3" s="2">
        <v>1</v>
      </c>
      <c r="D3" s="2">
        <v>189309.16</v>
      </c>
      <c r="E3" s="2">
        <v>263.11</v>
      </c>
      <c r="F3" s="6">
        <v>0.29039999999999999</v>
      </c>
      <c r="H3" s="2">
        <f>D3*$D$20+E3*$E$20</f>
        <v>2.7858482604119782E-2</v>
      </c>
      <c r="I3" s="2">
        <f>C3*$C$20</f>
        <v>0.33333333333333331</v>
      </c>
      <c r="J3" s="2">
        <f>H3-I3</f>
        <v>-0.30547485072921354</v>
      </c>
    </row>
    <row r="4" spans="1:10" x14ac:dyDescent="0.25">
      <c r="A4" s="2">
        <v>2015</v>
      </c>
      <c r="B4" s="2" t="s">
        <v>6</v>
      </c>
      <c r="C4" s="2">
        <v>1</v>
      </c>
      <c r="D4" s="2">
        <v>2496221.62</v>
      </c>
      <c r="E4" s="2">
        <v>815.29</v>
      </c>
      <c r="F4" s="7">
        <v>1</v>
      </c>
      <c r="H4" s="2">
        <f t="shared" ref="H4:H17" si="0">D4*$D$20+E4*$E$20</f>
        <v>0.33333333333333276</v>
      </c>
      <c r="I4" s="2">
        <f t="shared" ref="I4:I17" si="1">C4*$C$20</f>
        <v>0.33333333333333331</v>
      </c>
      <c r="J4" s="2">
        <f t="shared" ref="J4:J17" si="2">H4-I4</f>
        <v>-5.5511151231257827E-16</v>
      </c>
    </row>
    <row r="5" spans="1:10" x14ac:dyDescent="0.25">
      <c r="A5" s="2">
        <v>2015</v>
      </c>
      <c r="B5" s="2" t="s">
        <v>9</v>
      </c>
      <c r="C5" s="2">
        <v>2</v>
      </c>
      <c r="D5" s="2">
        <v>161670.37</v>
      </c>
      <c r="E5" s="2">
        <v>274.85000000000002</v>
      </c>
      <c r="F5" s="9">
        <v>0.15079999999999999</v>
      </c>
      <c r="H5" s="2">
        <f t="shared" si="0"/>
        <v>2.4433827247099429E-2</v>
      </c>
      <c r="I5" s="2">
        <f t="shared" si="1"/>
        <v>0.66666666666666663</v>
      </c>
      <c r="J5" s="2">
        <f t="shared" si="2"/>
        <v>-0.64223283941956721</v>
      </c>
    </row>
    <row r="6" spans="1:10" x14ac:dyDescent="0.25">
      <c r="A6" s="2">
        <v>2015</v>
      </c>
      <c r="B6" s="2" t="s">
        <v>27</v>
      </c>
      <c r="C6" s="2">
        <v>1</v>
      </c>
      <c r="D6" s="2">
        <v>1356883.69</v>
      </c>
      <c r="E6" s="2">
        <v>567.65</v>
      </c>
      <c r="F6" s="6">
        <v>0.67630000000000001</v>
      </c>
      <c r="H6" s="2">
        <f t="shared" si="0"/>
        <v>0.18278665094970911</v>
      </c>
      <c r="I6" s="2">
        <f t="shared" si="1"/>
        <v>0.33333333333333331</v>
      </c>
      <c r="J6" s="2">
        <f t="shared" si="2"/>
        <v>-0.1505466823836242</v>
      </c>
    </row>
    <row r="7" spans="1:10" x14ac:dyDescent="0.25">
      <c r="A7" s="2">
        <v>2015</v>
      </c>
      <c r="B7" s="2" t="s">
        <v>10</v>
      </c>
      <c r="C7" s="2">
        <v>2</v>
      </c>
      <c r="D7" s="2">
        <v>5048595.74</v>
      </c>
      <c r="E7" s="2">
        <v>1063.72</v>
      </c>
      <c r="F7" s="6">
        <v>0.69930000000000003</v>
      </c>
      <c r="H7" s="2">
        <f t="shared" si="0"/>
        <v>0.66666666666666996</v>
      </c>
      <c r="I7" s="2">
        <f t="shared" si="1"/>
        <v>0.66666666666666663</v>
      </c>
      <c r="J7" s="2">
        <f t="shared" si="2"/>
        <v>3.3306690738754696E-15</v>
      </c>
    </row>
    <row r="8" spans="1:10" x14ac:dyDescent="0.25">
      <c r="A8" s="2">
        <v>2015</v>
      </c>
      <c r="B8" s="2" t="s">
        <v>13</v>
      </c>
      <c r="C8" s="2">
        <v>1</v>
      </c>
      <c r="D8" s="2">
        <v>1651808.9</v>
      </c>
      <c r="E8" s="2">
        <v>582.29999999999995</v>
      </c>
      <c r="F8" s="9">
        <v>0.70740000000000003</v>
      </c>
      <c r="H8" s="2">
        <f t="shared" si="0"/>
        <v>0.22112300350881475</v>
      </c>
      <c r="I8" s="2">
        <f t="shared" si="1"/>
        <v>0.33333333333333331</v>
      </c>
      <c r="J8" s="2">
        <f t="shared" si="2"/>
        <v>-0.11221032982451856</v>
      </c>
    </row>
    <row r="9" spans="1:10" x14ac:dyDescent="0.25">
      <c r="A9" s="2">
        <v>2015</v>
      </c>
      <c r="B9" s="2" t="s">
        <v>15</v>
      </c>
      <c r="C9" s="2">
        <v>5</v>
      </c>
      <c r="D9" s="2">
        <v>6755841.5999999996</v>
      </c>
      <c r="E9" s="2">
        <v>1004.54</v>
      </c>
      <c r="F9" s="6">
        <v>0.5353</v>
      </c>
      <c r="H9" s="2">
        <f t="shared" si="0"/>
        <v>0.88674098773701537</v>
      </c>
      <c r="I9" s="2">
        <f t="shared" si="1"/>
        <v>1.6666666666666665</v>
      </c>
      <c r="J9" s="2">
        <f t="shared" si="2"/>
        <v>-0.77992567892965114</v>
      </c>
    </row>
    <row r="10" spans="1:10" x14ac:dyDescent="0.25">
      <c r="A10" s="2">
        <v>2015</v>
      </c>
      <c r="B10" s="2" t="s">
        <v>16</v>
      </c>
      <c r="C10" s="2">
        <v>2</v>
      </c>
      <c r="D10" s="2">
        <v>1094910.1000000001</v>
      </c>
      <c r="E10" s="2">
        <v>555.08000000000004</v>
      </c>
      <c r="F10" s="6">
        <v>0.3246</v>
      </c>
      <c r="H10" s="2">
        <f t="shared" si="0"/>
        <v>0.14873924899904106</v>
      </c>
      <c r="I10" s="2">
        <f t="shared" si="1"/>
        <v>0.66666666666666663</v>
      </c>
      <c r="J10" s="2">
        <f t="shared" si="2"/>
        <v>-0.51792741766762562</v>
      </c>
    </row>
    <row r="11" spans="1:10" x14ac:dyDescent="0.25">
      <c r="A11" s="2">
        <v>2015</v>
      </c>
      <c r="B11" s="2" t="s">
        <v>17</v>
      </c>
      <c r="C11" s="2">
        <v>7</v>
      </c>
      <c r="D11" s="2">
        <v>2124243</v>
      </c>
      <c r="E11" s="2">
        <v>995.19</v>
      </c>
      <c r="F11" s="6">
        <v>0.16750000000000001</v>
      </c>
      <c r="H11" s="2">
        <f t="shared" si="0"/>
        <v>0.28752293021752923</v>
      </c>
      <c r="I11" s="2">
        <f t="shared" si="1"/>
        <v>2.333333333333333</v>
      </c>
      <c r="J11" s="2">
        <f t="shared" si="2"/>
        <v>-2.0458104031158038</v>
      </c>
    </row>
    <row r="12" spans="1:10" x14ac:dyDescent="0.25">
      <c r="A12" s="2">
        <v>2015</v>
      </c>
      <c r="B12" s="2" t="s">
        <v>18</v>
      </c>
      <c r="C12" s="2">
        <v>8</v>
      </c>
      <c r="D12" s="2">
        <v>6015878.2999999998</v>
      </c>
      <c r="E12" s="2">
        <v>994.64</v>
      </c>
      <c r="F12" s="6">
        <v>0.2979</v>
      </c>
      <c r="H12" s="2">
        <f t="shared" si="0"/>
        <v>0.79089972770271222</v>
      </c>
      <c r="I12" s="2">
        <f t="shared" si="1"/>
        <v>2.6666666666666665</v>
      </c>
      <c r="J12" s="2">
        <f t="shared" si="2"/>
        <v>-1.8757669389639542</v>
      </c>
    </row>
    <row r="13" spans="1:10" x14ac:dyDescent="0.25">
      <c r="A13" s="2">
        <v>2015</v>
      </c>
      <c r="B13" s="2" t="s">
        <v>19</v>
      </c>
      <c r="C13" s="2">
        <v>3</v>
      </c>
      <c r="D13" s="2">
        <v>985373.8</v>
      </c>
      <c r="E13" s="2">
        <v>331.33</v>
      </c>
      <c r="F13" s="6">
        <v>0.13500000000000001</v>
      </c>
      <c r="H13" s="2">
        <f t="shared" si="0"/>
        <v>0.13170373344374914</v>
      </c>
      <c r="I13" s="2">
        <f t="shared" si="1"/>
        <v>1</v>
      </c>
      <c r="J13" s="2">
        <f t="shared" si="2"/>
        <v>-0.86829626655625081</v>
      </c>
    </row>
    <row r="14" spans="1:10" x14ac:dyDescent="0.25">
      <c r="A14" s="2">
        <v>2015</v>
      </c>
      <c r="B14" s="2" t="s">
        <v>20</v>
      </c>
      <c r="C14" s="2">
        <v>10</v>
      </c>
      <c r="D14" s="2">
        <v>10857500.800000001</v>
      </c>
      <c r="E14" s="2">
        <v>974.48</v>
      </c>
      <c r="F14" s="6">
        <v>0.43009999999999998</v>
      </c>
      <c r="H14" s="2">
        <f t="shared" si="0"/>
        <v>1.4169063008868967</v>
      </c>
      <c r="I14" s="2">
        <f t="shared" si="1"/>
        <v>3.333333333333333</v>
      </c>
      <c r="J14" s="2">
        <f t="shared" si="2"/>
        <v>-1.9164270324464363</v>
      </c>
    </row>
    <row r="15" spans="1:10" x14ac:dyDescent="0.25">
      <c r="A15" s="2">
        <v>2015</v>
      </c>
      <c r="B15" s="2" t="s">
        <v>21</v>
      </c>
      <c r="C15" s="2">
        <v>3</v>
      </c>
      <c r="D15" s="2">
        <v>4638318.4000000004</v>
      </c>
      <c r="E15" s="2">
        <v>1105.8800000000001</v>
      </c>
      <c r="F15" s="6">
        <v>0.61409999999999998</v>
      </c>
      <c r="H15" s="2">
        <f t="shared" si="0"/>
        <v>0.61413741443984426</v>
      </c>
      <c r="I15" s="2">
        <f t="shared" si="1"/>
        <v>1</v>
      </c>
      <c r="J15" s="2">
        <f t="shared" si="2"/>
        <v>-0.38586258556015574</v>
      </c>
    </row>
    <row r="16" spans="1:10" x14ac:dyDescent="0.25">
      <c r="A16" s="2">
        <v>2015</v>
      </c>
      <c r="B16" s="2" t="s">
        <v>24</v>
      </c>
      <c r="C16" s="2">
        <v>3</v>
      </c>
      <c r="D16" s="2">
        <v>2185408.2999999998</v>
      </c>
      <c r="E16" s="2">
        <v>568.83000000000004</v>
      </c>
      <c r="F16" s="6">
        <v>0.28999999999999998</v>
      </c>
      <c r="H16" s="2">
        <f t="shared" si="0"/>
        <v>0.28997160323525112</v>
      </c>
      <c r="I16" s="2">
        <f t="shared" si="1"/>
        <v>1</v>
      </c>
      <c r="J16" s="2">
        <f t="shared" si="2"/>
        <v>-0.71002839676474894</v>
      </c>
    </row>
    <row r="17" spans="1:10" x14ac:dyDescent="0.25">
      <c r="A17" s="2">
        <v>2015</v>
      </c>
      <c r="B17" s="2" t="s">
        <v>25</v>
      </c>
      <c r="C17" s="2">
        <v>1</v>
      </c>
      <c r="D17" s="2">
        <v>130619.3</v>
      </c>
      <c r="E17" s="2">
        <v>931.48</v>
      </c>
      <c r="F17" s="7">
        <v>1</v>
      </c>
      <c r="H17" s="2">
        <f t="shared" si="0"/>
        <v>2.8830950927237767E-2</v>
      </c>
      <c r="I17" s="2">
        <f t="shared" si="1"/>
        <v>0.33333333333333331</v>
      </c>
      <c r="J17" s="2">
        <f t="shared" si="2"/>
        <v>-0.30450238240609556</v>
      </c>
    </row>
    <row r="19" spans="1:10" x14ac:dyDescent="0.25">
      <c r="C19" s="2" t="s">
        <v>30</v>
      </c>
      <c r="D19" s="2" t="s">
        <v>31</v>
      </c>
      <c r="E19" s="2" t="s">
        <v>35</v>
      </c>
    </row>
    <row r="20" spans="1:10" x14ac:dyDescent="0.25">
      <c r="C20" s="2">
        <v>0.33333333333333331</v>
      </c>
      <c r="D20" s="2">
        <v>1.2935021038351603E-7</v>
      </c>
      <c r="E20" s="2">
        <v>1.2813283153787707E-5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95A1-0115-43A6-BAF0-40E6FD4E7797}">
  <dimension ref="A1:K19"/>
  <sheetViews>
    <sheetView workbookViewId="0">
      <selection activeCell="J2" sqref="J2"/>
    </sheetView>
  </sheetViews>
  <sheetFormatPr defaultRowHeight="15" x14ac:dyDescent="0.25"/>
  <cols>
    <col min="1" max="1" width="5" bestFit="1" customWidth="1"/>
    <col min="2" max="2" width="20.5703125" bestFit="1" customWidth="1"/>
    <col min="3" max="3" width="18.5703125" customWidth="1"/>
    <col min="4" max="4" width="18.28515625" customWidth="1"/>
    <col min="5" max="5" width="24.28515625" hidden="1" customWidth="1"/>
    <col min="6" max="6" width="17.28515625" customWidth="1"/>
    <col min="9" max="9" width="17.7109375" bestFit="1" customWidth="1"/>
    <col min="10" max="10" width="16" bestFit="1" customWidth="1"/>
  </cols>
  <sheetData>
    <row r="1" spans="1:11" x14ac:dyDescent="0.25">
      <c r="C1" s="3" t="s">
        <v>28</v>
      </c>
      <c r="D1" s="3" t="s">
        <v>29</v>
      </c>
      <c r="E1" s="3" t="s">
        <v>29</v>
      </c>
    </row>
    <row r="2" spans="1:11" x14ac:dyDescent="0.25">
      <c r="A2" s="1" t="s">
        <v>1</v>
      </c>
      <c r="B2" s="1" t="s">
        <v>0</v>
      </c>
      <c r="C2" s="1" t="s">
        <v>26</v>
      </c>
      <c r="D2" s="1" t="s">
        <v>2</v>
      </c>
      <c r="E2" s="1" t="s">
        <v>3</v>
      </c>
      <c r="F2" s="1" t="s">
        <v>4</v>
      </c>
      <c r="I2" s="5" t="s">
        <v>32</v>
      </c>
      <c r="J2" s="5" t="s">
        <v>33</v>
      </c>
      <c r="K2" s="5" t="s">
        <v>34</v>
      </c>
    </row>
    <row r="3" spans="1:11" x14ac:dyDescent="0.25">
      <c r="A3" s="2">
        <v>2024</v>
      </c>
      <c r="B3" s="2" t="s">
        <v>5</v>
      </c>
      <c r="C3" s="2">
        <v>1</v>
      </c>
      <c r="D3" s="2">
        <v>30772.2</v>
      </c>
      <c r="E3" s="2">
        <v>259.83</v>
      </c>
      <c r="F3" s="2">
        <v>259.83</v>
      </c>
      <c r="G3" s="7">
        <v>0.13</v>
      </c>
      <c r="I3" s="2">
        <f>D3*$D$19+F3*$F$19</f>
        <v>6.4964253847540343E-2</v>
      </c>
      <c r="J3" s="2">
        <f>C3*$C$19</f>
        <v>0.5</v>
      </c>
      <c r="K3" s="2">
        <f>I3-J3</f>
        <v>-0.43503574615245966</v>
      </c>
    </row>
    <row r="4" spans="1:11" x14ac:dyDescent="0.25">
      <c r="A4" s="2">
        <v>2024</v>
      </c>
      <c r="B4" s="2" t="s">
        <v>27</v>
      </c>
      <c r="C4" s="2">
        <v>3</v>
      </c>
      <c r="D4" s="2">
        <v>3432299.8</v>
      </c>
      <c r="E4" s="2">
        <v>1587367.31</v>
      </c>
      <c r="F4" s="2">
        <v>1270.9100000000001</v>
      </c>
      <c r="G4" s="6">
        <v>0.8085</v>
      </c>
      <c r="I4" s="2">
        <f t="shared" ref="I4:I16" si="0">D4*$D$19+F4*$F$19</f>
        <v>1.2127593348136485</v>
      </c>
      <c r="J4" s="2">
        <f>C4*$C$19</f>
        <v>1.5</v>
      </c>
      <c r="K4" s="2">
        <f t="shared" ref="K4:K16" si="1">I4-J4</f>
        <v>-0.2872406651863515</v>
      </c>
    </row>
    <row r="5" spans="1:11" x14ac:dyDescent="0.25">
      <c r="A5" s="2">
        <v>2024</v>
      </c>
      <c r="B5" s="2" t="s">
        <v>11</v>
      </c>
      <c r="C5" s="2">
        <v>1</v>
      </c>
      <c r="D5" s="2">
        <v>101260</v>
      </c>
      <c r="E5" s="2">
        <v>24250.75</v>
      </c>
      <c r="F5" s="2">
        <v>314.94</v>
      </c>
      <c r="G5" s="6">
        <v>0.1923</v>
      </c>
      <c r="I5" s="2">
        <f t="shared" si="0"/>
        <v>9.6186454599905435E-2</v>
      </c>
      <c r="J5" s="2">
        <f>C5*$C$19</f>
        <v>0.5</v>
      </c>
      <c r="K5" s="2">
        <f t="shared" si="1"/>
        <v>-0.40381354540009456</v>
      </c>
    </row>
    <row r="6" spans="1:11" x14ac:dyDescent="0.25">
      <c r="A6" s="2">
        <v>2024</v>
      </c>
      <c r="B6" s="2" t="s">
        <v>13</v>
      </c>
      <c r="C6" s="2">
        <v>1</v>
      </c>
      <c r="D6" s="2">
        <v>1457635.1</v>
      </c>
      <c r="E6" s="2">
        <v>15061.54</v>
      </c>
      <c r="F6" s="2">
        <v>470.67</v>
      </c>
      <c r="G6" s="7">
        <v>1</v>
      </c>
      <c r="I6" s="2">
        <f t="shared" si="0"/>
        <v>0.50000000000001632</v>
      </c>
      <c r="J6" s="2">
        <f>C6*$C$19</f>
        <v>0.5</v>
      </c>
      <c r="K6" s="2">
        <f t="shared" si="1"/>
        <v>1.6320278461989801E-14</v>
      </c>
    </row>
    <row r="7" spans="1:11" x14ac:dyDescent="0.25">
      <c r="A7" s="2">
        <v>2024</v>
      </c>
      <c r="B7" s="2" t="s">
        <v>14</v>
      </c>
      <c r="C7" s="2">
        <v>4</v>
      </c>
      <c r="D7" s="2">
        <v>1166411.6000000001</v>
      </c>
      <c r="E7" s="2">
        <v>2958592.86</v>
      </c>
      <c r="F7" s="2">
        <v>7724.79</v>
      </c>
      <c r="G7" s="7">
        <v>1</v>
      </c>
      <c r="I7" s="2">
        <f t="shared" si="0"/>
        <v>1.9999999999999918</v>
      </c>
      <c r="J7" s="2">
        <f>C7*$C$19</f>
        <v>2</v>
      </c>
      <c r="K7" s="2">
        <f t="shared" si="1"/>
        <v>-8.2156503822261584E-15</v>
      </c>
    </row>
    <row r="8" spans="1:11" x14ac:dyDescent="0.25">
      <c r="A8" s="2">
        <v>2024</v>
      </c>
      <c r="B8" s="2" t="s">
        <v>15</v>
      </c>
      <c r="C8" s="2">
        <v>1</v>
      </c>
      <c r="D8" s="2">
        <v>93622.5</v>
      </c>
      <c r="E8" s="2">
        <v>1250.8800000000001</v>
      </c>
      <c r="F8" s="2">
        <v>625.44000000000005</v>
      </c>
      <c r="G8" s="6">
        <v>0.32379999999999998</v>
      </c>
      <c r="I8" s="2">
        <f t="shared" si="0"/>
        <v>0.16170797629074202</v>
      </c>
      <c r="J8" s="2">
        <f>C8*$C$19</f>
        <v>0.5</v>
      </c>
      <c r="K8" s="2">
        <f t="shared" si="1"/>
        <v>-0.33829202370925798</v>
      </c>
    </row>
    <row r="9" spans="1:11" x14ac:dyDescent="0.25">
      <c r="A9" s="2">
        <v>2024</v>
      </c>
      <c r="B9" s="2" t="s">
        <v>16</v>
      </c>
      <c r="C9" s="2">
        <v>2</v>
      </c>
      <c r="D9" s="2">
        <v>44151.9</v>
      </c>
      <c r="E9" s="2">
        <v>6562.21</v>
      </c>
      <c r="F9" s="2">
        <v>437.48</v>
      </c>
      <c r="G9" s="6">
        <v>0.1132</v>
      </c>
      <c r="I9" s="2">
        <f t="shared" si="0"/>
        <v>0.10729242480607343</v>
      </c>
      <c r="J9" s="2">
        <f>C9*$C$19</f>
        <v>1</v>
      </c>
      <c r="K9" s="2">
        <f t="shared" si="1"/>
        <v>-0.89270757519392663</v>
      </c>
    </row>
    <row r="10" spans="1:11" x14ac:dyDescent="0.25">
      <c r="A10" s="2">
        <v>2024</v>
      </c>
      <c r="B10" s="2" t="s">
        <v>17</v>
      </c>
      <c r="C10" s="2">
        <v>4</v>
      </c>
      <c r="D10" s="2">
        <v>3071010.6</v>
      </c>
      <c r="E10" s="2">
        <v>3013981.36</v>
      </c>
      <c r="F10" s="2">
        <v>2650.82</v>
      </c>
      <c r="G10" s="6">
        <v>0.70730000000000004</v>
      </c>
      <c r="I10" s="2">
        <f t="shared" si="0"/>
        <v>1.4146739531186907</v>
      </c>
      <c r="J10" s="2">
        <f>C10*$C$19</f>
        <v>2</v>
      </c>
      <c r="K10" s="2">
        <f t="shared" si="1"/>
        <v>-0.58532604688130929</v>
      </c>
    </row>
    <row r="11" spans="1:11" x14ac:dyDescent="0.25">
      <c r="A11" s="2">
        <v>2024</v>
      </c>
      <c r="B11" s="2" t="s">
        <v>18</v>
      </c>
      <c r="C11" s="2">
        <v>3</v>
      </c>
      <c r="D11" s="2">
        <v>471794.7</v>
      </c>
      <c r="E11" s="2">
        <v>8403.36</v>
      </c>
      <c r="F11" s="2">
        <v>1200.48</v>
      </c>
      <c r="G11" s="7">
        <v>0.26</v>
      </c>
      <c r="I11" s="2">
        <f t="shared" si="0"/>
        <v>0.39004408587648748</v>
      </c>
      <c r="J11" s="2">
        <f>C11*$C$19</f>
        <v>1.5</v>
      </c>
      <c r="K11" s="2">
        <f t="shared" si="1"/>
        <v>-1.1099559141235125</v>
      </c>
    </row>
    <row r="12" spans="1:11" x14ac:dyDescent="0.25">
      <c r="A12" s="2">
        <v>2024</v>
      </c>
      <c r="B12" s="2" t="s">
        <v>19</v>
      </c>
      <c r="C12" s="2">
        <v>4</v>
      </c>
      <c r="D12" s="2">
        <v>235924.7</v>
      </c>
      <c r="E12" s="2">
        <v>3992.69</v>
      </c>
      <c r="F12" s="2">
        <v>307.13</v>
      </c>
      <c r="G12" s="6">
        <v>6.5000000000000002E-2</v>
      </c>
      <c r="I12" s="2">
        <f t="shared" si="0"/>
        <v>0.1312113841736792</v>
      </c>
      <c r="J12" s="2">
        <f>C12*$C$19</f>
        <v>2</v>
      </c>
      <c r="K12" s="2">
        <f t="shared" si="1"/>
        <v>-1.8687886158263207</v>
      </c>
    </row>
    <row r="13" spans="1:11" x14ac:dyDescent="0.25">
      <c r="A13" s="2">
        <v>2024</v>
      </c>
      <c r="B13" s="2" t="s">
        <v>20</v>
      </c>
      <c r="C13" s="2">
        <v>8</v>
      </c>
      <c r="D13" s="2">
        <v>7179533</v>
      </c>
      <c r="E13" s="2">
        <v>163276.17000000001</v>
      </c>
      <c r="F13" s="2">
        <v>1432.25</v>
      </c>
      <c r="G13" s="6">
        <v>0.61570000000000003</v>
      </c>
      <c r="I13" s="2">
        <f t="shared" si="0"/>
        <v>2.2698224883836042</v>
      </c>
      <c r="J13" s="2">
        <f>C13*$C$19</f>
        <v>4</v>
      </c>
      <c r="K13" s="2">
        <f t="shared" si="1"/>
        <v>-1.7301775116163958</v>
      </c>
    </row>
    <row r="14" spans="1:11" x14ac:dyDescent="0.25">
      <c r="A14" s="2">
        <v>2024</v>
      </c>
      <c r="B14" s="2" t="s">
        <v>21</v>
      </c>
      <c r="C14" s="2">
        <v>2</v>
      </c>
      <c r="D14" s="2">
        <v>175638.5</v>
      </c>
      <c r="E14" s="2">
        <v>2311.94</v>
      </c>
      <c r="F14" s="2">
        <v>770.65</v>
      </c>
      <c r="G14" s="6">
        <v>0.2157</v>
      </c>
      <c r="I14" s="2">
        <f t="shared" si="0"/>
        <v>0.21569136645409184</v>
      </c>
      <c r="J14" s="2">
        <f>C14*$C$19</f>
        <v>1</v>
      </c>
      <c r="K14" s="2">
        <f t="shared" si="1"/>
        <v>-0.78430863354590818</v>
      </c>
    </row>
    <row r="15" spans="1:11" x14ac:dyDescent="0.25">
      <c r="A15" s="2">
        <v>2024</v>
      </c>
      <c r="B15" s="2" t="s">
        <v>23</v>
      </c>
      <c r="C15" s="2">
        <v>1</v>
      </c>
      <c r="D15" s="2">
        <v>263887.59999999998</v>
      </c>
      <c r="E15" s="2">
        <v>82231.38</v>
      </c>
      <c r="F15" s="2">
        <v>411.16</v>
      </c>
      <c r="G15" s="6">
        <v>0.32300000000000001</v>
      </c>
      <c r="I15" s="2">
        <f t="shared" si="0"/>
        <v>0.16148754371110316</v>
      </c>
      <c r="J15" s="2">
        <f>C15*$C$19</f>
        <v>0.5</v>
      </c>
      <c r="K15" s="2">
        <f t="shared" si="1"/>
        <v>-0.33851245628889681</v>
      </c>
    </row>
    <row r="16" spans="1:11" x14ac:dyDescent="0.25">
      <c r="A16" s="2">
        <v>2024</v>
      </c>
      <c r="B16" s="2" t="s">
        <v>24</v>
      </c>
      <c r="C16" s="2">
        <v>2</v>
      </c>
      <c r="D16" s="2">
        <v>154666.6</v>
      </c>
      <c r="E16" s="2">
        <v>2863.58</v>
      </c>
      <c r="F16" s="2">
        <v>715.89</v>
      </c>
      <c r="G16" s="6">
        <v>0.19800000000000001</v>
      </c>
      <c r="I16" s="2">
        <f>D16*$D$19+F16*$F$19</f>
        <v>0.19804920856504249</v>
      </c>
      <c r="J16" s="2">
        <f>C16*$C$19</f>
        <v>1</v>
      </c>
      <c r="K16" s="2">
        <f t="shared" si="1"/>
        <v>-0.80195079143495751</v>
      </c>
    </row>
    <row r="18" spans="3:6" x14ac:dyDescent="0.25">
      <c r="C18" s="4" t="s">
        <v>30</v>
      </c>
      <c r="D18" s="4" t="s">
        <v>31</v>
      </c>
      <c r="E18" s="4" t="s">
        <v>31</v>
      </c>
      <c r="F18" s="2" t="s">
        <v>35</v>
      </c>
    </row>
    <row r="19" spans="3:6" x14ac:dyDescent="0.25">
      <c r="C19" s="2">
        <v>0.5</v>
      </c>
      <c r="D19" s="2">
        <v>2.7271721257835846E-7</v>
      </c>
      <c r="E19" s="2">
        <v>1.3271482209830255E-6</v>
      </c>
      <c r="F19" s="2">
        <v>2.1772753430564825E-4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F270-D6C7-4BB3-93BD-13852018E2A8}">
  <dimension ref="A1:J22"/>
  <sheetViews>
    <sheetView workbookViewId="0">
      <selection activeCell="G19" sqref="G19"/>
    </sheetView>
  </sheetViews>
  <sheetFormatPr defaultRowHeight="15" x14ac:dyDescent="0.25"/>
  <cols>
    <col min="1" max="1" width="5" bestFit="1" customWidth="1"/>
    <col min="2" max="2" width="20.5703125" bestFit="1" customWidth="1"/>
    <col min="3" max="3" width="21.85546875" customWidth="1"/>
    <col min="4" max="4" width="24.140625" customWidth="1"/>
    <col min="5" max="5" width="22.42578125" customWidth="1"/>
    <col min="8" max="8" width="20.7109375" bestFit="1" customWidth="1"/>
    <col min="9" max="9" width="19" bestFit="1" customWidth="1"/>
  </cols>
  <sheetData>
    <row r="1" spans="1:10" x14ac:dyDescent="0.25">
      <c r="C1" t="s">
        <v>28</v>
      </c>
      <c r="D1" t="s">
        <v>29</v>
      </c>
    </row>
    <row r="2" spans="1:10" x14ac:dyDescent="0.25">
      <c r="A2" s="1" t="s">
        <v>1</v>
      </c>
      <c r="B2" s="1" t="s">
        <v>0</v>
      </c>
      <c r="C2" s="1" t="s">
        <v>26</v>
      </c>
      <c r="D2" s="1" t="s">
        <v>2</v>
      </c>
      <c r="E2" s="1" t="s">
        <v>4</v>
      </c>
      <c r="H2" s="5" t="s">
        <v>36</v>
      </c>
      <c r="I2" s="5" t="s">
        <v>37</v>
      </c>
      <c r="J2" s="5" t="s">
        <v>38</v>
      </c>
    </row>
    <row r="3" spans="1:10" x14ac:dyDescent="0.25">
      <c r="A3" s="2">
        <v>2016</v>
      </c>
      <c r="B3" s="2" t="s">
        <v>6</v>
      </c>
      <c r="C3" s="2">
        <v>1</v>
      </c>
      <c r="D3" s="2">
        <v>188669.1</v>
      </c>
      <c r="E3" s="2">
        <v>941.45</v>
      </c>
      <c r="F3" s="6">
        <v>0.83589999999999998</v>
      </c>
      <c r="H3" s="2">
        <f>D3*$D$22+E3*$E$22</f>
        <v>1.0474353226421804E-2</v>
      </c>
      <c r="I3" s="2">
        <f>C3*$C$22</f>
        <v>0.1111111111111111</v>
      </c>
      <c r="J3" s="2">
        <f>H3-I3</f>
        <v>-0.1006367578846893</v>
      </c>
    </row>
    <row r="4" spans="1:10" x14ac:dyDescent="0.25">
      <c r="A4" s="2">
        <v>2016</v>
      </c>
      <c r="B4" s="2" t="s">
        <v>8</v>
      </c>
      <c r="C4" s="2">
        <v>1</v>
      </c>
      <c r="D4" s="2">
        <v>61809</v>
      </c>
      <c r="E4" s="2">
        <v>178.75</v>
      </c>
      <c r="F4" s="6">
        <v>0.16619999999999999</v>
      </c>
      <c r="H4" s="2">
        <f t="shared" ref="H4:H19" si="0">D4*$D$22+E4*$E$22</f>
        <v>3.4314537917014775E-3</v>
      </c>
      <c r="I4" s="2">
        <f t="shared" ref="I4:I19" si="1">C4*$C$22</f>
        <v>0.1111111111111111</v>
      </c>
      <c r="J4" s="2">
        <f t="shared" ref="J4:J19" si="2">H4-I4</f>
        <v>-0.10767965731940962</v>
      </c>
    </row>
    <row r="5" spans="1:10" x14ac:dyDescent="0.25">
      <c r="A5" s="2">
        <v>2016</v>
      </c>
      <c r="B5" s="2" t="s">
        <v>9</v>
      </c>
      <c r="C5" s="2">
        <v>3</v>
      </c>
      <c r="D5" s="2">
        <v>463784.9</v>
      </c>
      <c r="E5" s="2">
        <v>454.12</v>
      </c>
      <c r="F5" s="8">
        <v>17.03</v>
      </c>
      <c r="H5" s="2">
        <f t="shared" si="0"/>
        <v>2.5747972846007713E-2</v>
      </c>
      <c r="I5" s="2">
        <f t="shared" si="1"/>
        <v>0.33333333333333331</v>
      </c>
      <c r="J5" s="2">
        <f t="shared" si="2"/>
        <v>-0.3075853604873256</v>
      </c>
    </row>
    <row r="6" spans="1:10" x14ac:dyDescent="0.25">
      <c r="A6" s="2">
        <v>2016</v>
      </c>
      <c r="B6" s="2" t="s">
        <v>27</v>
      </c>
      <c r="C6" s="2">
        <v>1</v>
      </c>
      <c r="D6" s="2">
        <v>1039185.3</v>
      </c>
      <c r="E6" s="2">
        <v>613.61</v>
      </c>
      <c r="F6" s="6">
        <v>0.80989999999999995</v>
      </c>
      <c r="H6" s="2">
        <f t="shared" si="0"/>
        <v>5.7692509795748803E-2</v>
      </c>
      <c r="I6" s="2">
        <f t="shared" si="1"/>
        <v>0.1111111111111111</v>
      </c>
      <c r="J6" s="2">
        <f t="shared" si="2"/>
        <v>-5.3418601315362302E-2</v>
      </c>
    </row>
    <row r="7" spans="1:10" x14ac:dyDescent="0.25">
      <c r="A7" s="2">
        <v>2016</v>
      </c>
      <c r="B7" s="2" t="s">
        <v>10</v>
      </c>
      <c r="C7" s="2">
        <v>2</v>
      </c>
      <c r="D7" s="2">
        <v>4002773.8</v>
      </c>
      <c r="E7" s="2">
        <v>1014.68</v>
      </c>
      <c r="F7" s="7">
        <v>1</v>
      </c>
      <c r="H7" s="2">
        <f t="shared" si="0"/>
        <v>0.22222222222222218</v>
      </c>
      <c r="I7" s="2">
        <f t="shared" si="1"/>
        <v>0.22222222222222221</v>
      </c>
      <c r="J7" s="2">
        <f t="shared" si="2"/>
        <v>0</v>
      </c>
    </row>
    <row r="8" spans="1:10" x14ac:dyDescent="0.25">
      <c r="A8" s="2">
        <v>2016</v>
      </c>
      <c r="B8" s="2" t="s">
        <v>12</v>
      </c>
      <c r="C8" s="2">
        <v>1</v>
      </c>
      <c r="D8" s="2">
        <v>25121.8</v>
      </c>
      <c r="E8" s="2">
        <v>276.82</v>
      </c>
      <c r="F8" s="6">
        <v>0.23699999999999999</v>
      </c>
      <c r="H8" s="2">
        <f t="shared" si="0"/>
        <v>1.3946884088784186E-3</v>
      </c>
      <c r="I8" s="2">
        <f t="shared" si="1"/>
        <v>0.1111111111111111</v>
      </c>
      <c r="J8" s="2">
        <f t="shared" si="2"/>
        <v>-0.10971642270223268</v>
      </c>
    </row>
    <row r="9" spans="1:10" x14ac:dyDescent="0.25">
      <c r="A9" s="2">
        <v>2016</v>
      </c>
      <c r="B9" s="2" t="s">
        <v>13</v>
      </c>
      <c r="C9" s="2">
        <v>2</v>
      </c>
      <c r="D9" s="2">
        <v>1441440.2</v>
      </c>
      <c r="E9" s="2">
        <v>417.48</v>
      </c>
      <c r="F9" s="10">
        <v>0.36009999999999998</v>
      </c>
      <c r="H9" s="2">
        <f t="shared" si="0"/>
        <v>8.00245181090284E-2</v>
      </c>
      <c r="I9" s="2">
        <f t="shared" si="1"/>
        <v>0.22222222222222221</v>
      </c>
      <c r="J9" s="2">
        <f t="shared" si="2"/>
        <v>-0.14219770411319382</v>
      </c>
    </row>
    <row r="10" spans="1:10" x14ac:dyDescent="0.25">
      <c r="A10" s="2">
        <v>2016</v>
      </c>
      <c r="B10" s="2" t="s">
        <v>15</v>
      </c>
      <c r="C10" s="2">
        <v>2</v>
      </c>
      <c r="D10" s="2">
        <v>653210</v>
      </c>
      <c r="E10" s="2">
        <v>609.49</v>
      </c>
      <c r="F10" s="10">
        <v>0.16320000000000001</v>
      </c>
      <c r="H10" s="2">
        <f t="shared" si="0"/>
        <v>3.6264296967712183E-2</v>
      </c>
      <c r="I10" s="2">
        <f t="shared" si="1"/>
        <v>0.22222222222222221</v>
      </c>
      <c r="J10" s="2">
        <f t="shared" si="2"/>
        <v>-0.18595792525451002</v>
      </c>
    </row>
    <row r="11" spans="1:10" x14ac:dyDescent="0.25">
      <c r="A11" s="2">
        <v>2016</v>
      </c>
      <c r="B11" s="2" t="s">
        <v>16</v>
      </c>
      <c r="C11" s="2">
        <v>2</v>
      </c>
      <c r="D11" s="2">
        <v>728235.4</v>
      </c>
      <c r="E11" s="2">
        <v>503.46</v>
      </c>
      <c r="F11" s="10">
        <v>0.18190000000000001</v>
      </c>
      <c r="H11" s="2">
        <f t="shared" si="0"/>
        <v>4.042948639488169E-2</v>
      </c>
      <c r="I11" s="2">
        <f t="shared" si="1"/>
        <v>0.22222222222222221</v>
      </c>
      <c r="J11" s="2">
        <f t="shared" si="2"/>
        <v>-0.18179273582734051</v>
      </c>
    </row>
    <row r="12" spans="1:10" x14ac:dyDescent="0.25">
      <c r="A12" s="2">
        <v>2016</v>
      </c>
      <c r="B12" s="2" t="s">
        <v>17</v>
      </c>
      <c r="C12" s="2">
        <v>6</v>
      </c>
      <c r="D12" s="2">
        <v>3795840.9</v>
      </c>
      <c r="E12" s="2">
        <v>777.39</v>
      </c>
      <c r="F12" s="6">
        <v>0.31609999999999999</v>
      </c>
      <c r="H12" s="2">
        <f t="shared" si="0"/>
        <v>0.21073391656555759</v>
      </c>
      <c r="I12" s="2">
        <f t="shared" si="1"/>
        <v>0.66666666666666663</v>
      </c>
      <c r="J12" s="2">
        <f t="shared" si="2"/>
        <v>-0.45593275010110901</v>
      </c>
    </row>
    <row r="13" spans="1:10" x14ac:dyDescent="0.25">
      <c r="A13" s="2">
        <v>2016</v>
      </c>
      <c r="B13" s="2" t="s">
        <v>18</v>
      </c>
      <c r="C13" s="2">
        <v>6</v>
      </c>
      <c r="D13" s="2">
        <v>3117591.5</v>
      </c>
      <c r="E13" s="2">
        <v>917.6</v>
      </c>
      <c r="F13" s="6">
        <v>0.2596</v>
      </c>
      <c r="H13" s="2">
        <f t="shared" si="0"/>
        <v>0.17307950579448458</v>
      </c>
      <c r="I13" s="2">
        <f t="shared" si="1"/>
        <v>0.66666666666666663</v>
      </c>
      <c r="J13" s="2">
        <f t="shared" si="2"/>
        <v>-0.49358716087218202</v>
      </c>
    </row>
    <row r="14" spans="1:10" x14ac:dyDescent="0.25">
      <c r="A14" s="2">
        <v>2016</v>
      </c>
      <c r="B14" s="2" t="s">
        <v>19</v>
      </c>
      <c r="C14" s="2">
        <v>2</v>
      </c>
      <c r="D14" s="2">
        <v>1749694.2</v>
      </c>
      <c r="E14" s="2">
        <v>627.77</v>
      </c>
      <c r="F14" s="10">
        <v>0.43709999999999999</v>
      </c>
      <c r="H14" s="2">
        <f t="shared" si="0"/>
        <v>9.7137873075249292E-2</v>
      </c>
      <c r="I14" s="2">
        <f t="shared" si="1"/>
        <v>0.22222222222222221</v>
      </c>
      <c r="J14" s="2">
        <f t="shared" si="2"/>
        <v>-0.12508434914697292</v>
      </c>
    </row>
    <row r="15" spans="1:10" x14ac:dyDescent="0.25">
      <c r="A15" s="2">
        <v>2016</v>
      </c>
      <c r="B15" s="2" t="s">
        <v>20</v>
      </c>
      <c r="C15" s="2">
        <v>9</v>
      </c>
      <c r="D15" s="2">
        <v>5123455.7</v>
      </c>
      <c r="E15" s="2">
        <v>973.47</v>
      </c>
      <c r="F15" s="10">
        <v>0.28439999999999999</v>
      </c>
      <c r="H15" s="2">
        <f t="shared" si="0"/>
        <v>0.28443918342603097</v>
      </c>
      <c r="I15" s="2">
        <f t="shared" si="1"/>
        <v>1</v>
      </c>
      <c r="J15" s="2">
        <f t="shared" si="2"/>
        <v>-0.71556081657396908</v>
      </c>
    </row>
    <row r="16" spans="1:10" x14ac:dyDescent="0.25">
      <c r="A16" s="2">
        <v>2016</v>
      </c>
      <c r="B16" s="2" t="s">
        <v>21</v>
      </c>
      <c r="C16" s="2">
        <v>1</v>
      </c>
      <c r="D16" s="2">
        <v>55322</v>
      </c>
      <c r="E16" s="2">
        <v>1185.6500000000001</v>
      </c>
      <c r="F16" s="7">
        <v>1</v>
      </c>
      <c r="H16" s="2">
        <f t="shared" si="0"/>
        <v>3.0713146413064302E-3</v>
      </c>
      <c r="I16" s="2">
        <f t="shared" si="1"/>
        <v>0.1111111111111111</v>
      </c>
      <c r="J16" s="2">
        <f t="shared" si="2"/>
        <v>-0.10803979646980467</v>
      </c>
    </row>
    <row r="17" spans="1:10" x14ac:dyDescent="0.25">
      <c r="A17" s="2">
        <v>2016</v>
      </c>
      <c r="B17" s="2" t="s">
        <v>23</v>
      </c>
      <c r="C17" s="2">
        <v>1</v>
      </c>
      <c r="D17" s="2">
        <v>271949.2</v>
      </c>
      <c r="E17" s="2">
        <v>319.43</v>
      </c>
      <c r="F17" s="9">
        <v>0.34379999999999999</v>
      </c>
      <c r="H17" s="2">
        <f t="shared" si="0"/>
        <v>1.509781930609108E-2</v>
      </c>
      <c r="I17" s="2">
        <f t="shared" si="1"/>
        <v>0.1111111111111111</v>
      </c>
      <c r="J17" s="2">
        <f t="shared" si="2"/>
        <v>-9.6013291805020023E-2</v>
      </c>
    </row>
    <row r="18" spans="1:10" x14ac:dyDescent="0.25">
      <c r="A18" s="2">
        <v>2016</v>
      </c>
      <c r="B18" s="2" t="s">
        <v>24</v>
      </c>
      <c r="C18" s="2">
        <v>2</v>
      </c>
      <c r="D18" s="2">
        <v>1866086.7</v>
      </c>
      <c r="E18" s="2">
        <v>776.72</v>
      </c>
      <c r="F18" s="9">
        <v>0.4662</v>
      </c>
      <c r="H18" s="2">
        <f t="shared" si="0"/>
        <v>0.10359964216147645</v>
      </c>
      <c r="I18" s="2">
        <f t="shared" si="1"/>
        <v>0.22222222222222221</v>
      </c>
      <c r="J18" s="2">
        <f t="shared" si="2"/>
        <v>-0.11862258006074576</v>
      </c>
    </row>
    <row r="19" spans="1:10" x14ac:dyDescent="0.25">
      <c r="A19" s="2">
        <v>2016</v>
      </c>
      <c r="B19" s="2" t="s">
        <v>25</v>
      </c>
      <c r="C19" s="2">
        <v>1</v>
      </c>
      <c r="D19" s="2">
        <v>30882.6</v>
      </c>
      <c r="E19" s="2">
        <v>701.88</v>
      </c>
      <c r="F19" s="6">
        <v>0.59140000000000004</v>
      </c>
      <c r="H19" s="2">
        <f t="shared" si="0"/>
        <v>1.7145110722969154E-3</v>
      </c>
      <c r="I19" s="2">
        <f t="shared" si="1"/>
        <v>0.1111111111111111</v>
      </c>
      <c r="J19" s="2">
        <f t="shared" si="2"/>
        <v>-0.10939660003881418</v>
      </c>
    </row>
    <row r="21" spans="1:10" x14ac:dyDescent="0.25">
      <c r="C21" s="2" t="s">
        <v>30</v>
      </c>
      <c r="D21" s="2" t="s">
        <v>31</v>
      </c>
      <c r="E21" s="2" t="s">
        <v>35</v>
      </c>
    </row>
    <row r="22" spans="1:10" x14ac:dyDescent="0.25">
      <c r="C22" s="2">
        <v>0.1111111111111111</v>
      </c>
      <c r="D22" s="2">
        <v>5.5517057252204009E-8</v>
      </c>
      <c r="E22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E0F0-8E1D-4E4B-8B2D-00F116EF1648}">
  <dimension ref="A1:J23"/>
  <sheetViews>
    <sheetView workbookViewId="0">
      <selection activeCell="E10" sqref="E10"/>
    </sheetView>
  </sheetViews>
  <sheetFormatPr defaultRowHeight="15" x14ac:dyDescent="0.25"/>
  <cols>
    <col min="1" max="1" width="5" bestFit="1" customWidth="1"/>
    <col min="2" max="2" width="20.5703125" bestFit="1" customWidth="1"/>
    <col min="3" max="3" width="20.42578125" customWidth="1"/>
    <col min="4" max="4" width="24.85546875" customWidth="1"/>
    <col min="5" max="5" width="25" customWidth="1"/>
    <col min="8" max="8" width="20.7109375" bestFit="1" customWidth="1"/>
    <col min="9" max="9" width="19" bestFit="1" customWidth="1"/>
  </cols>
  <sheetData>
    <row r="1" spans="1:10" x14ac:dyDescent="0.25">
      <c r="C1" t="s">
        <v>28</v>
      </c>
      <c r="D1" t="s">
        <v>29</v>
      </c>
    </row>
    <row r="2" spans="1:10" x14ac:dyDescent="0.25">
      <c r="A2" s="1" t="s">
        <v>1</v>
      </c>
      <c r="B2" s="1" t="s">
        <v>0</v>
      </c>
      <c r="C2" s="1" t="s">
        <v>26</v>
      </c>
      <c r="D2" s="1" t="s">
        <v>2</v>
      </c>
      <c r="E2" s="1" t="s">
        <v>4</v>
      </c>
      <c r="H2" s="5" t="s">
        <v>36</v>
      </c>
      <c r="I2" s="5" t="s">
        <v>37</v>
      </c>
      <c r="J2" s="5" t="s">
        <v>38</v>
      </c>
    </row>
    <row r="3" spans="1:10" x14ac:dyDescent="0.25">
      <c r="A3" s="2">
        <v>2017</v>
      </c>
      <c r="B3" s="2" t="s">
        <v>6</v>
      </c>
      <c r="C3" s="2">
        <v>1</v>
      </c>
      <c r="D3" s="2">
        <v>115702.7</v>
      </c>
      <c r="E3" s="2">
        <v>412.24</v>
      </c>
      <c r="F3" s="6">
        <v>0.41959999999999997</v>
      </c>
      <c r="H3" s="2">
        <f>D3*$D$23+E3*$E$23</f>
        <v>3.1272386803574788E-3</v>
      </c>
      <c r="I3" s="2">
        <f>C3*$C$23</f>
        <v>8.3333333333333329E-2</v>
      </c>
      <c r="J3" s="2">
        <f>H3-I3</f>
        <v>-8.0206094652975846E-2</v>
      </c>
    </row>
    <row r="4" spans="1:10" x14ac:dyDescent="0.25">
      <c r="A4" s="2">
        <v>2017</v>
      </c>
      <c r="B4" s="2" t="s">
        <v>7</v>
      </c>
      <c r="C4" s="2">
        <v>2</v>
      </c>
      <c r="D4" s="2">
        <v>183796.4</v>
      </c>
      <c r="E4" s="2">
        <v>82.01</v>
      </c>
      <c r="F4" s="6">
        <v>5.2200000000000003E-2</v>
      </c>
      <c r="H4" s="2">
        <f t="shared" ref="H4:H20" si="0">D4*$D$23+E4*$E$23</f>
        <v>4.9676905672076388E-3</v>
      </c>
      <c r="I4" s="2">
        <f t="shared" ref="I4:I20" si="1">C4*$C$23</f>
        <v>0.16666666666666666</v>
      </c>
      <c r="J4" s="2">
        <f t="shared" ref="J4:J20" si="2">H4-I4</f>
        <v>-0.16169897609945902</v>
      </c>
    </row>
    <row r="5" spans="1:10" x14ac:dyDescent="0.25">
      <c r="A5" s="2">
        <v>2017</v>
      </c>
      <c r="B5" s="2" t="s">
        <v>8</v>
      </c>
      <c r="C5" s="2">
        <v>1</v>
      </c>
      <c r="D5" s="2">
        <v>89918.399999999994</v>
      </c>
      <c r="E5" s="2">
        <v>148.51</v>
      </c>
      <c r="F5" s="6">
        <v>0.1575</v>
      </c>
      <c r="H5" s="2">
        <f t="shared" si="0"/>
        <v>2.4303348025228096E-3</v>
      </c>
      <c r="I5" s="2">
        <f t="shared" si="1"/>
        <v>8.3333333333333329E-2</v>
      </c>
      <c r="J5" s="2">
        <f t="shared" si="2"/>
        <v>-8.0902998530810524E-2</v>
      </c>
    </row>
    <row r="6" spans="1:10" x14ac:dyDescent="0.25">
      <c r="A6" s="2">
        <v>2017</v>
      </c>
      <c r="B6" s="2" t="s">
        <v>9</v>
      </c>
      <c r="C6" s="2">
        <v>3</v>
      </c>
      <c r="D6" s="2">
        <v>329358.90000000002</v>
      </c>
      <c r="E6" s="2">
        <v>314.23</v>
      </c>
      <c r="F6" s="6">
        <v>0.1171</v>
      </c>
      <c r="H6" s="2">
        <f t="shared" si="0"/>
        <v>8.9019866589110791E-3</v>
      </c>
      <c r="I6" s="2">
        <f t="shared" si="1"/>
        <v>0.25</v>
      </c>
      <c r="J6" s="2">
        <f t="shared" si="2"/>
        <v>-0.24109801334108893</v>
      </c>
    </row>
    <row r="7" spans="1:10" x14ac:dyDescent="0.25">
      <c r="A7" s="2">
        <v>2017</v>
      </c>
      <c r="B7" s="2" t="s">
        <v>27</v>
      </c>
      <c r="C7" s="2">
        <v>2</v>
      </c>
      <c r="D7" s="2">
        <v>2262984.2000000002</v>
      </c>
      <c r="E7" s="2">
        <v>647.94000000000005</v>
      </c>
      <c r="F7" s="6">
        <v>0.46539999999999998</v>
      </c>
      <c r="H7" s="2">
        <f t="shared" si="0"/>
        <v>6.1164447530419129E-2</v>
      </c>
      <c r="I7" s="2">
        <f t="shared" si="1"/>
        <v>0.16666666666666666</v>
      </c>
      <c r="J7" s="2">
        <f t="shared" si="2"/>
        <v>-0.10550221913624752</v>
      </c>
    </row>
    <row r="8" spans="1:10" x14ac:dyDescent="0.25">
      <c r="A8" s="2">
        <v>2017</v>
      </c>
      <c r="B8" s="2" t="s">
        <v>10</v>
      </c>
      <c r="C8" s="2">
        <v>2</v>
      </c>
      <c r="D8" s="2">
        <v>6166393.2000000002</v>
      </c>
      <c r="E8" s="2">
        <v>1219.32</v>
      </c>
      <c r="F8" s="7">
        <v>1</v>
      </c>
      <c r="H8" s="2">
        <f t="shared" si="0"/>
        <v>0.16666666666666666</v>
      </c>
      <c r="I8" s="2">
        <f t="shared" si="1"/>
        <v>0.16666666666666666</v>
      </c>
      <c r="J8" s="2">
        <f t="shared" si="2"/>
        <v>0</v>
      </c>
    </row>
    <row r="9" spans="1:10" x14ac:dyDescent="0.25">
      <c r="A9" s="2">
        <v>2017</v>
      </c>
      <c r="B9" s="2" t="s">
        <v>12</v>
      </c>
      <c r="C9" s="2">
        <v>1</v>
      </c>
      <c r="D9" s="2">
        <v>54171.199999999997</v>
      </c>
      <c r="E9" s="2">
        <v>119.65</v>
      </c>
      <c r="F9" s="6">
        <v>0.1245</v>
      </c>
      <c r="H9" s="2">
        <f t="shared" si="0"/>
        <v>1.4641514156660221E-3</v>
      </c>
      <c r="I9" s="2">
        <f t="shared" si="1"/>
        <v>8.3333333333333329E-2</v>
      </c>
      <c r="J9" s="2">
        <f t="shared" si="2"/>
        <v>-8.1869181917667302E-2</v>
      </c>
    </row>
    <row r="10" spans="1:10" x14ac:dyDescent="0.25">
      <c r="A10" s="2">
        <v>2017</v>
      </c>
      <c r="B10" s="2" t="s">
        <v>13</v>
      </c>
      <c r="C10" s="2">
        <v>2</v>
      </c>
      <c r="D10" s="2">
        <v>1736585.4</v>
      </c>
      <c r="E10" s="2">
        <v>485.15</v>
      </c>
      <c r="F10" s="6">
        <v>0.35120000000000001</v>
      </c>
      <c r="H10" s="2">
        <f t="shared" si="0"/>
        <v>4.6936821998311742E-2</v>
      </c>
      <c r="I10" s="2">
        <f t="shared" si="1"/>
        <v>0.16666666666666666</v>
      </c>
      <c r="J10" s="2">
        <f t="shared" si="2"/>
        <v>-0.11972984466835492</v>
      </c>
    </row>
    <row r="11" spans="1:10" x14ac:dyDescent="0.25">
      <c r="A11" s="2">
        <v>2017</v>
      </c>
      <c r="B11" s="2" t="s">
        <v>15</v>
      </c>
      <c r="C11" s="2">
        <v>3</v>
      </c>
      <c r="D11" s="2">
        <v>722830.4</v>
      </c>
      <c r="E11" s="2">
        <v>603.25</v>
      </c>
      <c r="F11" s="6">
        <v>0.22869999999999999</v>
      </c>
      <c r="H11" s="2">
        <f t="shared" si="0"/>
        <v>1.9536823135659485E-2</v>
      </c>
      <c r="I11" s="2">
        <f t="shared" si="1"/>
        <v>0.25</v>
      </c>
      <c r="J11" s="2">
        <f t="shared" si="2"/>
        <v>-0.23046317686434051</v>
      </c>
    </row>
    <row r="12" spans="1:10" x14ac:dyDescent="0.25">
      <c r="A12" s="2">
        <v>2017</v>
      </c>
      <c r="B12" s="2" t="s">
        <v>16</v>
      </c>
      <c r="C12" s="2">
        <v>2</v>
      </c>
      <c r="D12" s="2">
        <v>838429.4</v>
      </c>
      <c r="E12" s="2">
        <v>534.72</v>
      </c>
      <c r="F12" s="6">
        <v>0.317</v>
      </c>
      <c r="H12" s="2">
        <f t="shared" si="0"/>
        <v>2.2661258989020244E-2</v>
      </c>
      <c r="I12" s="2">
        <f t="shared" si="1"/>
        <v>0.16666666666666666</v>
      </c>
      <c r="J12" s="2">
        <f t="shared" si="2"/>
        <v>-0.14400540767764641</v>
      </c>
    </row>
    <row r="13" spans="1:10" x14ac:dyDescent="0.25">
      <c r="A13" s="2">
        <v>2017</v>
      </c>
      <c r="B13" s="2" t="s">
        <v>17</v>
      </c>
      <c r="C13" s="2">
        <v>8</v>
      </c>
      <c r="D13" s="2">
        <v>4075100.6</v>
      </c>
      <c r="E13" s="2">
        <v>771.19</v>
      </c>
      <c r="F13" s="6">
        <v>0.16519999999999999</v>
      </c>
      <c r="H13" s="2">
        <f t="shared" si="0"/>
        <v>0.11014273843797916</v>
      </c>
      <c r="I13" s="2">
        <f t="shared" si="1"/>
        <v>0.66666666666666663</v>
      </c>
      <c r="J13" s="2">
        <f t="shared" si="2"/>
        <v>-0.55652392822868746</v>
      </c>
    </row>
    <row r="14" spans="1:10" x14ac:dyDescent="0.25">
      <c r="A14" s="2">
        <v>2017</v>
      </c>
      <c r="B14" s="2" t="s">
        <v>18</v>
      </c>
      <c r="C14" s="2">
        <v>6</v>
      </c>
      <c r="D14" s="2">
        <v>3716046.5</v>
      </c>
      <c r="E14" s="2">
        <v>928.19</v>
      </c>
      <c r="F14" s="6">
        <v>0.23250000000000001</v>
      </c>
      <c r="H14" s="2">
        <f t="shared" si="0"/>
        <v>0.10043814321365904</v>
      </c>
      <c r="I14" s="2">
        <f t="shared" si="1"/>
        <v>0.5</v>
      </c>
      <c r="J14" s="2">
        <f t="shared" si="2"/>
        <v>-0.39956185678634093</v>
      </c>
    </row>
    <row r="15" spans="1:10" x14ac:dyDescent="0.25">
      <c r="A15" s="2">
        <v>2017</v>
      </c>
      <c r="B15" s="2" t="s">
        <v>19</v>
      </c>
      <c r="C15" s="2">
        <v>3</v>
      </c>
      <c r="D15" s="2">
        <v>1865952.2</v>
      </c>
      <c r="E15" s="2">
        <v>544.95000000000005</v>
      </c>
      <c r="F15" s="6">
        <v>0.25929999999999997</v>
      </c>
      <c r="H15" s="2">
        <f t="shared" si="0"/>
        <v>5.0433377056353347E-2</v>
      </c>
      <c r="I15" s="2">
        <f t="shared" si="1"/>
        <v>0.25</v>
      </c>
      <c r="J15" s="2">
        <f t="shared" si="2"/>
        <v>-0.19956662294364666</v>
      </c>
    </row>
    <row r="16" spans="1:10" x14ac:dyDescent="0.25">
      <c r="A16" s="2">
        <v>2017</v>
      </c>
      <c r="B16" s="2" t="s">
        <v>20</v>
      </c>
      <c r="C16" s="2">
        <v>12</v>
      </c>
      <c r="D16" s="2">
        <v>7464745.0999999996</v>
      </c>
      <c r="E16" s="2">
        <v>975.69</v>
      </c>
      <c r="F16" s="6">
        <v>0.20180000000000001</v>
      </c>
      <c r="H16" s="2">
        <f t="shared" si="0"/>
        <v>0.20175881475306068</v>
      </c>
      <c r="I16" s="2">
        <f t="shared" si="1"/>
        <v>1</v>
      </c>
      <c r="J16" s="2">
        <f t="shared" si="2"/>
        <v>-0.79824118524693932</v>
      </c>
    </row>
    <row r="17" spans="1:10" x14ac:dyDescent="0.25">
      <c r="A17" s="2">
        <v>2017</v>
      </c>
      <c r="B17" s="2" t="s">
        <v>21</v>
      </c>
      <c r="C17" s="2">
        <v>1</v>
      </c>
      <c r="D17" s="2">
        <v>270322.5</v>
      </c>
      <c r="E17" s="2">
        <v>983.08</v>
      </c>
      <c r="F17" s="7">
        <v>1</v>
      </c>
      <c r="H17" s="2">
        <f t="shared" si="0"/>
        <v>7.306337519962236E-3</v>
      </c>
      <c r="I17" s="2">
        <f t="shared" si="1"/>
        <v>8.3333333333333329E-2</v>
      </c>
      <c r="J17" s="2">
        <f t="shared" si="2"/>
        <v>-7.6026995813371093E-2</v>
      </c>
    </row>
    <row r="18" spans="1:10" x14ac:dyDescent="0.25">
      <c r="A18" s="2">
        <v>2017</v>
      </c>
      <c r="B18" s="2" t="s">
        <v>23</v>
      </c>
      <c r="C18" s="2">
        <v>2</v>
      </c>
      <c r="D18" s="2">
        <v>332927.7</v>
      </c>
      <c r="E18" s="2">
        <v>342.31</v>
      </c>
      <c r="F18" s="6">
        <v>0.18970000000000001</v>
      </c>
      <c r="H18" s="2">
        <f t="shared" si="0"/>
        <v>8.9984449905010921E-3</v>
      </c>
      <c r="I18" s="2">
        <f t="shared" si="1"/>
        <v>0.16666666666666666</v>
      </c>
      <c r="J18" s="2">
        <f t="shared" si="2"/>
        <v>-0.15766822167616557</v>
      </c>
    </row>
    <row r="19" spans="1:10" x14ac:dyDescent="0.25">
      <c r="A19" s="2">
        <v>2017</v>
      </c>
      <c r="B19" s="2" t="s">
        <v>24</v>
      </c>
      <c r="C19" s="2">
        <v>3</v>
      </c>
      <c r="D19" s="2">
        <v>1114937.8999999999</v>
      </c>
      <c r="E19" s="2">
        <v>817.59</v>
      </c>
      <c r="F19" s="6">
        <v>0.31590000000000001</v>
      </c>
      <c r="H19" s="2">
        <f t="shared" si="0"/>
        <v>3.0134793112663216E-2</v>
      </c>
      <c r="I19" s="2">
        <f t="shared" si="1"/>
        <v>0.25</v>
      </c>
      <c r="J19" s="2">
        <f t="shared" si="2"/>
        <v>-0.21986520688733679</v>
      </c>
    </row>
    <row r="20" spans="1:10" x14ac:dyDescent="0.25">
      <c r="A20" s="2">
        <v>2017</v>
      </c>
      <c r="B20" s="2" t="s">
        <v>25</v>
      </c>
      <c r="C20" s="2">
        <v>1</v>
      </c>
      <c r="D20" s="2">
        <v>120063.5</v>
      </c>
      <c r="E20" s="2">
        <v>863.36</v>
      </c>
      <c r="F20" s="6">
        <v>0.8629</v>
      </c>
      <c r="H20" s="2">
        <f t="shared" si="0"/>
        <v>3.2451033666379449E-3</v>
      </c>
      <c r="I20" s="2">
        <f t="shared" si="1"/>
        <v>8.3333333333333329E-2</v>
      </c>
      <c r="J20" s="2">
        <f t="shared" si="2"/>
        <v>-8.0088229966695387E-2</v>
      </c>
    </row>
    <row r="22" spans="1:10" x14ac:dyDescent="0.25">
      <c r="C22" s="2" t="s">
        <v>30</v>
      </c>
      <c r="D22" s="2" t="s">
        <v>31</v>
      </c>
      <c r="E22" s="2" t="s">
        <v>35</v>
      </c>
    </row>
    <row r="23" spans="1:10" x14ac:dyDescent="0.25">
      <c r="C23" s="2">
        <v>8.3333333333333329E-2</v>
      </c>
      <c r="D23" s="2">
        <v>2.702822561925935E-8</v>
      </c>
      <c r="E23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7C44-D69E-4FA8-BA5A-7EB8B52DD622}">
  <dimension ref="A1:J23"/>
  <sheetViews>
    <sheetView workbookViewId="0">
      <selection activeCell="I16" sqref="I16"/>
    </sheetView>
  </sheetViews>
  <sheetFormatPr defaultRowHeight="15" x14ac:dyDescent="0.25"/>
  <cols>
    <col min="1" max="1" width="5" bestFit="1" customWidth="1"/>
    <col min="2" max="2" width="20.5703125" bestFit="1" customWidth="1"/>
    <col min="3" max="3" width="21.140625" customWidth="1"/>
    <col min="4" max="4" width="21" customWidth="1"/>
    <col min="5" max="5" width="25" customWidth="1"/>
    <col min="8" max="8" width="20.7109375" bestFit="1" customWidth="1"/>
    <col min="9" max="9" width="19" bestFit="1" customWidth="1"/>
  </cols>
  <sheetData>
    <row r="1" spans="1:10" x14ac:dyDescent="0.25">
      <c r="C1" t="s">
        <v>28</v>
      </c>
      <c r="D1" t="s">
        <v>29</v>
      </c>
    </row>
    <row r="2" spans="1:10" x14ac:dyDescent="0.25">
      <c r="A2" s="1" t="s">
        <v>1</v>
      </c>
      <c r="B2" s="1" t="s">
        <v>0</v>
      </c>
      <c r="C2" s="1" t="s">
        <v>26</v>
      </c>
      <c r="D2" s="1" t="s">
        <v>2</v>
      </c>
      <c r="E2" s="1" t="s">
        <v>4</v>
      </c>
      <c r="H2" s="5" t="s">
        <v>36</v>
      </c>
      <c r="I2" s="5" t="s">
        <v>37</v>
      </c>
      <c r="J2" s="5" t="s">
        <v>38</v>
      </c>
    </row>
    <row r="3" spans="1:10" x14ac:dyDescent="0.25">
      <c r="A3" s="2">
        <v>2018</v>
      </c>
      <c r="B3" s="2" t="s">
        <v>5</v>
      </c>
      <c r="C3" s="2">
        <v>1</v>
      </c>
      <c r="D3" s="2">
        <v>29093.7</v>
      </c>
      <c r="E3" s="2">
        <v>113.32</v>
      </c>
      <c r="F3" s="6">
        <v>9.3100000000000002E-2</v>
      </c>
      <c r="H3" s="2">
        <f>D3*$D$23+E3*$E$23</f>
        <v>6.8112099099982301E-4</v>
      </c>
      <c r="I3" s="2">
        <f>C3*$C$23</f>
        <v>0.1</v>
      </c>
      <c r="J3" s="2">
        <f>H3-I3</f>
        <v>-9.9318879009000188E-2</v>
      </c>
    </row>
    <row r="4" spans="1:10" x14ac:dyDescent="0.25">
      <c r="A4" s="2">
        <v>2018</v>
      </c>
      <c r="B4" s="2" t="s">
        <v>6</v>
      </c>
      <c r="C4" s="2">
        <v>1</v>
      </c>
      <c r="D4" s="2">
        <v>300</v>
      </c>
      <c r="E4" s="2">
        <v>3.01</v>
      </c>
      <c r="F4" s="6">
        <v>2.3999999999999998E-3</v>
      </c>
      <c r="H4" s="2">
        <f t="shared" ref="H4:H20" si="0">D4*$D$23+E4*$E$23</f>
        <v>7.0233864135516244E-6</v>
      </c>
      <c r="I4" s="2">
        <f t="shared" ref="I4:I20" si="1">C4*$C$23</f>
        <v>0.1</v>
      </c>
      <c r="J4" s="2">
        <f t="shared" ref="J4:J20" si="2">H4-I4</f>
        <v>-9.9992976613586457E-2</v>
      </c>
    </row>
    <row r="5" spans="1:10" x14ac:dyDescent="0.25">
      <c r="A5" s="2">
        <v>2018</v>
      </c>
      <c r="B5" s="2" t="s">
        <v>7</v>
      </c>
      <c r="C5" s="2">
        <v>3</v>
      </c>
      <c r="D5" s="2">
        <v>506482</v>
      </c>
      <c r="E5" s="2">
        <v>104.15</v>
      </c>
      <c r="F5" s="6">
        <v>4.6699999999999998E-2</v>
      </c>
      <c r="H5" s="2">
        <f t="shared" si="0"/>
        <v>1.1857395991694846E-2</v>
      </c>
      <c r="I5" s="2">
        <f t="shared" si="1"/>
        <v>0.30000000000000004</v>
      </c>
      <c r="J5" s="2">
        <f t="shared" si="2"/>
        <v>-0.28814260400830521</v>
      </c>
    </row>
    <row r="6" spans="1:10" x14ac:dyDescent="0.25">
      <c r="A6" s="2">
        <v>2018</v>
      </c>
      <c r="B6" s="2" t="s">
        <v>8</v>
      </c>
      <c r="C6" s="2">
        <v>1</v>
      </c>
      <c r="D6" s="2">
        <v>89355.3</v>
      </c>
      <c r="E6" s="2">
        <v>122.98</v>
      </c>
      <c r="F6" s="6">
        <v>0.1074</v>
      </c>
      <c r="H6" s="2">
        <f t="shared" si="0"/>
        <v>2.0919226666627649E-3</v>
      </c>
      <c r="I6" s="2">
        <f t="shared" si="1"/>
        <v>0.1</v>
      </c>
      <c r="J6" s="2">
        <f t="shared" si="2"/>
        <v>-9.7908077333337243E-2</v>
      </c>
    </row>
    <row r="7" spans="1:10" x14ac:dyDescent="0.25">
      <c r="A7" s="2">
        <v>2018</v>
      </c>
      <c r="B7" s="2" t="s">
        <v>9</v>
      </c>
      <c r="C7" s="2">
        <v>2</v>
      </c>
      <c r="D7" s="2">
        <v>115351.8</v>
      </c>
      <c r="E7" s="2">
        <v>334.51</v>
      </c>
      <c r="F7" s="6">
        <v>0.1391</v>
      </c>
      <c r="H7" s="2">
        <f t="shared" si="0"/>
        <v>2.700534216329081E-3</v>
      </c>
      <c r="I7" s="2">
        <f t="shared" si="1"/>
        <v>0.2</v>
      </c>
      <c r="J7" s="2">
        <f t="shared" si="2"/>
        <v>-0.19729946578367094</v>
      </c>
    </row>
    <row r="8" spans="1:10" x14ac:dyDescent="0.25">
      <c r="A8" s="2">
        <v>2018</v>
      </c>
      <c r="B8" s="2" t="s">
        <v>27</v>
      </c>
      <c r="C8" s="2">
        <v>3</v>
      </c>
      <c r="D8" s="2">
        <v>2730812.8</v>
      </c>
      <c r="E8" s="2">
        <v>857.1</v>
      </c>
      <c r="F8" s="6">
        <v>0.3266</v>
      </c>
      <c r="H8" s="2">
        <f t="shared" si="0"/>
        <v>6.3931845058242898E-2</v>
      </c>
      <c r="I8" s="2">
        <f t="shared" si="1"/>
        <v>0.30000000000000004</v>
      </c>
      <c r="J8" s="2">
        <f t="shared" si="2"/>
        <v>-0.23606815494175715</v>
      </c>
    </row>
    <row r="9" spans="1:10" x14ac:dyDescent="0.25">
      <c r="A9" s="2">
        <v>2018</v>
      </c>
      <c r="B9" s="2" t="s">
        <v>10</v>
      </c>
      <c r="C9" s="2">
        <v>2</v>
      </c>
      <c r="D9" s="2">
        <v>8542887.5</v>
      </c>
      <c r="E9" s="2">
        <v>1269.07</v>
      </c>
      <c r="F9" s="6">
        <v>0.97</v>
      </c>
      <c r="H9" s="2">
        <f t="shared" si="0"/>
        <v>0.2</v>
      </c>
      <c r="I9" s="2">
        <f t="shared" si="1"/>
        <v>0.2</v>
      </c>
      <c r="J9" s="2">
        <f t="shared" si="2"/>
        <v>0</v>
      </c>
    </row>
    <row r="10" spans="1:10" x14ac:dyDescent="0.25">
      <c r="A10" s="2">
        <v>2018</v>
      </c>
      <c r="B10" s="2" t="s">
        <v>12</v>
      </c>
      <c r="C10" s="2">
        <v>1</v>
      </c>
      <c r="D10" s="2">
        <v>40358.800000000003</v>
      </c>
      <c r="E10" s="2">
        <v>167.76</v>
      </c>
      <c r="F10" s="6">
        <v>0.13769999999999999</v>
      </c>
      <c r="H10" s="2">
        <f t="shared" si="0"/>
        <v>9.4485149195749104E-4</v>
      </c>
      <c r="I10" s="2">
        <f t="shared" si="1"/>
        <v>0.1</v>
      </c>
      <c r="J10" s="2">
        <f t="shared" si="2"/>
        <v>-9.905514850804252E-2</v>
      </c>
    </row>
    <row r="11" spans="1:10" x14ac:dyDescent="0.25">
      <c r="A11" s="2">
        <v>2018</v>
      </c>
      <c r="B11" s="2" t="s">
        <v>13</v>
      </c>
      <c r="C11" s="2">
        <v>1</v>
      </c>
      <c r="D11" s="2">
        <v>2732966.9</v>
      </c>
      <c r="E11" s="2">
        <v>883.59</v>
      </c>
      <c r="F11" s="7">
        <v>1</v>
      </c>
      <c r="H11" s="2">
        <f t="shared" si="0"/>
        <v>6.3982275313821002E-2</v>
      </c>
      <c r="I11" s="2">
        <f t="shared" si="1"/>
        <v>0.1</v>
      </c>
      <c r="J11" s="2">
        <f t="shared" si="2"/>
        <v>-3.6017724686179003E-2</v>
      </c>
    </row>
    <row r="12" spans="1:10" x14ac:dyDescent="0.25">
      <c r="A12" s="2">
        <v>2018</v>
      </c>
      <c r="B12" s="2" t="s">
        <v>15</v>
      </c>
      <c r="C12" s="2">
        <v>5</v>
      </c>
      <c r="D12" s="2">
        <v>467155.7</v>
      </c>
      <c r="E12" s="2">
        <v>556.69000000000005</v>
      </c>
      <c r="F12" s="6">
        <v>9.8599999999999993E-2</v>
      </c>
      <c r="H12" s="2">
        <f t="shared" si="0"/>
        <v>1.0936716654643996E-2</v>
      </c>
      <c r="I12" s="2">
        <f t="shared" si="1"/>
        <v>0.5</v>
      </c>
      <c r="J12" s="2">
        <f t="shared" si="2"/>
        <v>-0.48906328334535598</v>
      </c>
    </row>
    <row r="13" spans="1:10" x14ac:dyDescent="0.25">
      <c r="A13" s="2">
        <v>2018</v>
      </c>
      <c r="B13" s="2" t="s">
        <v>16</v>
      </c>
      <c r="C13" s="2">
        <v>2</v>
      </c>
      <c r="D13" s="2">
        <v>817005.1</v>
      </c>
      <c r="E13" s="2">
        <v>532</v>
      </c>
      <c r="F13" s="6">
        <v>0.25579999999999997</v>
      </c>
      <c r="H13" s="2">
        <f t="shared" si="0"/>
        <v>1.9127141730474619E-2</v>
      </c>
      <c r="I13" s="2">
        <f t="shared" si="1"/>
        <v>0.2</v>
      </c>
      <c r="J13" s="2">
        <f t="shared" si="2"/>
        <v>-0.1808728582695254</v>
      </c>
    </row>
    <row r="14" spans="1:10" x14ac:dyDescent="0.25">
      <c r="A14" s="2">
        <v>2018</v>
      </c>
      <c r="B14" s="2" t="s">
        <v>17</v>
      </c>
      <c r="C14" s="2">
        <v>5</v>
      </c>
      <c r="D14" s="2">
        <v>4825820.7</v>
      </c>
      <c r="E14" s="2">
        <v>907.65</v>
      </c>
      <c r="F14" s="6">
        <v>0.2495</v>
      </c>
      <c r="H14" s="2">
        <f t="shared" si="0"/>
        <v>0.11297867846205396</v>
      </c>
      <c r="I14" s="2">
        <f t="shared" si="1"/>
        <v>0.5</v>
      </c>
      <c r="J14" s="2">
        <f t="shared" si="2"/>
        <v>-0.38702132153794605</v>
      </c>
    </row>
    <row r="15" spans="1:10" x14ac:dyDescent="0.25">
      <c r="A15" s="2">
        <v>2018</v>
      </c>
      <c r="B15" s="2" t="s">
        <v>18</v>
      </c>
      <c r="C15" s="2">
        <v>7</v>
      </c>
      <c r="D15" s="2">
        <v>4581506.9000000004</v>
      </c>
      <c r="E15" s="2">
        <v>824.63</v>
      </c>
      <c r="F15" s="6">
        <v>0.16870000000000002</v>
      </c>
      <c r="H15" s="2">
        <f t="shared" si="0"/>
        <v>0.10725897771684341</v>
      </c>
      <c r="I15" s="2">
        <f t="shared" si="1"/>
        <v>0.70000000000000007</v>
      </c>
      <c r="J15" s="2">
        <f t="shared" si="2"/>
        <v>-0.59274102228315662</v>
      </c>
    </row>
    <row r="16" spans="1:10" x14ac:dyDescent="0.25">
      <c r="A16" s="2">
        <v>2018</v>
      </c>
      <c r="B16" s="2" t="s">
        <v>19</v>
      </c>
      <c r="C16" s="2">
        <v>3</v>
      </c>
      <c r="D16" s="2">
        <v>1264262.7</v>
      </c>
      <c r="E16" s="2">
        <v>505.74</v>
      </c>
      <c r="F16" s="6">
        <v>0.17860000000000001</v>
      </c>
      <c r="H16" s="2">
        <f t="shared" si="0"/>
        <v>2.9598018234466977E-2</v>
      </c>
      <c r="I16" s="2">
        <f t="shared" si="1"/>
        <v>0.30000000000000004</v>
      </c>
      <c r="J16" s="2">
        <f t="shared" si="2"/>
        <v>-0.27040198176553309</v>
      </c>
    </row>
    <row r="17" spans="1:10" x14ac:dyDescent="0.25">
      <c r="A17" s="2">
        <v>2018</v>
      </c>
      <c r="B17" s="2" t="s">
        <v>20</v>
      </c>
      <c r="C17" s="2">
        <v>10</v>
      </c>
      <c r="D17" s="2">
        <v>7462639.4000000004</v>
      </c>
      <c r="E17" s="2">
        <v>1088.33</v>
      </c>
      <c r="F17" s="6">
        <v>0.17469999999999999</v>
      </c>
      <c r="H17" s="2">
        <f t="shared" si="0"/>
        <v>0.17471000057065017</v>
      </c>
      <c r="I17" s="2">
        <f t="shared" si="1"/>
        <v>1</v>
      </c>
      <c r="J17" s="2">
        <f t="shared" si="2"/>
        <v>-0.82528999942934989</v>
      </c>
    </row>
    <row r="18" spans="1:10" x14ac:dyDescent="0.25">
      <c r="A18" s="2">
        <v>2018</v>
      </c>
      <c r="B18" s="2" t="s">
        <v>23</v>
      </c>
      <c r="C18" s="2">
        <v>2</v>
      </c>
      <c r="D18" s="2">
        <v>381352</v>
      </c>
      <c r="E18" s="2">
        <v>400.26</v>
      </c>
      <c r="F18" s="8">
        <v>17.98</v>
      </c>
      <c r="H18" s="2">
        <f t="shared" si="0"/>
        <v>8.9279415186024631E-3</v>
      </c>
      <c r="I18" s="2">
        <f t="shared" si="1"/>
        <v>0.2</v>
      </c>
      <c r="J18" s="2">
        <f t="shared" si="2"/>
        <v>-0.19107205848139755</v>
      </c>
    </row>
    <row r="19" spans="1:10" x14ac:dyDescent="0.25">
      <c r="A19" s="2">
        <v>2018</v>
      </c>
      <c r="B19" s="2" t="s">
        <v>24</v>
      </c>
      <c r="C19" s="2">
        <v>3</v>
      </c>
      <c r="D19" s="2">
        <v>1365224.4</v>
      </c>
      <c r="E19" s="2">
        <v>938.68</v>
      </c>
      <c r="F19" s="6">
        <v>0.29149999999999998</v>
      </c>
      <c r="H19" s="2">
        <f t="shared" si="0"/>
        <v>3.1961661674697224E-2</v>
      </c>
      <c r="I19" s="2">
        <f t="shared" si="1"/>
        <v>0.30000000000000004</v>
      </c>
      <c r="J19" s="2">
        <f t="shared" si="2"/>
        <v>-0.26803833832530283</v>
      </c>
    </row>
    <row r="20" spans="1:10" x14ac:dyDescent="0.25">
      <c r="A20" s="2">
        <v>2018</v>
      </c>
      <c r="B20" s="2" t="s">
        <v>25</v>
      </c>
      <c r="C20" s="2">
        <v>1</v>
      </c>
      <c r="D20" s="2">
        <v>137276.5</v>
      </c>
      <c r="E20" s="2">
        <v>1240.1400000000001</v>
      </c>
      <c r="F20" s="7">
        <v>1</v>
      </c>
      <c r="H20" s="2">
        <f t="shared" si="0"/>
        <v>3.2138196833330652E-3</v>
      </c>
      <c r="I20" s="2">
        <f t="shared" si="1"/>
        <v>0.1</v>
      </c>
      <c r="J20" s="2">
        <f t="shared" si="2"/>
        <v>-9.6786180316666942E-2</v>
      </c>
    </row>
    <row r="22" spans="1:10" x14ac:dyDescent="0.25">
      <c r="C22" s="2" t="s">
        <v>30</v>
      </c>
      <c r="D22" s="2" t="s">
        <v>31</v>
      </c>
      <c r="E22" s="2" t="s">
        <v>35</v>
      </c>
    </row>
    <row r="23" spans="1:10" x14ac:dyDescent="0.25">
      <c r="C23" s="2">
        <v>0.1</v>
      </c>
      <c r="D23" s="2">
        <v>2.3411288045172081E-8</v>
      </c>
      <c r="E23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1BD6-3790-4F6E-9F02-4308EBCB6D4C}">
  <dimension ref="A1:J22"/>
  <sheetViews>
    <sheetView workbookViewId="0">
      <selection activeCell="H17" sqref="H17"/>
    </sheetView>
  </sheetViews>
  <sheetFormatPr defaultRowHeight="15" x14ac:dyDescent="0.25"/>
  <cols>
    <col min="1" max="1" width="5" bestFit="1" customWidth="1"/>
    <col min="2" max="2" width="20.5703125" bestFit="1" customWidth="1"/>
    <col min="3" max="3" width="27.7109375" customWidth="1"/>
    <col min="4" max="4" width="21.85546875" customWidth="1"/>
    <col min="5" max="5" width="25.42578125" customWidth="1"/>
    <col min="8" max="8" width="20.7109375" bestFit="1" customWidth="1"/>
    <col min="9" max="9" width="19" bestFit="1" customWidth="1"/>
  </cols>
  <sheetData>
    <row r="1" spans="1:10" x14ac:dyDescent="0.25">
      <c r="C1" t="s">
        <v>28</v>
      </c>
      <c r="D1" t="s">
        <v>29</v>
      </c>
    </row>
    <row r="2" spans="1:10" x14ac:dyDescent="0.25">
      <c r="A2" s="1" t="s">
        <v>1</v>
      </c>
      <c r="B2" s="1" t="s">
        <v>0</v>
      </c>
      <c r="C2" s="1" t="s">
        <v>26</v>
      </c>
      <c r="D2" s="1" t="s">
        <v>2</v>
      </c>
      <c r="E2" s="1" t="s">
        <v>4</v>
      </c>
      <c r="H2" s="5" t="s">
        <v>36</v>
      </c>
      <c r="I2" s="5" t="s">
        <v>37</v>
      </c>
      <c r="J2" s="5" t="s">
        <v>38</v>
      </c>
    </row>
    <row r="3" spans="1:10" x14ac:dyDescent="0.25">
      <c r="A3" s="2">
        <v>2019</v>
      </c>
      <c r="B3" s="2" t="s">
        <v>6</v>
      </c>
      <c r="C3" s="2">
        <v>1</v>
      </c>
      <c r="D3" s="2">
        <v>30636.1</v>
      </c>
      <c r="E3" s="2">
        <v>121.35</v>
      </c>
      <c r="F3" s="6">
        <v>8.3199999999999996E-2</v>
      </c>
      <c r="H3" s="2">
        <f>D3*$D$22+E3*$E$22</f>
        <v>9.4266823496084757E-4</v>
      </c>
      <c r="I3" s="2">
        <f>C3*$C$22</f>
        <v>0.125</v>
      </c>
      <c r="J3" s="2">
        <f>H3-I3</f>
        <v>-0.12405733176503915</v>
      </c>
    </row>
    <row r="4" spans="1:10" x14ac:dyDescent="0.25">
      <c r="A4" s="2">
        <v>2019</v>
      </c>
      <c r="B4" s="2" t="s">
        <v>7</v>
      </c>
      <c r="C4" s="2">
        <v>3</v>
      </c>
      <c r="D4" s="2">
        <v>292763.09999999998</v>
      </c>
      <c r="E4" s="2">
        <v>91.4</v>
      </c>
      <c r="F4" s="6">
        <v>3.3000000000000002E-2</v>
      </c>
      <c r="H4" s="2">
        <f t="shared" ref="H4:H19" si="0">D4*$D$22+E4*$E$22</f>
        <v>9.0082769914795312E-3</v>
      </c>
      <c r="I4" s="2">
        <f t="shared" ref="I4:I19" si="1">C4*$C$22</f>
        <v>0.375</v>
      </c>
      <c r="J4" s="2">
        <f t="shared" ref="J4:J19" si="2">H4-I4</f>
        <v>-0.36599172300852045</v>
      </c>
    </row>
    <row r="5" spans="1:10" x14ac:dyDescent="0.25">
      <c r="A5" s="2">
        <v>2019</v>
      </c>
      <c r="B5" s="2" t="s">
        <v>9</v>
      </c>
      <c r="C5" s="2">
        <v>1</v>
      </c>
      <c r="D5" s="2">
        <v>32030.3</v>
      </c>
      <c r="E5" s="2">
        <v>191.42</v>
      </c>
      <c r="F5" s="6">
        <v>0.12909999999999999</v>
      </c>
      <c r="H5" s="2">
        <f t="shared" si="0"/>
        <v>9.8556756134972898E-4</v>
      </c>
      <c r="I5" s="2">
        <f t="shared" si="1"/>
        <v>0.125</v>
      </c>
      <c r="J5" s="2">
        <f t="shared" si="2"/>
        <v>-0.12401443243865028</v>
      </c>
    </row>
    <row r="6" spans="1:10" x14ac:dyDescent="0.25">
      <c r="A6" s="2">
        <v>2019</v>
      </c>
      <c r="B6" s="2" t="s">
        <v>27</v>
      </c>
      <c r="C6" s="2">
        <v>3</v>
      </c>
      <c r="D6" s="2">
        <v>3335397.5</v>
      </c>
      <c r="E6" s="2">
        <v>861.14</v>
      </c>
      <c r="F6" s="6">
        <v>0.33750000000000002</v>
      </c>
      <c r="H6" s="2">
        <f t="shared" si="0"/>
        <v>0.10262968439905287</v>
      </c>
      <c r="I6" s="2">
        <f t="shared" si="1"/>
        <v>0.375</v>
      </c>
      <c r="J6" s="2">
        <f t="shared" si="2"/>
        <v>-0.27237031560094715</v>
      </c>
    </row>
    <row r="7" spans="1:10" x14ac:dyDescent="0.25">
      <c r="A7" s="2">
        <v>2019</v>
      </c>
      <c r="B7" s="2" t="s">
        <v>10</v>
      </c>
      <c r="C7" s="2">
        <v>2</v>
      </c>
      <c r="D7" s="2">
        <v>8124836.2000000002</v>
      </c>
      <c r="E7" s="2">
        <v>1382.05</v>
      </c>
      <c r="F7" s="7">
        <v>1</v>
      </c>
      <c r="H7" s="2">
        <f t="shared" si="0"/>
        <v>0.25</v>
      </c>
      <c r="I7" s="2">
        <f t="shared" si="1"/>
        <v>0.25</v>
      </c>
      <c r="J7" s="2">
        <f t="shared" si="2"/>
        <v>0</v>
      </c>
    </row>
    <row r="8" spans="1:10" x14ac:dyDescent="0.25">
      <c r="A8" s="2">
        <v>2019</v>
      </c>
      <c r="B8" s="2" t="s">
        <v>12</v>
      </c>
      <c r="C8" s="2">
        <v>1</v>
      </c>
      <c r="D8" s="2">
        <v>161108.9</v>
      </c>
      <c r="E8" s="2">
        <v>269.68</v>
      </c>
      <c r="F8" s="6">
        <v>0.19750000000000001</v>
      </c>
      <c r="H8" s="2">
        <f t="shared" si="0"/>
        <v>4.9572968621816645E-3</v>
      </c>
      <c r="I8" s="2">
        <f t="shared" si="1"/>
        <v>0.125</v>
      </c>
      <c r="J8" s="2">
        <f t="shared" si="2"/>
        <v>-0.12004270313781834</v>
      </c>
    </row>
    <row r="9" spans="1:10" x14ac:dyDescent="0.25">
      <c r="A9" s="2">
        <v>2019</v>
      </c>
      <c r="B9" s="2" t="s">
        <v>13</v>
      </c>
      <c r="C9" s="2">
        <v>2</v>
      </c>
      <c r="D9" s="2">
        <v>3194870.9</v>
      </c>
      <c r="E9" s="2">
        <v>563.17999999999995</v>
      </c>
      <c r="F9" s="6">
        <v>0.39319999999999999</v>
      </c>
      <c r="H9" s="2">
        <f t="shared" si="0"/>
        <v>9.830570184294915E-2</v>
      </c>
      <c r="I9" s="2">
        <f t="shared" si="1"/>
        <v>0.25</v>
      </c>
      <c r="J9" s="2">
        <f t="shared" si="2"/>
        <v>-0.15169429815705085</v>
      </c>
    </row>
    <row r="10" spans="1:10" x14ac:dyDescent="0.25">
      <c r="A10" s="2">
        <v>2019</v>
      </c>
      <c r="B10" s="2" t="s">
        <v>15</v>
      </c>
      <c r="C10" s="2">
        <v>3</v>
      </c>
      <c r="D10" s="2">
        <v>153060</v>
      </c>
      <c r="E10" s="2">
        <v>648.66999999999996</v>
      </c>
      <c r="F10" s="6">
        <v>0.14779999999999999</v>
      </c>
      <c r="H10" s="2">
        <f t="shared" si="0"/>
        <v>4.7096334077479617E-3</v>
      </c>
      <c r="I10" s="2">
        <f t="shared" si="1"/>
        <v>0.375</v>
      </c>
      <c r="J10" s="2">
        <f t="shared" si="2"/>
        <v>-0.37029036659225206</v>
      </c>
    </row>
    <row r="11" spans="1:10" x14ac:dyDescent="0.25">
      <c r="A11" s="2">
        <v>2019</v>
      </c>
      <c r="B11" s="2" t="s">
        <v>16</v>
      </c>
      <c r="C11" s="2">
        <v>2</v>
      </c>
      <c r="D11" s="2">
        <v>536751.69999999995</v>
      </c>
      <c r="E11" s="2">
        <v>631.37</v>
      </c>
      <c r="F11" s="6">
        <v>6.6000000000000003E-2</v>
      </c>
      <c r="H11" s="2">
        <f t="shared" si="0"/>
        <v>1.6515769880997722E-2</v>
      </c>
      <c r="I11" s="2">
        <f t="shared" si="1"/>
        <v>0.25</v>
      </c>
      <c r="J11" s="2">
        <f t="shared" si="2"/>
        <v>-0.23348423011900227</v>
      </c>
    </row>
    <row r="12" spans="1:10" x14ac:dyDescent="0.25">
      <c r="A12" s="2">
        <v>2019</v>
      </c>
      <c r="B12" s="2" t="s">
        <v>17</v>
      </c>
      <c r="C12" s="2">
        <v>6</v>
      </c>
      <c r="D12" s="2">
        <v>4991364.4000000004</v>
      </c>
      <c r="E12" s="2">
        <v>1040.81</v>
      </c>
      <c r="F12" s="6">
        <v>0.22559999999999999</v>
      </c>
      <c r="H12" s="2">
        <f t="shared" si="0"/>
        <v>0.1535835393210758</v>
      </c>
      <c r="I12" s="2">
        <f t="shared" si="1"/>
        <v>0.75</v>
      </c>
      <c r="J12" s="2">
        <f t="shared" si="2"/>
        <v>-0.59641646067892418</v>
      </c>
    </row>
    <row r="13" spans="1:10" x14ac:dyDescent="0.25">
      <c r="A13" s="2">
        <v>2019</v>
      </c>
      <c r="B13" s="2" t="s">
        <v>18</v>
      </c>
      <c r="C13" s="2">
        <v>4</v>
      </c>
      <c r="D13" s="2">
        <v>2241845.5</v>
      </c>
      <c r="E13" s="2">
        <v>985.32</v>
      </c>
      <c r="F13" s="6">
        <v>0.2364</v>
      </c>
      <c r="H13" s="2">
        <f t="shared" si="0"/>
        <v>6.8981252200505896E-2</v>
      </c>
      <c r="I13" s="2">
        <f t="shared" si="1"/>
        <v>0.5</v>
      </c>
      <c r="J13" s="2">
        <f t="shared" si="2"/>
        <v>-0.43101874779949412</v>
      </c>
    </row>
    <row r="14" spans="1:10" x14ac:dyDescent="0.25">
      <c r="A14" s="2">
        <v>2019</v>
      </c>
      <c r="B14" s="2" t="s">
        <v>19</v>
      </c>
      <c r="C14" s="2">
        <v>3</v>
      </c>
      <c r="D14" s="2">
        <v>1596321.6</v>
      </c>
      <c r="E14" s="2">
        <v>404.64</v>
      </c>
      <c r="F14" s="6">
        <v>0.15989999999999999</v>
      </c>
      <c r="H14" s="2">
        <f t="shared" si="0"/>
        <v>4.9118577922838622E-2</v>
      </c>
      <c r="I14" s="2">
        <f t="shared" si="1"/>
        <v>0.375</v>
      </c>
      <c r="J14" s="2">
        <f t="shared" si="2"/>
        <v>-0.32588142207716136</v>
      </c>
    </row>
    <row r="15" spans="1:10" x14ac:dyDescent="0.25">
      <c r="A15" s="2">
        <v>2019</v>
      </c>
      <c r="B15" s="2" t="s">
        <v>20</v>
      </c>
      <c r="C15" s="2">
        <v>8</v>
      </c>
      <c r="D15" s="2">
        <v>5990796.4000000004</v>
      </c>
      <c r="E15" s="2">
        <v>977.73</v>
      </c>
      <c r="F15" s="6">
        <v>0.18429999999999999</v>
      </c>
      <c r="H15" s="2">
        <f t="shared" si="0"/>
        <v>0.18433591313508574</v>
      </c>
      <c r="I15" s="2">
        <f t="shared" si="1"/>
        <v>1</v>
      </c>
      <c r="J15" s="2">
        <f t="shared" si="2"/>
        <v>-0.81566408686491432</v>
      </c>
    </row>
    <row r="16" spans="1:10" x14ac:dyDescent="0.25">
      <c r="A16" s="2">
        <v>2019</v>
      </c>
      <c r="B16" s="2" t="s">
        <v>21</v>
      </c>
      <c r="C16" s="2">
        <v>1</v>
      </c>
      <c r="D16" s="2">
        <v>26942</v>
      </c>
      <c r="E16" s="2">
        <v>1441.46</v>
      </c>
      <c r="F16" s="6">
        <v>0.94289999999999996</v>
      </c>
      <c r="H16" s="2">
        <f t="shared" si="0"/>
        <v>8.290013280513889E-4</v>
      </c>
      <c r="I16" s="2">
        <f t="shared" si="1"/>
        <v>0.125</v>
      </c>
      <c r="J16" s="2">
        <f t="shared" si="2"/>
        <v>-0.12417099867194861</v>
      </c>
    </row>
    <row r="17" spans="1:10" x14ac:dyDescent="0.25">
      <c r="A17" s="2">
        <v>2019</v>
      </c>
      <c r="B17" s="2" t="s">
        <v>23</v>
      </c>
      <c r="C17" s="2">
        <v>1</v>
      </c>
      <c r="D17" s="2">
        <v>397982.2</v>
      </c>
      <c r="E17" s="2">
        <v>455.63</v>
      </c>
      <c r="F17" s="6">
        <v>0.35070000000000001</v>
      </c>
      <c r="H17" s="2">
        <f t="shared" si="0"/>
        <v>1.2245853030243243E-2</v>
      </c>
      <c r="I17" s="2">
        <f t="shared" si="1"/>
        <v>0.125</v>
      </c>
      <c r="J17" s="2">
        <f t="shared" si="2"/>
        <v>-0.11275414696975676</v>
      </c>
    </row>
    <row r="18" spans="1:10" x14ac:dyDescent="0.25">
      <c r="A18" s="2">
        <v>2019</v>
      </c>
      <c r="B18" s="2" t="s">
        <v>24</v>
      </c>
      <c r="C18" s="2">
        <v>3</v>
      </c>
      <c r="D18" s="2">
        <v>1067479.3999999999</v>
      </c>
      <c r="E18" s="2">
        <v>799.96</v>
      </c>
      <c r="F18" s="6">
        <v>0.22190000000000001</v>
      </c>
      <c r="H18" s="2">
        <f t="shared" si="0"/>
        <v>3.2846182179032728E-2</v>
      </c>
      <c r="I18" s="2">
        <f t="shared" si="1"/>
        <v>0.375</v>
      </c>
      <c r="J18" s="2">
        <f t="shared" si="2"/>
        <v>-0.34215381782096727</v>
      </c>
    </row>
    <row r="19" spans="1:10" x14ac:dyDescent="0.25">
      <c r="A19" s="2">
        <v>2019</v>
      </c>
      <c r="B19" s="2" t="s">
        <v>25</v>
      </c>
      <c r="C19" s="2">
        <v>1</v>
      </c>
      <c r="D19" s="2">
        <v>30759.8</v>
      </c>
      <c r="E19" s="2">
        <v>1528.28</v>
      </c>
      <c r="F19" s="7">
        <v>1</v>
      </c>
      <c r="H19" s="2">
        <f t="shared" si="0"/>
        <v>9.4647446554060985E-4</v>
      </c>
      <c r="I19" s="2">
        <f t="shared" si="1"/>
        <v>0.125</v>
      </c>
      <c r="J19" s="2">
        <f t="shared" si="2"/>
        <v>-0.12405352553445939</v>
      </c>
    </row>
    <row r="21" spans="1:10" x14ac:dyDescent="0.25">
      <c r="C21" s="2" t="s">
        <v>30</v>
      </c>
      <c r="D21" s="2" t="s">
        <v>31</v>
      </c>
      <c r="E21" s="2" t="s">
        <v>35</v>
      </c>
    </row>
    <row r="22" spans="1:10" x14ac:dyDescent="0.25">
      <c r="C22" s="2">
        <v>0.125</v>
      </c>
      <c r="D22" s="2">
        <v>3.0769851089428732E-8</v>
      </c>
      <c r="E22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C37A-A340-402E-B5E0-A68E355E56C2}">
  <dimension ref="A1:J23"/>
  <sheetViews>
    <sheetView workbookViewId="0">
      <selection activeCell="F17" sqref="F17"/>
    </sheetView>
  </sheetViews>
  <sheetFormatPr defaultColWidth="12" defaultRowHeight="15" x14ac:dyDescent="0.25"/>
  <cols>
    <col min="1" max="1" width="5" bestFit="1" customWidth="1"/>
    <col min="2" max="2" width="20.5703125" bestFit="1" customWidth="1"/>
    <col min="3" max="3" width="21.7109375" customWidth="1"/>
    <col min="4" max="4" width="22.7109375" customWidth="1"/>
    <col min="5" max="5" width="20.42578125" customWidth="1"/>
    <col min="6" max="6" width="10.7109375" customWidth="1"/>
    <col min="8" max="8" width="20.140625" bestFit="1" customWidth="1"/>
    <col min="9" max="9" width="18.42578125" bestFit="1" customWidth="1"/>
  </cols>
  <sheetData>
    <row r="1" spans="1:10" x14ac:dyDescent="0.25">
      <c r="C1" t="s">
        <v>28</v>
      </c>
      <c r="D1" t="s">
        <v>29</v>
      </c>
    </row>
    <row r="2" spans="1:10" x14ac:dyDescent="0.25">
      <c r="A2" s="1" t="s">
        <v>1</v>
      </c>
      <c r="B2" s="1" t="s">
        <v>0</v>
      </c>
      <c r="C2" s="1" t="s">
        <v>26</v>
      </c>
      <c r="D2" s="1" t="s">
        <v>2</v>
      </c>
      <c r="E2" s="1" t="s">
        <v>4</v>
      </c>
      <c r="F2" s="11"/>
      <c r="H2" s="1" t="s">
        <v>36</v>
      </c>
      <c r="I2" s="1" t="s">
        <v>37</v>
      </c>
      <c r="J2" s="1" t="s">
        <v>38</v>
      </c>
    </row>
    <row r="3" spans="1:10" x14ac:dyDescent="0.25">
      <c r="A3" s="2">
        <v>2020</v>
      </c>
      <c r="B3" s="2" t="s">
        <v>6</v>
      </c>
      <c r="C3" s="2">
        <v>1</v>
      </c>
      <c r="D3" s="2">
        <v>14245.3</v>
      </c>
      <c r="E3" s="2">
        <v>67.94</v>
      </c>
      <c r="F3" s="13">
        <v>6.7000000000000004E-2</v>
      </c>
      <c r="H3" s="2">
        <f>D3*$D$23+E3*$E$23</f>
        <v>6.67403148138771E-4</v>
      </c>
      <c r="I3" s="2">
        <f>C3*$C$23</f>
        <v>0.125</v>
      </c>
      <c r="J3" s="2">
        <f>H3-I3</f>
        <v>-0.12433259685186122</v>
      </c>
    </row>
    <row r="4" spans="1:10" x14ac:dyDescent="0.25">
      <c r="A4" s="2">
        <v>2020</v>
      </c>
      <c r="B4" s="2" t="s">
        <v>7</v>
      </c>
      <c r="C4" s="2">
        <v>1</v>
      </c>
      <c r="D4" s="2">
        <v>17677.8</v>
      </c>
      <c r="E4" s="2">
        <v>162.52000000000001</v>
      </c>
      <c r="F4" s="13">
        <v>0.15740000000000001</v>
      </c>
      <c r="H4" s="2">
        <f t="shared" ref="H4:H20" si="0">D4*$D$23+E4*$E$23</f>
        <v>8.2821838586534264E-4</v>
      </c>
      <c r="I4" s="2">
        <f t="shared" ref="I4:I20" si="1">C4*$C$23</f>
        <v>0.125</v>
      </c>
      <c r="J4" s="2">
        <f t="shared" ref="J4:J20" si="2">H4-I4</f>
        <v>-0.12417178161413465</v>
      </c>
    </row>
    <row r="5" spans="1:10" x14ac:dyDescent="0.25">
      <c r="A5" s="2">
        <v>2020</v>
      </c>
      <c r="B5" s="2" t="s">
        <v>8</v>
      </c>
      <c r="C5" s="2">
        <v>1</v>
      </c>
      <c r="D5" s="2">
        <v>62289.9</v>
      </c>
      <c r="E5" s="2">
        <v>117.29</v>
      </c>
      <c r="F5" s="13">
        <v>0.122</v>
      </c>
      <c r="H5" s="2">
        <f t="shared" si="0"/>
        <v>2.9183292283945748E-3</v>
      </c>
      <c r="I5" s="2">
        <f t="shared" si="1"/>
        <v>0.125</v>
      </c>
      <c r="J5" s="2">
        <f t="shared" si="2"/>
        <v>-0.12208167077160542</v>
      </c>
    </row>
    <row r="6" spans="1:10" x14ac:dyDescent="0.25">
      <c r="A6" s="2">
        <v>2020</v>
      </c>
      <c r="B6" s="2" t="s">
        <v>27</v>
      </c>
      <c r="C6" s="2">
        <v>3</v>
      </c>
      <c r="D6" s="2">
        <v>5087003.8</v>
      </c>
      <c r="E6" s="2">
        <v>1085.3699999999999</v>
      </c>
      <c r="F6" s="13">
        <v>0.63549999999999995</v>
      </c>
      <c r="H6" s="2">
        <f t="shared" si="0"/>
        <v>0.23833000012031275</v>
      </c>
      <c r="I6" s="2">
        <f t="shared" si="1"/>
        <v>0.375</v>
      </c>
      <c r="J6" s="2">
        <f t="shared" si="2"/>
        <v>-0.13666999987968725</v>
      </c>
    </row>
    <row r="7" spans="1:10" x14ac:dyDescent="0.25">
      <c r="A7" s="2">
        <v>2020</v>
      </c>
      <c r="B7" s="2" t="s">
        <v>10</v>
      </c>
      <c r="C7" s="2">
        <v>3</v>
      </c>
      <c r="D7" s="2">
        <v>8004138.9000000004</v>
      </c>
      <c r="E7" s="2">
        <v>1731.55</v>
      </c>
      <c r="F7" s="14">
        <v>1</v>
      </c>
      <c r="H7" s="2">
        <f t="shared" si="0"/>
        <v>0.375</v>
      </c>
      <c r="I7" s="2">
        <f t="shared" si="1"/>
        <v>0.375</v>
      </c>
      <c r="J7" s="2">
        <f t="shared" si="2"/>
        <v>0</v>
      </c>
    </row>
    <row r="8" spans="1:10" x14ac:dyDescent="0.25">
      <c r="A8" s="2">
        <v>2020</v>
      </c>
      <c r="B8" s="2" t="s">
        <v>11</v>
      </c>
      <c r="C8" s="2">
        <v>1</v>
      </c>
      <c r="D8" s="2">
        <v>413763.3</v>
      </c>
      <c r="E8" s="2">
        <v>228.58</v>
      </c>
      <c r="F8" s="13">
        <v>0.2873</v>
      </c>
      <c r="H8" s="2">
        <f t="shared" si="0"/>
        <v>1.9385125550482388E-2</v>
      </c>
      <c r="I8" s="2">
        <f t="shared" si="1"/>
        <v>0.125</v>
      </c>
      <c r="J8" s="2">
        <f t="shared" si="2"/>
        <v>-0.10561487444951762</v>
      </c>
    </row>
    <row r="9" spans="1:10" x14ac:dyDescent="0.25">
      <c r="A9" s="2">
        <v>2020</v>
      </c>
      <c r="B9" s="2" t="s">
        <v>12</v>
      </c>
      <c r="C9" s="2">
        <v>1</v>
      </c>
      <c r="D9" s="2">
        <v>25014.799999999999</v>
      </c>
      <c r="E9" s="2">
        <v>143.35</v>
      </c>
      <c r="F9" s="13">
        <v>0.14050000000000001</v>
      </c>
      <c r="H9" s="2">
        <f t="shared" si="0"/>
        <v>1.1719624205921762E-3</v>
      </c>
      <c r="I9" s="2">
        <f t="shared" si="1"/>
        <v>0.125</v>
      </c>
      <c r="J9" s="2">
        <f t="shared" si="2"/>
        <v>-0.12382803757940783</v>
      </c>
    </row>
    <row r="10" spans="1:10" x14ac:dyDescent="0.25">
      <c r="A10" s="2">
        <v>2020</v>
      </c>
      <c r="B10" s="2" t="s">
        <v>13</v>
      </c>
      <c r="C10" s="2">
        <v>2</v>
      </c>
      <c r="D10" s="2">
        <v>3432468</v>
      </c>
      <c r="E10" s="2">
        <v>499.46</v>
      </c>
      <c r="F10" s="10">
        <v>0.64329999999999998</v>
      </c>
      <c r="H10" s="2">
        <f t="shared" si="0"/>
        <v>0.16081373850221414</v>
      </c>
      <c r="I10" s="2">
        <f t="shared" si="1"/>
        <v>0.25</v>
      </c>
      <c r="J10" s="2">
        <f t="shared" si="2"/>
        <v>-8.9186261497785857E-2</v>
      </c>
    </row>
    <row r="11" spans="1:10" x14ac:dyDescent="0.25">
      <c r="A11" s="2">
        <v>2020</v>
      </c>
      <c r="B11" s="2" t="s">
        <v>15</v>
      </c>
      <c r="C11" s="2">
        <v>3</v>
      </c>
      <c r="D11" s="2">
        <v>218701.1</v>
      </c>
      <c r="E11" s="2">
        <v>556.15</v>
      </c>
      <c r="F11" s="10">
        <v>2.7300000000000001E-2</v>
      </c>
      <c r="H11" s="2">
        <f t="shared" si="0"/>
        <v>1.0246313004388267E-2</v>
      </c>
      <c r="I11" s="2">
        <f t="shared" si="1"/>
        <v>0.375</v>
      </c>
      <c r="J11" s="2">
        <f t="shared" si="2"/>
        <v>-0.36475368699561173</v>
      </c>
    </row>
    <row r="12" spans="1:10" x14ac:dyDescent="0.25">
      <c r="A12" s="2">
        <v>2020</v>
      </c>
      <c r="B12" s="2" t="s">
        <v>16</v>
      </c>
      <c r="C12" s="2">
        <v>1</v>
      </c>
      <c r="D12" s="2">
        <v>198938.3</v>
      </c>
      <c r="E12" s="2">
        <v>498.86</v>
      </c>
      <c r="F12" s="13">
        <v>0.50790000000000002</v>
      </c>
      <c r="H12" s="2">
        <f t="shared" si="0"/>
        <v>9.3204107814770665E-3</v>
      </c>
      <c r="I12" s="2">
        <f t="shared" si="1"/>
        <v>0.125</v>
      </c>
      <c r="J12" s="2">
        <f t="shared" si="2"/>
        <v>-0.11567958921852294</v>
      </c>
    </row>
    <row r="13" spans="1:10" x14ac:dyDescent="0.25">
      <c r="A13" s="2">
        <v>2020</v>
      </c>
      <c r="B13" s="2" t="s">
        <v>17</v>
      </c>
      <c r="C13" s="2">
        <v>4</v>
      </c>
      <c r="D13" s="2">
        <v>5139704.2</v>
      </c>
      <c r="E13" s="2">
        <v>1103.17</v>
      </c>
      <c r="F13" s="13">
        <v>0.48159999999999997</v>
      </c>
      <c r="H13" s="2">
        <f t="shared" si="0"/>
        <v>0.24079905397443815</v>
      </c>
      <c r="I13" s="2">
        <f t="shared" si="1"/>
        <v>0.5</v>
      </c>
      <c r="J13" s="2">
        <f t="shared" si="2"/>
        <v>-0.25920094602556187</v>
      </c>
    </row>
    <row r="14" spans="1:10" x14ac:dyDescent="0.25">
      <c r="A14" s="2">
        <v>2020</v>
      </c>
      <c r="B14" s="2" t="s">
        <v>18</v>
      </c>
      <c r="C14" s="2">
        <v>5</v>
      </c>
      <c r="D14" s="2">
        <v>1929819.2</v>
      </c>
      <c r="E14" s="2">
        <v>1023.61</v>
      </c>
      <c r="F14" s="10">
        <v>0.26</v>
      </c>
      <c r="H14" s="2">
        <f t="shared" si="0"/>
        <v>9.0413498446410015E-2</v>
      </c>
      <c r="I14" s="2">
        <f t="shared" si="1"/>
        <v>0.625</v>
      </c>
      <c r="J14" s="2">
        <f t="shared" si="2"/>
        <v>-0.53458650155359</v>
      </c>
    </row>
    <row r="15" spans="1:10" x14ac:dyDescent="0.25">
      <c r="A15" s="2">
        <v>2020</v>
      </c>
      <c r="B15" s="2" t="s">
        <v>19</v>
      </c>
      <c r="C15" s="2">
        <v>4</v>
      </c>
      <c r="D15" s="2">
        <v>983585.6</v>
      </c>
      <c r="E15" s="2">
        <v>585.41999999999996</v>
      </c>
      <c r="F15" s="13">
        <v>9.2100000000000001E-2</v>
      </c>
      <c r="H15" s="2">
        <f t="shared" si="0"/>
        <v>4.6081734038873313E-2</v>
      </c>
      <c r="I15" s="2">
        <f t="shared" si="1"/>
        <v>0.5</v>
      </c>
      <c r="J15" s="2">
        <f t="shared" si="2"/>
        <v>-0.45391826596112667</v>
      </c>
    </row>
    <row r="16" spans="1:10" x14ac:dyDescent="0.25">
      <c r="A16" s="2">
        <v>2020</v>
      </c>
      <c r="B16" s="2" t="s">
        <v>20</v>
      </c>
      <c r="C16" s="2">
        <v>8</v>
      </c>
      <c r="D16" s="2">
        <v>10160497.1</v>
      </c>
      <c r="E16" s="2">
        <v>1367.59</v>
      </c>
      <c r="F16" s="13">
        <v>0.47599999999999998</v>
      </c>
      <c r="H16" s="2">
        <f t="shared" si="0"/>
        <v>0.47602702303179667</v>
      </c>
      <c r="I16" s="2">
        <f t="shared" si="1"/>
        <v>1</v>
      </c>
      <c r="J16" s="2">
        <f t="shared" si="2"/>
        <v>-0.52397297696820333</v>
      </c>
    </row>
    <row r="17" spans="1:10" x14ac:dyDescent="0.25">
      <c r="A17" s="2">
        <v>2020</v>
      </c>
      <c r="B17" s="2" t="s">
        <v>21</v>
      </c>
      <c r="C17" s="2">
        <v>1</v>
      </c>
      <c r="D17" s="2">
        <v>11000</v>
      </c>
      <c r="E17" s="2">
        <v>821.89</v>
      </c>
      <c r="F17" s="13">
        <v>0.78320000000000001</v>
      </c>
      <c r="H17" s="2">
        <f t="shared" si="0"/>
        <v>5.1535837290379849E-4</v>
      </c>
      <c r="I17" s="2">
        <f t="shared" si="1"/>
        <v>0.125</v>
      </c>
      <c r="J17" s="2">
        <f t="shared" si="2"/>
        <v>-0.1244846416270962</v>
      </c>
    </row>
    <row r="18" spans="1:10" x14ac:dyDescent="0.25">
      <c r="A18" s="2">
        <v>2020</v>
      </c>
      <c r="B18" s="2" t="s">
        <v>23</v>
      </c>
      <c r="C18" s="2">
        <v>1</v>
      </c>
      <c r="D18" s="2">
        <v>411079.4</v>
      </c>
      <c r="E18" s="2">
        <v>483.13</v>
      </c>
      <c r="F18" s="13">
        <v>0.52880000000000005</v>
      </c>
      <c r="H18" s="2">
        <f t="shared" si="0"/>
        <v>1.925938279256998E-2</v>
      </c>
      <c r="I18" s="2">
        <f t="shared" si="1"/>
        <v>0.125</v>
      </c>
      <c r="J18" s="2">
        <f t="shared" si="2"/>
        <v>-0.10574061720743003</v>
      </c>
    </row>
    <row r="19" spans="1:10" x14ac:dyDescent="0.25">
      <c r="A19" s="2">
        <v>2020</v>
      </c>
      <c r="B19" s="2" t="s">
        <v>24</v>
      </c>
      <c r="C19" s="2">
        <v>2</v>
      </c>
      <c r="D19" s="2">
        <v>614762</v>
      </c>
      <c r="E19" s="2">
        <v>1171.92</v>
      </c>
      <c r="F19" s="8">
        <v>11.52</v>
      </c>
      <c r="H19" s="2">
        <f t="shared" si="0"/>
        <v>2.8802067640280454E-2</v>
      </c>
      <c r="I19" s="2">
        <f t="shared" si="1"/>
        <v>0.25</v>
      </c>
      <c r="J19" s="2">
        <f t="shared" si="2"/>
        <v>-0.22119793235971955</v>
      </c>
    </row>
    <row r="20" spans="1:10" x14ac:dyDescent="0.25">
      <c r="A20" s="2">
        <v>2020</v>
      </c>
      <c r="B20" s="2" t="s">
        <v>25</v>
      </c>
      <c r="C20" s="2">
        <v>1</v>
      </c>
      <c r="D20" s="2">
        <v>149446.1</v>
      </c>
      <c r="E20" s="2">
        <v>1025.26</v>
      </c>
      <c r="F20" s="14">
        <v>1</v>
      </c>
      <c r="H20" s="2">
        <f t="shared" si="0"/>
        <v>7.0016635393471242E-3</v>
      </c>
      <c r="I20" s="2">
        <f t="shared" si="1"/>
        <v>0.125</v>
      </c>
      <c r="J20" s="2">
        <f t="shared" si="2"/>
        <v>-0.11799833646065287</v>
      </c>
    </row>
    <row r="22" spans="1:10" x14ac:dyDescent="0.25">
      <c r="C22" s="2" t="s">
        <v>30</v>
      </c>
      <c r="D22" s="2" t="s">
        <v>31</v>
      </c>
      <c r="E22" s="2" t="s">
        <v>35</v>
      </c>
      <c r="F22" s="12"/>
    </row>
    <row r="23" spans="1:10" x14ac:dyDescent="0.25">
      <c r="C23" s="2">
        <v>0.125</v>
      </c>
      <c r="D23" s="2">
        <v>4.6850761173072595E-8</v>
      </c>
      <c r="E23" s="2">
        <v>0</v>
      </c>
      <c r="F23" s="1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F944-F5D5-4891-AF87-14276C008E45}">
  <dimension ref="A1:J22"/>
  <sheetViews>
    <sheetView workbookViewId="0">
      <selection activeCell="F19" sqref="F19"/>
    </sheetView>
  </sheetViews>
  <sheetFormatPr defaultRowHeight="15" x14ac:dyDescent="0.25"/>
  <cols>
    <col min="1" max="1" width="5" bestFit="1" customWidth="1"/>
    <col min="2" max="2" width="20.5703125" bestFit="1" customWidth="1"/>
    <col min="3" max="3" width="15.5703125" customWidth="1"/>
    <col min="4" max="4" width="18.28515625" customWidth="1"/>
    <col min="5" max="5" width="19.28515625" customWidth="1"/>
    <col min="8" max="8" width="20.7109375" bestFit="1" customWidth="1"/>
    <col min="9" max="9" width="19" bestFit="1" customWidth="1"/>
  </cols>
  <sheetData>
    <row r="1" spans="1:10" x14ac:dyDescent="0.25">
      <c r="C1" t="s">
        <v>28</v>
      </c>
      <c r="D1" t="s">
        <v>29</v>
      </c>
    </row>
    <row r="2" spans="1:10" x14ac:dyDescent="0.25">
      <c r="A2" s="1" t="s">
        <v>1</v>
      </c>
      <c r="B2" s="1" t="s">
        <v>0</v>
      </c>
      <c r="C2" s="1" t="s">
        <v>26</v>
      </c>
      <c r="D2" s="1" t="s">
        <v>2</v>
      </c>
      <c r="E2" s="1" t="s">
        <v>4</v>
      </c>
      <c r="H2" s="5" t="s">
        <v>36</v>
      </c>
      <c r="I2" s="5" t="s">
        <v>37</v>
      </c>
      <c r="J2" s="5" t="s">
        <v>38</v>
      </c>
    </row>
    <row r="3" spans="1:10" x14ac:dyDescent="0.25">
      <c r="A3" s="2">
        <v>2021</v>
      </c>
      <c r="B3" s="2" t="s">
        <v>6</v>
      </c>
      <c r="C3" s="2">
        <v>1</v>
      </c>
      <c r="D3" s="2">
        <v>30000</v>
      </c>
      <c r="E3" s="2">
        <v>175.71</v>
      </c>
      <c r="F3" s="6">
        <v>0.1404</v>
      </c>
      <c r="H3" s="2">
        <f>D3*$D$22+E3*$E$22</f>
        <v>1.9877598387237684E-3</v>
      </c>
      <c r="I3" s="2">
        <f>C3*$C$22</f>
        <v>0.1</v>
      </c>
      <c r="J3" s="2">
        <f>H3-I3</f>
        <v>-9.8012240161276243E-2</v>
      </c>
    </row>
    <row r="4" spans="1:10" x14ac:dyDescent="0.25">
      <c r="A4" s="2">
        <v>2021</v>
      </c>
      <c r="B4" s="2" t="s">
        <v>8</v>
      </c>
      <c r="C4" s="2">
        <v>2</v>
      </c>
      <c r="D4" s="2">
        <v>209858.5</v>
      </c>
      <c r="E4" s="2">
        <v>138.35</v>
      </c>
      <c r="F4" s="6">
        <v>0.10150000000000001</v>
      </c>
      <c r="H4" s="2">
        <f t="shared" ref="H4:H19" si="0">D4*$D$22+E4*$E$22</f>
        <v>1.3904943270493731E-2</v>
      </c>
      <c r="I4" s="2">
        <f t="shared" ref="I4:I19" si="1">C4*$C$22</f>
        <v>0.2</v>
      </c>
      <c r="J4" s="2">
        <f t="shared" ref="J4:J19" si="2">H4-I4</f>
        <v>-0.18609505672950627</v>
      </c>
    </row>
    <row r="5" spans="1:10" x14ac:dyDescent="0.25">
      <c r="A5" s="2">
        <v>2021</v>
      </c>
      <c r="B5" s="2" t="s">
        <v>27</v>
      </c>
      <c r="C5" s="2">
        <v>3</v>
      </c>
      <c r="D5" s="2">
        <v>4517648.8</v>
      </c>
      <c r="E5" s="2">
        <v>1009.98</v>
      </c>
      <c r="F5" s="7">
        <v>1</v>
      </c>
      <c r="H5" s="2">
        <f t="shared" si="0"/>
        <v>0.29933336166995417</v>
      </c>
      <c r="I5" s="2">
        <f t="shared" si="1"/>
        <v>0.30000000000000004</v>
      </c>
      <c r="J5" s="2">
        <f t="shared" si="2"/>
        <v>-6.6663833004587669E-4</v>
      </c>
    </row>
    <row r="6" spans="1:10" x14ac:dyDescent="0.25">
      <c r="A6" s="2">
        <v>2021</v>
      </c>
      <c r="B6" s="2" t="s">
        <v>10</v>
      </c>
      <c r="C6" s="2">
        <v>3</v>
      </c>
      <c r="D6" s="2">
        <v>285196</v>
      </c>
      <c r="E6" s="2">
        <v>1164.4100000000001</v>
      </c>
      <c r="F6" s="6">
        <v>7.7600000000000002E-2</v>
      </c>
      <c r="H6" s="2">
        <f t="shared" si="0"/>
        <v>1.8896705165488793E-2</v>
      </c>
      <c r="I6" s="2">
        <f t="shared" si="1"/>
        <v>0.30000000000000004</v>
      </c>
      <c r="J6" s="2">
        <f t="shared" si="2"/>
        <v>-0.28110329483451124</v>
      </c>
    </row>
    <row r="7" spans="1:10" x14ac:dyDescent="0.25">
      <c r="A7" s="2">
        <v>2021</v>
      </c>
      <c r="B7" s="2" t="s">
        <v>11</v>
      </c>
      <c r="C7" s="2">
        <v>1</v>
      </c>
      <c r="D7" s="2">
        <v>402382.7</v>
      </c>
      <c r="E7" s="2">
        <v>184.16</v>
      </c>
      <c r="F7" s="6">
        <v>0.14710000000000001</v>
      </c>
      <c r="H7" s="2">
        <f t="shared" si="0"/>
        <v>2.6661339028574482E-2</v>
      </c>
      <c r="I7" s="2">
        <f t="shared" si="1"/>
        <v>0.1</v>
      </c>
      <c r="J7" s="2">
        <f t="shared" si="2"/>
        <v>-7.3338660971425523E-2</v>
      </c>
    </row>
    <row r="8" spans="1:10" x14ac:dyDescent="0.25">
      <c r="A8" s="2">
        <v>2021</v>
      </c>
      <c r="B8" s="2" t="s">
        <v>12</v>
      </c>
      <c r="C8" s="2">
        <v>1</v>
      </c>
      <c r="D8" s="2">
        <v>72105.399999999994</v>
      </c>
      <c r="E8" s="2">
        <v>286.22000000000003</v>
      </c>
      <c r="F8" s="6">
        <v>0.22869999999999999</v>
      </c>
      <c r="H8" s="2">
        <f t="shared" si="0"/>
        <v>4.7776072758370924E-3</v>
      </c>
      <c r="I8" s="2">
        <f t="shared" si="1"/>
        <v>0.1</v>
      </c>
      <c r="J8" s="2">
        <f t="shared" si="2"/>
        <v>-9.5222392724162913E-2</v>
      </c>
    </row>
    <row r="9" spans="1:10" x14ac:dyDescent="0.25">
      <c r="A9" s="2">
        <v>2021</v>
      </c>
      <c r="B9" s="2" t="s">
        <v>13</v>
      </c>
      <c r="C9" s="2">
        <v>2</v>
      </c>
      <c r="D9" s="2">
        <v>3018473.3</v>
      </c>
      <c r="E9" s="2">
        <v>562.36</v>
      </c>
      <c r="F9" s="6">
        <v>0.96309999999999996</v>
      </c>
      <c r="H9" s="2">
        <f t="shared" si="0"/>
        <v>0.2</v>
      </c>
      <c r="I9" s="2">
        <f t="shared" si="1"/>
        <v>0.2</v>
      </c>
      <c r="J9" s="2">
        <f t="shared" si="2"/>
        <v>0</v>
      </c>
    </row>
    <row r="10" spans="1:10" x14ac:dyDescent="0.25">
      <c r="A10" s="2">
        <v>2021</v>
      </c>
      <c r="B10" s="2" t="s">
        <v>14</v>
      </c>
      <c r="C10" s="2">
        <v>4</v>
      </c>
      <c r="D10" s="2">
        <v>1127771.7</v>
      </c>
      <c r="E10" s="2">
        <v>1473.75</v>
      </c>
      <c r="F10" s="6">
        <v>0.39400000000000002</v>
      </c>
      <c r="H10" s="2">
        <f t="shared" si="0"/>
        <v>7.472464308364099E-2</v>
      </c>
      <c r="I10" s="2">
        <f t="shared" si="1"/>
        <v>0.4</v>
      </c>
      <c r="J10" s="2">
        <f t="shared" si="2"/>
        <v>-0.325275356916359</v>
      </c>
    </row>
    <row r="11" spans="1:10" x14ac:dyDescent="0.25">
      <c r="A11" s="2">
        <v>2021</v>
      </c>
      <c r="B11" s="2" t="s">
        <v>15</v>
      </c>
      <c r="C11" s="2">
        <v>5</v>
      </c>
      <c r="D11" s="2">
        <v>265120.3</v>
      </c>
      <c r="E11" s="2">
        <v>866.24</v>
      </c>
      <c r="F11" s="6">
        <v>0.14760000000000001</v>
      </c>
      <c r="H11" s="2">
        <f t="shared" si="0"/>
        <v>1.7566516159013234E-2</v>
      </c>
      <c r="I11" s="2">
        <f t="shared" si="1"/>
        <v>0.5</v>
      </c>
      <c r="J11" s="2">
        <f t="shared" si="2"/>
        <v>-0.48243348384098678</v>
      </c>
    </row>
    <row r="12" spans="1:10" x14ac:dyDescent="0.25">
      <c r="A12" s="2">
        <v>2021</v>
      </c>
      <c r="B12" s="2" t="s">
        <v>16</v>
      </c>
      <c r="C12" s="2">
        <v>2</v>
      </c>
      <c r="D12" s="2">
        <v>365690.5</v>
      </c>
      <c r="E12" s="2">
        <v>621.80999999999995</v>
      </c>
      <c r="F12" s="6">
        <v>0.3095</v>
      </c>
      <c r="H12" s="2">
        <f t="shared" si="0"/>
        <v>2.4230162976760471E-2</v>
      </c>
      <c r="I12" s="2">
        <f t="shared" si="1"/>
        <v>0.2</v>
      </c>
      <c r="J12" s="2">
        <f t="shared" si="2"/>
        <v>-0.17576983702323953</v>
      </c>
    </row>
    <row r="13" spans="1:10" x14ac:dyDescent="0.25">
      <c r="A13" s="2">
        <v>2021</v>
      </c>
      <c r="B13" s="2" t="s">
        <v>17</v>
      </c>
      <c r="C13" s="2">
        <v>5</v>
      </c>
      <c r="D13" s="2">
        <v>5405613.9000000004</v>
      </c>
      <c r="E13" s="2">
        <v>1020.55</v>
      </c>
      <c r="F13" s="6">
        <v>0.69169999999999998</v>
      </c>
      <c r="H13" s="2">
        <f t="shared" si="0"/>
        <v>0.35816874046889868</v>
      </c>
      <c r="I13" s="2">
        <f t="shared" si="1"/>
        <v>0.5</v>
      </c>
      <c r="J13" s="2">
        <f t="shared" si="2"/>
        <v>-0.14183125953110132</v>
      </c>
    </row>
    <row r="14" spans="1:10" x14ac:dyDescent="0.25">
      <c r="A14" s="2">
        <v>2021</v>
      </c>
      <c r="B14" s="2" t="s">
        <v>18</v>
      </c>
      <c r="C14" s="2">
        <v>7</v>
      </c>
      <c r="D14" s="2">
        <v>1249898.5</v>
      </c>
      <c r="E14" s="2">
        <v>776.92</v>
      </c>
      <c r="F14" s="6">
        <v>0.16800000000000001</v>
      </c>
      <c r="H14" s="2">
        <f t="shared" si="0"/>
        <v>8.281660135936933E-2</v>
      </c>
      <c r="I14" s="2">
        <f t="shared" si="1"/>
        <v>0.70000000000000007</v>
      </c>
      <c r="J14" s="2">
        <f t="shared" si="2"/>
        <v>-0.61718339864063076</v>
      </c>
    </row>
    <row r="15" spans="1:10" x14ac:dyDescent="0.25">
      <c r="A15" s="2">
        <v>2021</v>
      </c>
      <c r="B15" s="2" t="s">
        <v>19</v>
      </c>
      <c r="C15" s="2">
        <v>4</v>
      </c>
      <c r="D15" s="2">
        <v>494486.2</v>
      </c>
      <c r="E15" s="2">
        <v>400.36</v>
      </c>
      <c r="F15" s="6">
        <v>0.1326</v>
      </c>
      <c r="H15" s="2">
        <f t="shared" si="0"/>
        <v>3.2763993638770965E-2</v>
      </c>
      <c r="I15" s="2">
        <f t="shared" si="1"/>
        <v>0.4</v>
      </c>
      <c r="J15" s="2">
        <f t="shared" si="2"/>
        <v>-0.36723600636122905</v>
      </c>
    </row>
    <row r="16" spans="1:10" x14ac:dyDescent="0.25">
      <c r="A16" s="2">
        <v>2021</v>
      </c>
      <c r="B16" s="2" t="s">
        <v>20</v>
      </c>
      <c r="C16" s="2">
        <v>10</v>
      </c>
      <c r="D16" s="2">
        <v>11555329.199999999</v>
      </c>
      <c r="E16" s="2">
        <v>1165.51</v>
      </c>
      <c r="F16" s="6">
        <v>0.76559999999999995</v>
      </c>
      <c r="H16" s="2">
        <f t="shared" si="0"/>
        <v>0.7656406435664016</v>
      </c>
      <c r="I16" s="2">
        <f t="shared" si="1"/>
        <v>1</v>
      </c>
      <c r="J16" s="2">
        <f t="shared" si="2"/>
        <v>-0.2343593564335984</v>
      </c>
    </row>
    <row r="17" spans="1:10" x14ac:dyDescent="0.25">
      <c r="A17" s="2">
        <v>2021</v>
      </c>
      <c r="B17" s="2" t="s">
        <v>21</v>
      </c>
      <c r="C17" s="2">
        <v>1</v>
      </c>
      <c r="D17" s="2">
        <v>252376.6</v>
      </c>
      <c r="E17" s="2">
        <v>1251.4100000000001</v>
      </c>
      <c r="F17" s="7">
        <v>1</v>
      </c>
      <c r="H17" s="2">
        <f t="shared" si="0"/>
        <v>1.6722135657121766E-2</v>
      </c>
      <c r="I17" s="2">
        <f t="shared" si="1"/>
        <v>0.1</v>
      </c>
      <c r="J17" s="2">
        <f t="shared" si="2"/>
        <v>-8.3277864342878233E-2</v>
      </c>
    </row>
    <row r="18" spans="1:10" x14ac:dyDescent="0.25">
      <c r="A18" s="2">
        <v>2021</v>
      </c>
      <c r="B18" s="2" t="s">
        <v>23</v>
      </c>
      <c r="C18" s="2">
        <v>1</v>
      </c>
      <c r="D18" s="2">
        <v>406602.5</v>
      </c>
      <c r="E18" s="2">
        <v>415</v>
      </c>
      <c r="F18" s="6">
        <v>0.33160000000000001</v>
      </c>
      <c r="H18" s="2">
        <f t="shared" si="0"/>
        <v>2.6940937327489364E-2</v>
      </c>
      <c r="I18" s="2">
        <f t="shared" si="1"/>
        <v>0.1</v>
      </c>
      <c r="J18" s="2">
        <f t="shared" si="2"/>
        <v>-7.3059062672510638E-2</v>
      </c>
    </row>
    <row r="19" spans="1:10" x14ac:dyDescent="0.25">
      <c r="A19" s="2">
        <v>2021</v>
      </c>
      <c r="B19" s="2" t="s">
        <v>24</v>
      </c>
      <c r="C19" s="2">
        <v>5</v>
      </c>
      <c r="D19" s="2">
        <v>735644</v>
      </c>
      <c r="E19" s="2">
        <v>839.35</v>
      </c>
      <c r="F19" s="6">
        <v>0.19170000000000001</v>
      </c>
      <c r="H19" s="2">
        <f t="shared" si="0"/>
        <v>4.8742786626603592E-2</v>
      </c>
      <c r="I19" s="2">
        <f t="shared" si="1"/>
        <v>0.5</v>
      </c>
      <c r="J19" s="2">
        <f t="shared" si="2"/>
        <v>-0.45125721337339642</v>
      </c>
    </row>
    <row r="21" spans="1:10" x14ac:dyDescent="0.25">
      <c r="C21" s="2" t="s">
        <v>30</v>
      </c>
      <c r="D21" s="2" t="s">
        <v>31</v>
      </c>
      <c r="E21" s="2" t="s">
        <v>35</v>
      </c>
    </row>
    <row r="22" spans="1:10" x14ac:dyDescent="0.25">
      <c r="C22" s="2">
        <v>0.1</v>
      </c>
      <c r="D22" s="2">
        <v>6.6258661290792273E-8</v>
      </c>
      <c r="E22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F5C5-F9D0-4101-9B2E-EA431A4E7ACC}">
  <dimension ref="A1:K23"/>
  <sheetViews>
    <sheetView workbookViewId="0">
      <selection activeCell="I15" sqref="I15"/>
    </sheetView>
  </sheetViews>
  <sheetFormatPr defaultRowHeight="15" x14ac:dyDescent="0.25"/>
  <cols>
    <col min="1" max="1" width="5" bestFit="1" customWidth="1"/>
    <col min="2" max="2" width="20.5703125" bestFit="1" customWidth="1"/>
    <col min="3" max="3" width="19" customWidth="1"/>
    <col min="4" max="4" width="23.85546875" customWidth="1"/>
    <col min="5" max="5" width="11" hidden="1" customWidth="1"/>
    <col min="6" max="6" width="22.85546875" customWidth="1"/>
    <col min="9" max="9" width="20.7109375" bestFit="1" customWidth="1"/>
    <col min="10" max="10" width="19" bestFit="1" customWidth="1"/>
  </cols>
  <sheetData>
    <row r="1" spans="1:11" x14ac:dyDescent="0.25">
      <c r="C1" t="s">
        <v>28</v>
      </c>
      <c r="D1" t="s">
        <v>29</v>
      </c>
    </row>
    <row r="2" spans="1:11" x14ac:dyDescent="0.25">
      <c r="A2" s="1" t="s">
        <v>1</v>
      </c>
      <c r="B2" s="1" t="s">
        <v>0</v>
      </c>
      <c r="C2" s="1" t="s">
        <v>26</v>
      </c>
      <c r="D2" s="1" t="s">
        <v>2</v>
      </c>
      <c r="E2" s="1" t="s">
        <v>3</v>
      </c>
      <c r="F2" s="1" t="s">
        <v>4</v>
      </c>
      <c r="I2" s="5" t="s">
        <v>36</v>
      </c>
      <c r="J2" s="5" t="s">
        <v>37</v>
      </c>
      <c r="K2" s="5" t="s">
        <v>38</v>
      </c>
    </row>
    <row r="3" spans="1:11" x14ac:dyDescent="0.25">
      <c r="A3" s="2">
        <v>2022</v>
      </c>
      <c r="B3" s="2" t="s">
        <v>6</v>
      </c>
      <c r="C3" s="2">
        <v>1</v>
      </c>
      <c r="D3" s="2">
        <v>33863.599999999999</v>
      </c>
      <c r="E3" s="2">
        <v>377.16</v>
      </c>
      <c r="F3" s="2">
        <v>94.29</v>
      </c>
      <c r="G3" s="6">
        <v>9.2999999999999999E-2</v>
      </c>
      <c r="I3" s="2">
        <f>D3*$D$23+F3*$F$23</f>
        <v>1.6603684542320158E-2</v>
      </c>
      <c r="J3" s="2">
        <f>C3*$C$23</f>
        <v>0.2</v>
      </c>
      <c r="K3" s="2">
        <f>I3-J3</f>
        <v>-0.18339631545767984</v>
      </c>
    </row>
    <row r="4" spans="1:11" x14ac:dyDescent="0.25">
      <c r="A4" s="2">
        <v>2022</v>
      </c>
      <c r="B4" s="2" t="s">
        <v>8</v>
      </c>
      <c r="C4" s="2">
        <v>1</v>
      </c>
      <c r="D4" s="2">
        <v>94368.9</v>
      </c>
      <c r="E4" s="2">
        <v>328.44</v>
      </c>
      <c r="F4" s="2">
        <v>109.48</v>
      </c>
      <c r="G4" s="6">
        <v>0.13289999999999999</v>
      </c>
      <c r="I4" s="2">
        <f t="shared" ref="I4:I20" si="0">D4*$D$23+F4*$F$23</f>
        <v>1.9278517167177968E-2</v>
      </c>
      <c r="J4" s="2">
        <f t="shared" ref="J4:J20" si="1">C4*$C$23</f>
        <v>0.2</v>
      </c>
      <c r="K4" s="2">
        <f t="shared" ref="K4:K20" si="2">I4-J4</f>
        <v>-0.18072148283282205</v>
      </c>
    </row>
    <row r="5" spans="1:11" x14ac:dyDescent="0.25">
      <c r="A5" s="2">
        <v>2022</v>
      </c>
      <c r="B5" s="2" t="s">
        <v>27</v>
      </c>
      <c r="C5" s="2">
        <v>3</v>
      </c>
      <c r="D5" s="2">
        <v>4649184.5999999996</v>
      </c>
      <c r="E5" s="2">
        <v>1209296.6599999999</v>
      </c>
      <c r="F5" s="2">
        <v>1114.56</v>
      </c>
      <c r="G5" s="7">
        <v>1</v>
      </c>
      <c r="I5" s="2">
        <f t="shared" si="0"/>
        <v>0.19626474327593968</v>
      </c>
      <c r="J5" s="2">
        <f t="shared" si="1"/>
        <v>0.60000000000000009</v>
      </c>
      <c r="K5" s="2">
        <f t="shared" si="2"/>
        <v>-0.40373525672406041</v>
      </c>
    </row>
    <row r="6" spans="1:11" x14ac:dyDescent="0.25">
      <c r="A6" s="2">
        <v>2022</v>
      </c>
      <c r="B6" s="2" t="s">
        <v>10</v>
      </c>
      <c r="C6" s="2">
        <v>2</v>
      </c>
      <c r="D6" s="2">
        <v>92958.7</v>
      </c>
      <c r="E6" s="2">
        <v>1642.7</v>
      </c>
      <c r="F6" s="2">
        <v>547.57000000000005</v>
      </c>
      <c r="G6" s="9">
        <v>0.24779999999999999</v>
      </c>
      <c r="I6" s="2">
        <f t="shared" si="0"/>
        <v>9.6422521421553165E-2</v>
      </c>
      <c r="J6" s="2">
        <f t="shared" si="1"/>
        <v>0.4</v>
      </c>
      <c r="K6" s="2">
        <f t="shared" si="2"/>
        <v>-0.30357747857844686</v>
      </c>
    </row>
    <row r="7" spans="1:11" x14ac:dyDescent="0.25">
      <c r="A7" s="2">
        <v>2022</v>
      </c>
      <c r="B7" s="2" t="s">
        <v>11</v>
      </c>
      <c r="C7" s="2">
        <v>1</v>
      </c>
      <c r="D7" s="2">
        <v>179415.7</v>
      </c>
      <c r="E7" s="2">
        <v>29088.47</v>
      </c>
      <c r="F7" s="2">
        <v>213.89</v>
      </c>
      <c r="G7" s="6">
        <v>0.25750000000000001</v>
      </c>
      <c r="I7" s="2">
        <f t="shared" si="0"/>
        <v>3.7664249514867514E-2</v>
      </c>
      <c r="J7" s="2">
        <f t="shared" si="1"/>
        <v>0.2</v>
      </c>
      <c r="K7" s="2">
        <f t="shared" si="2"/>
        <v>-0.16233575048513249</v>
      </c>
    </row>
    <row r="8" spans="1:11" x14ac:dyDescent="0.25">
      <c r="A8" s="2">
        <v>2022</v>
      </c>
      <c r="B8" s="2" t="s">
        <v>12</v>
      </c>
      <c r="C8" s="2">
        <v>1</v>
      </c>
      <c r="D8" s="2">
        <v>8794</v>
      </c>
      <c r="E8" s="2">
        <v>527.82000000000005</v>
      </c>
      <c r="F8" s="2">
        <v>105.56</v>
      </c>
      <c r="G8" s="6">
        <v>9.1399999999999995E-2</v>
      </c>
      <c r="I8" s="2">
        <f t="shared" si="0"/>
        <v>1.8588237780117887E-2</v>
      </c>
      <c r="J8" s="2">
        <f t="shared" si="1"/>
        <v>0.2</v>
      </c>
      <c r="K8" s="2">
        <f t="shared" si="2"/>
        <v>-0.18141176221988212</v>
      </c>
    </row>
    <row r="9" spans="1:11" x14ac:dyDescent="0.25">
      <c r="A9" s="2">
        <v>2022</v>
      </c>
      <c r="B9" s="2" t="s">
        <v>13</v>
      </c>
      <c r="C9" s="2">
        <v>2</v>
      </c>
      <c r="D9" s="2">
        <v>3029044.4</v>
      </c>
      <c r="E9" s="2">
        <v>38733</v>
      </c>
      <c r="F9" s="2">
        <v>472.35</v>
      </c>
      <c r="G9" s="6">
        <v>0.872</v>
      </c>
      <c r="I9" s="2">
        <f t="shared" si="0"/>
        <v>8.3176905223936004E-2</v>
      </c>
      <c r="J9" s="2">
        <f t="shared" si="1"/>
        <v>0.4</v>
      </c>
      <c r="K9" s="2">
        <f t="shared" si="2"/>
        <v>-0.31682309477606402</v>
      </c>
    </row>
    <row r="10" spans="1:11" x14ac:dyDescent="0.25">
      <c r="A10" s="2">
        <v>2022</v>
      </c>
      <c r="B10" s="2" t="s">
        <v>14</v>
      </c>
      <c r="C10" s="2">
        <v>4</v>
      </c>
      <c r="D10" s="2">
        <v>1098141.7</v>
      </c>
      <c r="E10" s="2">
        <v>305724.46999999997</v>
      </c>
      <c r="F10" s="2">
        <v>899.19</v>
      </c>
      <c r="G10" s="6">
        <v>0.309</v>
      </c>
      <c r="I10" s="2">
        <f t="shared" si="0"/>
        <v>0.15833987807412092</v>
      </c>
      <c r="J10" s="2">
        <f t="shared" si="1"/>
        <v>0.8</v>
      </c>
      <c r="K10" s="2">
        <f t="shared" si="2"/>
        <v>-0.64166012192587907</v>
      </c>
    </row>
    <row r="11" spans="1:11" x14ac:dyDescent="0.25">
      <c r="A11" s="2">
        <v>2022</v>
      </c>
      <c r="B11" s="2" t="s">
        <v>15</v>
      </c>
      <c r="C11" s="2">
        <v>3</v>
      </c>
      <c r="D11" s="2">
        <v>148118.29999999999</v>
      </c>
      <c r="E11" s="2">
        <v>1181.6600000000001</v>
      </c>
      <c r="F11" s="2">
        <v>295.41000000000003</v>
      </c>
      <c r="G11" s="6">
        <v>0.1037</v>
      </c>
      <c r="I11" s="2">
        <f t="shared" si="0"/>
        <v>5.2019243298831237E-2</v>
      </c>
      <c r="J11" s="2">
        <f t="shared" si="1"/>
        <v>0.60000000000000009</v>
      </c>
      <c r="K11" s="2">
        <f t="shared" si="2"/>
        <v>-0.54798075670116886</v>
      </c>
    </row>
    <row r="12" spans="1:11" x14ac:dyDescent="0.25">
      <c r="A12" s="2">
        <v>2022</v>
      </c>
      <c r="B12" s="2" t="s">
        <v>16</v>
      </c>
      <c r="C12" s="2">
        <v>2</v>
      </c>
      <c r="D12" s="2">
        <v>142893.1</v>
      </c>
      <c r="E12" s="2">
        <v>27585.25</v>
      </c>
      <c r="F12" s="2">
        <v>510.84</v>
      </c>
      <c r="G12" s="6">
        <v>0.2437</v>
      </c>
      <c r="I12" s="2">
        <f t="shared" si="0"/>
        <v>8.9954674001472348E-2</v>
      </c>
      <c r="J12" s="2">
        <f t="shared" si="1"/>
        <v>0.4</v>
      </c>
      <c r="K12" s="2">
        <f t="shared" si="2"/>
        <v>-0.31004532599852769</v>
      </c>
    </row>
    <row r="13" spans="1:11" x14ac:dyDescent="0.25">
      <c r="A13" s="2">
        <v>2022</v>
      </c>
      <c r="B13" s="2" t="s">
        <v>17</v>
      </c>
      <c r="C13" s="2">
        <v>7</v>
      </c>
      <c r="D13" s="2">
        <v>4810280.2</v>
      </c>
      <c r="E13" s="2">
        <v>1784964.49</v>
      </c>
      <c r="F13" s="2">
        <v>856.92</v>
      </c>
      <c r="G13" s="6">
        <v>0.44340000000000002</v>
      </c>
      <c r="I13" s="2">
        <f t="shared" si="0"/>
        <v>0.1508964827447766</v>
      </c>
      <c r="J13" s="2">
        <f t="shared" si="1"/>
        <v>1.4000000000000001</v>
      </c>
      <c r="K13" s="2">
        <f t="shared" si="2"/>
        <v>-1.2491035172552236</v>
      </c>
    </row>
    <row r="14" spans="1:11" x14ac:dyDescent="0.25">
      <c r="A14" s="2">
        <v>2022</v>
      </c>
      <c r="B14" s="2" t="s">
        <v>18</v>
      </c>
      <c r="C14" s="2">
        <v>4</v>
      </c>
      <c r="D14" s="2">
        <v>1072117.5</v>
      </c>
      <c r="E14" s="2">
        <v>25449.88</v>
      </c>
      <c r="F14" s="2">
        <v>877.58</v>
      </c>
      <c r="G14" s="6">
        <v>0.30159999999999998</v>
      </c>
      <c r="I14" s="2">
        <f t="shared" si="0"/>
        <v>0.15453453686127186</v>
      </c>
      <c r="J14" s="2">
        <f t="shared" si="1"/>
        <v>0.8</v>
      </c>
      <c r="K14" s="2">
        <f t="shared" si="2"/>
        <v>-0.64546546313872821</v>
      </c>
    </row>
    <row r="15" spans="1:11" x14ac:dyDescent="0.25">
      <c r="A15" s="2">
        <v>2022</v>
      </c>
      <c r="B15" s="2" t="s">
        <v>19</v>
      </c>
      <c r="C15" s="2">
        <v>2</v>
      </c>
      <c r="D15" s="2">
        <v>559059.5</v>
      </c>
      <c r="E15" s="2">
        <v>8111.76</v>
      </c>
      <c r="F15" s="2">
        <v>477.16</v>
      </c>
      <c r="G15" s="8">
        <v>32.270000000000003</v>
      </c>
      <c r="I15" s="2">
        <f t="shared" si="0"/>
        <v>8.4023906206527582E-2</v>
      </c>
      <c r="J15" s="2">
        <f t="shared" si="1"/>
        <v>0.4</v>
      </c>
      <c r="K15" s="2">
        <f t="shared" si="2"/>
        <v>-0.31597609379347247</v>
      </c>
    </row>
    <row r="16" spans="1:11" x14ac:dyDescent="0.25">
      <c r="A16" s="2">
        <v>2022</v>
      </c>
      <c r="B16" s="2" t="s">
        <v>20</v>
      </c>
      <c r="C16" s="2">
        <v>9</v>
      </c>
      <c r="D16" s="2">
        <v>13684483.1</v>
      </c>
      <c r="E16" s="2">
        <v>261090.86</v>
      </c>
      <c r="F16" s="2">
        <v>1170.81</v>
      </c>
      <c r="G16" s="10">
        <v>0.98109999999999997</v>
      </c>
      <c r="I16" s="2">
        <f t="shared" si="0"/>
        <v>0.20616990029689108</v>
      </c>
      <c r="J16" s="2">
        <f t="shared" si="1"/>
        <v>1.8</v>
      </c>
      <c r="K16" s="2">
        <f t="shared" si="2"/>
        <v>-1.593830099703109</v>
      </c>
    </row>
    <row r="17" spans="1:11" x14ac:dyDescent="0.25">
      <c r="A17" s="2">
        <v>2022</v>
      </c>
      <c r="B17" s="2" t="s">
        <v>21</v>
      </c>
      <c r="C17" s="2">
        <v>1</v>
      </c>
      <c r="D17" s="2">
        <v>132917.6</v>
      </c>
      <c r="E17" s="2">
        <v>1761.23</v>
      </c>
      <c r="F17" s="2">
        <v>880.62</v>
      </c>
      <c r="G17" s="6">
        <v>0.78969999999999996</v>
      </c>
      <c r="I17" s="2">
        <f t="shared" si="0"/>
        <v>0.15506985556960415</v>
      </c>
      <c r="J17" s="2">
        <f t="shared" si="1"/>
        <v>0.2</v>
      </c>
      <c r="K17" s="2">
        <f t="shared" si="2"/>
        <v>-4.4930144430395863E-2</v>
      </c>
    </row>
    <row r="18" spans="1:11" x14ac:dyDescent="0.25">
      <c r="A18" s="2">
        <v>2022</v>
      </c>
      <c r="B18" s="2" t="s">
        <v>23</v>
      </c>
      <c r="C18" s="2">
        <v>1</v>
      </c>
      <c r="D18" s="2">
        <v>158359</v>
      </c>
      <c r="E18" s="2">
        <v>53660.31</v>
      </c>
      <c r="F18" s="2">
        <v>419.22</v>
      </c>
      <c r="G18" s="6">
        <v>0.41839999999999999</v>
      </c>
      <c r="I18" s="2">
        <f t="shared" si="0"/>
        <v>7.3821154245746701E-2</v>
      </c>
      <c r="J18" s="2">
        <f t="shared" si="1"/>
        <v>0.2</v>
      </c>
      <c r="K18" s="2">
        <f t="shared" si="2"/>
        <v>-0.12617884575425331</v>
      </c>
    </row>
    <row r="19" spans="1:11" x14ac:dyDescent="0.25">
      <c r="A19" s="2">
        <v>2022</v>
      </c>
      <c r="B19" s="2" t="s">
        <v>24</v>
      </c>
      <c r="C19" s="2">
        <v>5</v>
      </c>
      <c r="D19" s="2">
        <v>649313.9</v>
      </c>
      <c r="E19" s="2">
        <v>107898.38</v>
      </c>
      <c r="F19" s="2">
        <v>5678.86</v>
      </c>
      <c r="G19" s="7">
        <v>1</v>
      </c>
      <c r="I19" s="2">
        <f t="shared" si="0"/>
        <v>1.0000000000000024</v>
      </c>
      <c r="J19" s="2">
        <f t="shared" si="1"/>
        <v>1</v>
      </c>
      <c r="K19" s="2">
        <f t="shared" si="2"/>
        <v>2.4424906541753444E-15</v>
      </c>
    </row>
    <row r="20" spans="1:11" x14ac:dyDescent="0.25">
      <c r="A20" s="2">
        <v>2022</v>
      </c>
      <c r="B20" s="2" t="s">
        <v>25</v>
      </c>
      <c r="C20" s="2">
        <v>1</v>
      </c>
      <c r="D20" s="2">
        <v>178263.7</v>
      </c>
      <c r="E20" s="2">
        <v>5684.65</v>
      </c>
      <c r="F20" s="2">
        <v>947.44</v>
      </c>
      <c r="G20" s="6">
        <v>0.86539999999999995</v>
      </c>
      <c r="I20" s="2">
        <f t="shared" si="0"/>
        <v>0.16683630165209257</v>
      </c>
      <c r="J20" s="2">
        <f t="shared" si="1"/>
        <v>0.2</v>
      </c>
      <c r="K20" s="2">
        <f t="shared" si="2"/>
        <v>-3.3163698347907444E-2</v>
      </c>
    </row>
    <row r="22" spans="1:11" x14ac:dyDescent="0.25">
      <c r="C22" s="2" t="s">
        <v>30</v>
      </c>
      <c r="D22" s="2" t="s">
        <v>31</v>
      </c>
      <c r="E22" s="2"/>
      <c r="F22" s="2" t="s">
        <v>35</v>
      </c>
    </row>
    <row r="23" spans="1:11" x14ac:dyDescent="0.25">
      <c r="C23" s="2">
        <v>0.2</v>
      </c>
      <c r="D23" s="2">
        <v>0</v>
      </c>
      <c r="E23" s="2"/>
      <c r="F23" s="2">
        <v>1.7609168037246956E-4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7922-7BE1-45CD-BEFE-F16750625892}">
  <dimension ref="A1:K24"/>
  <sheetViews>
    <sheetView workbookViewId="0">
      <selection activeCell="H21" sqref="H21"/>
    </sheetView>
  </sheetViews>
  <sheetFormatPr defaultRowHeight="15" x14ac:dyDescent="0.25"/>
  <cols>
    <col min="1" max="1" width="5" bestFit="1" customWidth="1"/>
    <col min="2" max="2" width="20.5703125" bestFit="1" customWidth="1"/>
    <col min="3" max="3" width="22.5703125" customWidth="1"/>
    <col min="4" max="4" width="21" customWidth="1"/>
    <col min="5" max="5" width="11" hidden="1" customWidth="1"/>
    <col min="6" max="6" width="20.28515625" customWidth="1"/>
    <col min="9" max="9" width="20.7109375" bestFit="1" customWidth="1"/>
    <col min="10" max="10" width="19" bestFit="1" customWidth="1"/>
  </cols>
  <sheetData>
    <row r="1" spans="1:11" x14ac:dyDescent="0.25">
      <c r="C1" t="s">
        <v>28</v>
      </c>
      <c r="D1" t="s">
        <v>29</v>
      </c>
    </row>
    <row r="2" spans="1:11" x14ac:dyDescent="0.25">
      <c r="A2" s="1" t="s">
        <v>1</v>
      </c>
      <c r="B2" s="1" t="s">
        <v>0</v>
      </c>
      <c r="C2" s="1" t="s">
        <v>26</v>
      </c>
      <c r="D2" s="1" t="s">
        <v>2</v>
      </c>
      <c r="E2" s="1" t="s">
        <v>3</v>
      </c>
      <c r="F2" s="1" t="s">
        <v>4</v>
      </c>
      <c r="I2" s="5" t="s">
        <v>36</v>
      </c>
      <c r="J2" s="5" t="s">
        <v>37</v>
      </c>
      <c r="K2" s="5" t="s">
        <v>38</v>
      </c>
    </row>
    <row r="3" spans="1:11" x14ac:dyDescent="0.25">
      <c r="A3" s="2">
        <v>2023</v>
      </c>
      <c r="B3" s="2" t="s">
        <v>5</v>
      </c>
      <c r="C3" s="2">
        <v>1</v>
      </c>
      <c r="D3" s="2">
        <v>61563.5</v>
      </c>
      <c r="E3" s="2">
        <v>475.42</v>
      </c>
      <c r="F3" s="2">
        <v>237.71</v>
      </c>
      <c r="G3" s="6">
        <v>3.2000000000000001E-2</v>
      </c>
      <c r="I3" s="2">
        <f>D3*$D$24+F3*$F$24</f>
        <v>1.1790410340603009E-2</v>
      </c>
      <c r="J3" s="2">
        <f>C3*$C$24</f>
        <v>1</v>
      </c>
      <c r="K3" s="2">
        <f>I3-J3</f>
        <v>-0.98820958965939698</v>
      </c>
    </row>
    <row r="4" spans="1:11" x14ac:dyDescent="0.25">
      <c r="A4" s="2">
        <v>2023</v>
      </c>
      <c r="B4" s="2" t="s">
        <v>8</v>
      </c>
      <c r="C4" s="2">
        <v>1</v>
      </c>
      <c r="D4" s="2">
        <v>238592.3</v>
      </c>
      <c r="E4" s="2">
        <v>1331.49</v>
      </c>
      <c r="F4" s="2">
        <v>166.44</v>
      </c>
      <c r="G4" s="8">
        <v>11.9</v>
      </c>
      <c r="I4" s="2">
        <f t="shared" ref="I4:I21" si="0">D4*$D$24+F4*$F$24</f>
        <v>8.2554200373983616E-3</v>
      </c>
      <c r="J4" s="2">
        <f t="shared" ref="J4:J21" si="1">C4*$C$24</f>
        <v>1</v>
      </c>
      <c r="K4" s="2">
        <f t="shared" ref="K4:K21" si="2">I4-J4</f>
        <v>-0.99174457996260168</v>
      </c>
    </row>
    <row r="5" spans="1:11" x14ac:dyDescent="0.25">
      <c r="A5" s="2">
        <v>2023</v>
      </c>
      <c r="B5" s="2" t="s">
        <v>9</v>
      </c>
      <c r="C5" s="2">
        <v>1</v>
      </c>
      <c r="D5" s="2">
        <v>69317.899999999994</v>
      </c>
      <c r="E5" s="2">
        <v>436.28</v>
      </c>
      <c r="F5" s="2">
        <v>436.28</v>
      </c>
      <c r="G5" s="6">
        <v>3.7999999999999999E-2</v>
      </c>
      <c r="I5" s="2">
        <f t="shared" si="0"/>
        <v>2.1639477613050694E-2</v>
      </c>
      <c r="J5" s="2">
        <f t="shared" si="1"/>
        <v>1</v>
      </c>
      <c r="K5" s="2">
        <f t="shared" si="2"/>
        <v>-0.97836052238694926</v>
      </c>
    </row>
    <row r="6" spans="1:11" x14ac:dyDescent="0.25">
      <c r="A6" s="2">
        <v>2023</v>
      </c>
      <c r="B6" s="2" t="s">
        <v>27</v>
      </c>
      <c r="C6" s="2">
        <v>3</v>
      </c>
      <c r="D6" s="2">
        <v>6075827.7000000002</v>
      </c>
      <c r="E6" s="2">
        <v>1685869.26</v>
      </c>
      <c r="F6" s="2">
        <v>1220.76</v>
      </c>
      <c r="G6" s="7">
        <v>1</v>
      </c>
      <c r="I6" s="2">
        <f t="shared" si="0"/>
        <v>6.0549666936159728E-2</v>
      </c>
      <c r="J6" s="2">
        <f t="shared" si="1"/>
        <v>3</v>
      </c>
      <c r="K6" s="2">
        <f t="shared" si="2"/>
        <v>-2.9394503330638404</v>
      </c>
    </row>
    <row r="7" spans="1:11" x14ac:dyDescent="0.25">
      <c r="A7" s="2">
        <v>2023</v>
      </c>
      <c r="B7" s="2" t="s">
        <v>10</v>
      </c>
      <c r="C7" s="2">
        <v>1</v>
      </c>
      <c r="D7" s="2">
        <v>57539.8</v>
      </c>
      <c r="E7" s="2">
        <v>909.72</v>
      </c>
      <c r="F7" s="2">
        <v>909.72</v>
      </c>
      <c r="G7" s="6">
        <v>4.4999999999999998E-2</v>
      </c>
      <c r="I7" s="2">
        <f t="shared" si="0"/>
        <v>4.5122090341396533E-2</v>
      </c>
      <c r="J7" s="2">
        <f t="shared" si="1"/>
        <v>1</v>
      </c>
      <c r="K7" s="2">
        <f t="shared" si="2"/>
        <v>-0.95487790965860342</v>
      </c>
    </row>
    <row r="8" spans="1:11" x14ac:dyDescent="0.25">
      <c r="A8" s="2">
        <v>2023</v>
      </c>
      <c r="B8" s="2" t="s">
        <v>11</v>
      </c>
      <c r="C8" s="2">
        <v>1</v>
      </c>
      <c r="D8" s="2">
        <v>429777.7</v>
      </c>
      <c r="E8" s="2">
        <v>92778.69</v>
      </c>
      <c r="F8" s="2">
        <v>284.60000000000002</v>
      </c>
      <c r="G8" s="6">
        <v>1.4E-2</v>
      </c>
      <c r="I8" s="2">
        <f t="shared" si="0"/>
        <v>1.4116153224246419E-2</v>
      </c>
      <c r="J8" s="2">
        <f t="shared" si="1"/>
        <v>1</v>
      </c>
      <c r="K8" s="2">
        <f t="shared" si="2"/>
        <v>-0.98588384677575358</v>
      </c>
    </row>
    <row r="9" spans="1:11" x14ac:dyDescent="0.25">
      <c r="A9" s="2">
        <v>2023</v>
      </c>
      <c r="B9" s="2" t="s">
        <v>12</v>
      </c>
      <c r="C9" s="2">
        <v>1</v>
      </c>
      <c r="D9" s="2">
        <v>29630</v>
      </c>
      <c r="E9" s="2">
        <v>401.31</v>
      </c>
      <c r="F9" s="2">
        <v>401.31</v>
      </c>
      <c r="G9" s="6">
        <v>1.9E-2</v>
      </c>
      <c r="I9" s="2">
        <f t="shared" si="0"/>
        <v>1.9904966445616058E-2</v>
      </c>
      <c r="J9" s="2">
        <f t="shared" si="1"/>
        <v>1</v>
      </c>
      <c r="K9" s="2">
        <f t="shared" si="2"/>
        <v>-0.98009503355438399</v>
      </c>
    </row>
    <row r="10" spans="1:11" x14ac:dyDescent="0.25">
      <c r="A10" s="2">
        <v>2023</v>
      </c>
      <c r="B10" s="2" t="s">
        <v>13</v>
      </c>
      <c r="C10" s="2">
        <v>2</v>
      </c>
      <c r="D10" s="2">
        <v>3191919.9</v>
      </c>
      <c r="E10" s="2">
        <v>3346776.08</v>
      </c>
      <c r="F10" s="2">
        <v>40322.6</v>
      </c>
      <c r="G10" s="7">
        <v>1</v>
      </c>
      <c r="I10" s="2">
        <f t="shared" si="0"/>
        <v>1.9999999999999951</v>
      </c>
      <c r="J10" s="2">
        <f t="shared" si="1"/>
        <v>2</v>
      </c>
      <c r="K10" s="2">
        <f t="shared" si="2"/>
        <v>-4.8849813083506888E-15</v>
      </c>
    </row>
    <row r="11" spans="1:11" x14ac:dyDescent="0.25">
      <c r="A11" s="2">
        <v>2023</v>
      </c>
      <c r="B11" s="2" t="s">
        <v>14</v>
      </c>
      <c r="C11" s="2">
        <v>4</v>
      </c>
      <c r="D11" s="2">
        <v>3261768.9</v>
      </c>
      <c r="E11" s="2">
        <v>636286.71</v>
      </c>
      <c r="F11" s="2">
        <v>1436.31</v>
      </c>
      <c r="G11" s="6">
        <v>0.4047</v>
      </c>
      <c r="I11" s="2">
        <f t="shared" si="0"/>
        <v>7.1240941804347757E-2</v>
      </c>
      <c r="J11" s="2">
        <f t="shared" si="1"/>
        <v>4</v>
      </c>
      <c r="K11" s="2">
        <f t="shared" si="2"/>
        <v>-3.9287590581956522</v>
      </c>
    </row>
    <row r="12" spans="1:11" x14ac:dyDescent="0.25">
      <c r="A12" s="2">
        <v>2023</v>
      </c>
      <c r="B12" s="2" t="s">
        <v>15</v>
      </c>
      <c r="C12" s="2">
        <v>1</v>
      </c>
      <c r="D12" s="2">
        <v>766702.9</v>
      </c>
      <c r="E12" s="2">
        <v>14206</v>
      </c>
      <c r="F12" s="2">
        <v>887.87</v>
      </c>
      <c r="G12" s="6">
        <v>0.38640000000000002</v>
      </c>
      <c r="I12" s="2">
        <f t="shared" si="0"/>
        <v>4.4038330861601083E-2</v>
      </c>
      <c r="J12" s="2">
        <f t="shared" si="1"/>
        <v>1</v>
      </c>
      <c r="K12" s="2">
        <f t="shared" si="2"/>
        <v>-0.95596166913839897</v>
      </c>
    </row>
    <row r="13" spans="1:11" x14ac:dyDescent="0.25">
      <c r="A13" s="2">
        <v>2023</v>
      </c>
      <c r="B13" s="2" t="s">
        <v>16</v>
      </c>
      <c r="C13" s="2">
        <v>2</v>
      </c>
      <c r="D13" s="2">
        <v>276121.09999999998</v>
      </c>
      <c r="E13" s="2">
        <v>51792.3</v>
      </c>
      <c r="F13" s="2">
        <v>575.47</v>
      </c>
      <c r="G13" s="6">
        <v>7.0900000000000005E-2</v>
      </c>
      <c r="I13" s="2">
        <f t="shared" si="0"/>
        <v>2.854329829921675E-2</v>
      </c>
      <c r="J13" s="2">
        <f t="shared" si="1"/>
        <v>2</v>
      </c>
      <c r="K13" s="2">
        <f t="shared" si="2"/>
        <v>-1.9714567017007834</v>
      </c>
    </row>
    <row r="14" spans="1:11" x14ac:dyDescent="0.25">
      <c r="A14" s="2">
        <v>2023</v>
      </c>
      <c r="B14" s="2" t="s">
        <v>17</v>
      </c>
      <c r="C14" s="2">
        <v>4</v>
      </c>
      <c r="D14" s="2">
        <v>5141325.5999999996</v>
      </c>
      <c r="E14" s="2">
        <v>3762838.46</v>
      </c>
      <c r="F14" s="2">
        <v>1770.75</v>
      </c>
      <c r="G14" s="6">
        <v>0.63660000000000005</v>
      </c>
      <c r="I14" s="2">
        <f t="shared" si="0"/>
        <v>8.7829157842004027E-2</v>
      </c>
      <c r="J14" s="2">
        <f t="shared" si="1"/>
        <v>4</v>
      </c>
      <c r="K14" s="2">
        <f t="shared" si="2"/>
        <v>-3.9121708421579959</v>
      </c>
    </row>
    <row r="15" spans="1:11" x14ac:dyDescent="0.25">
      <c r="A15" s="2">
        <v>2023</v>
      </c>
      <c r="B15" s="2" t="s">
        <v>18</v>
      </c>
      <c r="C15" s="2">
        <v>5</v>
      </c>
      <c r="D15" s="2">
        <v>2087180.7</v>
      </c>
      <c r="E15" s="2">
        <v>52429.22</v>
      </c>
      <c r="F15" s="2">
        <v>1092.28</v>
      </c>
      <c r="G15" s="6">
        <v>0.20760000000000001</v>
      </c>
      <c r="I15" s="2">
        <f t="shared" si="0"/>
        <v>5.4177061995010115E-2</v>
      </c>
      <c r="J15" s="2">
        <f t="shared" si="1"/>
        <v>5</v>
      </c>
      <c r="K15" s="2">
        <f t="shared" si="2"/>
        <v>-4.9458229380049898</v>
      </c>
    </row>
    <row r="16" spans="1:11" x14ac:dyDescent="0.25">
      <c r="A16" s="2">
        <v>2023</v>
      </c>
      <c r="B16" s="2" t="s">
        <v>19</v>
      </c>
      <c r="C16" s="2">
        <v>5</v>
      </c>
      <c r="D16" s="2">
        <v>1649059.7</v>
      </c>
      <c r="E16" s="2">
        <v>33500.410000000003</v>
      </c>
      <c r="F16" s="2">
        <v>683.68</v>
      </c>
      <c r="G16" s="6">
        <v>0.1636</v>
      </c>
      <c r="I16" s="2">
        <f t="shared" si="0"/>
        <v>3.3910511722954291E-2</v>
      </c>
      <c r="J16" s="2">
        <f t="shared" si="1"/>
        <v>5</v>
      </c>
      <c r="K16" s="2">
        <f t="shared" si="2"/>
        <v>-4.9660894882770457</v>
      </c>
    </row>
    <row r="17" spans="1:11" x14ac:dyDescent="0.25">
      <c r="A17" s="2">
        <v>2023</v>
      </c>
      <c r="B17" s="2" t="s">
        <v>20</v>
      </c>
      <c r="C17" s="2">
        <v>12</v>
      </c>
      <c r="D17" s="2">
        <v>14736405.199999999</v>
      </c>
      <c r="E17" s="2">
        <v>334045.90000000002</v>
      </c>
      <c r="F17" s="2">
        <v>1380.35</v>
      </c>
      <c r="G17" s="6">
        <v>0.60640000000000005</v>
      </c>
      <c r="I17" s="2">
        <f t="shared" si="0"/>
        <v>6.8465327136642815E-2</v>
      </c>
      <c r="J17" s="2">
        <f t="shared" si="1"/>
        <v>12</v>
      </c>
      <c r="K17" s="2">
        <f t="shared" si="2"/>
        <v>-11.931534672863357</v>
      </c>
    </row>
    <row r="18" spans="1:11" x14ac:dyDescent="0.25">
      <c r="A18" s="2">
        <v>2023</v>
      </c>
      <c r="B18" s="2" t="s">
        <v>22</v>
      </c>
      <c r="C18" s="2">
        <v>1</v>
      </c>
      <c r="D18" s="2">
        <v>97947.5</v>
      </c>
      <c r="E18" s="2">
        <v>830.58</v>
      </c>
      <c r="F18" s="2">
        <v>207.64</v>
      </c>
      <c r="G18" s="6">
        <v>5.0299999999999997E-2</v>
      </c>
      <c r="I18" s="2">
        <f t="shared" si="0"/>
        <v>1.0298939056509228E-2</v>
      </c>
      <c r="J18" s="2">
        <f t="shared" si="1"/>
        <v>1</v>
      </c>
      <c r="K18" s="2">
        <f t="shared" si="2"/>
        <v>-0.98970106094349075</v>
      </c>
    </row>
    <row r="19" spans="1:11" x14ac:dyDescent="0.25">
      <c r="A19" s="2">
        <v>2023</v>
      </c>
      <c r="B19" s="2" t="s">
        <v>23</v>
      </c>
      <c r="C19" s="2">
        <v>1</v>
      </c>
      <c r="D19" s="2">
        <v>432873.6</v>
      </c>
      <c r="E19" s="2">
        <v>152105.65</v>
      </c>
      <c r="F19" s="2">
        <v>462.33</v>
      </c>
      <c r="G19" s="6">
        <v>0.2177</v>
      </c>
      <c r="I19" s="2">
        <f t="shared" si="0"/>
        <v>2.2931556992852587E-2</v>
      </c>
      <c r="J19" s="2">
        <f t="shared" si="1"/>
        <v>1</v>
      </c>
      <c r="K19" s="2">
        <f t="shared" si="2"/>
        <v>-0.97706844300714746</v>
      </c>
    </row>
    <row r="20" spans="1:11" x14ac:dyDescent="0.25">
      <c r="A20" s="2">
        <v>2023</v>
      </c>
      <c r="B20" s="2" t="s">
        <v>24</v>
      </c>
      <c r="C20" s="2">
        <v>5</v>
      </c>
      <c r="D20" s="2">
        <v>611885.4</v>
      </c>
      <c r="E20" s="2">
        <v>12295.29</v>
      </c>
      <c r="F20" s="2">
        <v>683.07</v>
      </c>
      <c r="G20" s="6">
        <v>6.0999999999999999E-2</v>
      </c>
      <c r="I20" s="2">
        <f t="shared" si="0"/>
        <v>3.3880255737477168E-2</v>
      </c>
      <c r="J20" s="2">
        <f t="shared" si="1"/>
        <v>5</v>
      </c>
      <c r="K20" s="2">
        <f t="shared" si="2"/>
        <v>-4.9661197442625227</v>
      </c>
    </row>
    <row r="21" spans="1:11" x14ac:dyDescent="0.25">
      <c r="A21" s="2">
        <v>2023</v>
      </c>
      <c r="B21" s="2" t="s">
        <v>25</v>
      </c>
      <c r="C21" s="2">
        <v>1</v>
      </c>
      <c r="D21" s="2">
        <v>27192.3</v>
      </c>
      <c r="E21" s="2">
        <v>441.55</v>
      </c>
      <c r="F21" s="2">
        <v>441.55</v>
      </c>
      <c r="G21" s="6">
        <v>1.8100000000000002E-2</v>
      </c>
      <c r="I21" s="2">
        <f t="shared" si="0"/>
        <v>2.1900869487582596E-2</v>
      </c>
      <c r="J21" s="2">
        <f t="shared" si="1"/>
        <v>1</v>
      </c>
      <c r="K21" s="2">
        <f t="shared" si="2"/>
        <v>-0.97809913051241737</v>
      </c>
    </row>
    <row r="23" spans="1:11" x14ac:dyDescent="0.25">
      <c r="C23" s="2" t="s">
        <v>30</v>
      </c>
      <c r="D23" s="2" t="s">
        <v>31</v>
      </c>
      <c r="E23" s="2"/>
      <c r="F23" s="2" t="s">
        <v>35</v>
      </c>
    </row>
    <row r="24" spans="1:11" x14ac:dyDescent="0.25">
      <c r="C24" s="2">
        <v>1</v>
      </c>
      <c r="D24" s="2">
        <v>0</v>
      </c>
      <c r="E24" s="2"/>
      <c r="F24" s="2">
        <v>4.9599976192011311E-5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MARABINI</dc:creator>
  <cp:lastModifiedBy>DIEGO MARABINI</cp:lastModifiedBy>
  <dcterms:created xsi:type="dcterms:W3CDTF">2024-06-27T10:25:47Z</dcterms:created>
  <dcterms:modified xsi:type="dcterms:W3CDTF">2024-06-27T19:21:52Z</dcterms:modified>
</cp:coreProperties>
</file>