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5.bin" ContentType="application/vnd.openxmlformats-officedocument.spreadsheetml.customProperty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ustomProperty6.bin" ContentType="application/vnd.openxmlformats-officedocument.spreadsheetml.customProperty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ahma\ucb\homework\01\kickstarter-analysis\"/>
    </mc:Choice>
  </mc:AlternateContent>
  <xr:revisionPtr revIDLastSave="0" documentId="13_ncr:1_{233343A7-3554-4F5E-84AE-E28DD5A1F31A}" xr6:coauthVersionLast="47" xr6:coauthVersionMax="47" xr10:uidLastSave="{00000000-0000-0000-0000-000000000000}"/>
  <bookViews>
    <workbookView xWindow="-90" yWindow="-90" windowWidth="19380" windowHeight="11460" activeTab="1" xr2:uid="{00000000-000D-0000-FFFF-FFFF00000000}"/>
  </bookViews>
  <sheets>
    <sheet name="Kickstarter" sheetId="1" r:id="rId1"/>
    <sheet name="Category Statistics" sheetId="2" r:id="rId2"/>
    <sheet name="Outcomes Based on Launch Date" sheetId="3" r:id="rId3"/>
    <sheet name="Theater Outcomes by Launch Date" sheetId="5" r:id="rId4"/>
    <sheet name="Outcomes Based on Goals" sheetId="6" r:id="rId5"/>
    <sheet name="Sheet3" sheetId="4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6" l="1"/>
  <c r="D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2" i="6"/>
  <c r="D3" i="6"/>
  <c r="C3" i="6"/>
  <c r="B3" i="6"/>
  <c r="C2" i="6"/>
  <c r="B2" i="6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2736" i="1"/>
  <c r="S2736" i="1"/>
  <c r="U2736" i="1" s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6" l="1"/>
  <c r="F7" i="6" s="1"/>
  <c r="E6" i="6"/>
  <c r="F6" i="6" s="1"/>
  <c r="E8" i="6"/>
  <c r="F8" i="6" s="1"/>
  <c r="E9" i="6"/>
  <c r="F9" i="6" s="1"/>
  <c r="E10" i="6"/>
  <c r="G10" i="6" s="1"/>
  <c r="E2" i="6"/>
  <c r="H2" i="6" s="1"/>
  <c r="E13" i="6"/>
  <c r="H13" i="6" s="1"/>
  <c r="E5" i="6"/>
  <c r="H5" i="6" s="1"/>
  <c r="E12" i="6"/>
  <c r="F12" i="6" s="1"/>
  <c r="E4" i="6"/>
  <c r="F4" i="6" s="1"/>
  <c r="E11" i="6"/>
  <c r="G11" i="6" s="1"/>
  <c r="E3" i="6"/>
  <c r="G3" i="6" s="1"/>
  <c r="H9" i="6" l="1"/>
  <c r="G9" i="6"/>
  <c r="H8" i="6"/>
  <c r="H7" i="6"/>
  <c r="G7" i="6"/>
  <c r="G6" i="6"/>
  <c r="H6" i="6"/>
  <c r="G8" i="6"/>
  <c r="F10" i="6"/>
  <c r="H10" i="6"/>
  <c r="G4" i="6"/>
  <c r="H4" i="6"/>
  <c r="G12" i="6"/>
  <c r="F11" i="6"/>
  <c r="H11" i="6"/>
  <c r="F3" i="6"/>
  <c r="H3" i="6"/>
  <c r="H12" i="6"/>
  <c r="G2" i="6"/>
  <c r="F13" i="6"/>
  <c r="G13" i="6"/>
  <c r="F5" i="6"/>
  <c r="G5" i="6"/>
  <c r="F2" i="6"/>
</calcChain>
</file>

<file path=xl/sharedStrings.xml><?xml version="1.0" encoding="utf-8"?>
<sst xmlns="http://schemas.openxmlformats.org/spreadsheetml/2006/main" count="33018" uniqueCount="8403">
  <si>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</si>
  <si>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</si>
  <si>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</si>
  <si>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</si>
  <si>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</si>
  <si>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</si>
  <si>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</si>
  <si>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</si>
  <si>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</si>
  <si>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</si>
  <si>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</si>
  <si>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</si>
  <si>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</si>
  <si>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</si>
  <si>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</si>
  <si>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</si>
  <si>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</si>
  <si>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</si>
  <si>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</si>
  <si>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</si>
  <si>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</si>
  <si>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</si>
  <si>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</si>
  <si>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</si>
  <si>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</si>
  <si>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</si>
  <si>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</si>
  <si>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</si>
  <si>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</si>
  <si>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</si>
  <si>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</si>
  <si>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</si>
  <si>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</si>
  <si>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</si>
  <si>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</si>
  <si>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</si>
  <si>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</si>
  <si>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</si>
  <si>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</si>
  <si>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</si>
  <si>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</si>
  <si>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</si>
  <si>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</si>
  <si>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</si>
  <si>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</si>
  <si>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</si>
  <si>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</si>
  <si>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</si>
  <si>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</si>
  <si>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</si>
  <si>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</si>
  <si>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</si>
  <si>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</si>
  <si>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</si>
  <si>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</si>
  <si>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</si>
  <si>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</si>
  <si>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</si>
  <si>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</si>
  <si>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</si>
  <si>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</si>
  <si>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</si>
  <si>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</si>
  <si>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</si>
  <si>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</si>
  <si>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</si>
  <si>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</si>
  <si>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</si>
  <si>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</si>
  <si>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</si>
  <si>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</si>
  <si>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</si>
  <si>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</si>
  <si>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</si>
  <si>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</si>
  <si>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</si>
  <si>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</si>
  <si>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</si>
  <si>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</si>
  <si>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</si>
  <si>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</si>
  <si>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</si>
  <si>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</si>
  <si>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</si>
  <si>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</si>
  <si>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</si>
  <si>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</si>
  <si>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</si>
  <si>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</si>
  <si>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</si>
  <si>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</si>
  <si>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</si>
  <si>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</si>
  <si>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</si>
  <si>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</si>
  <si>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</si>
  <si>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</si>
  <si>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</si>
  <si>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</si>
  <si>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</si>
  <si>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</si>
  <si>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</si>
  <si>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</si>
  <si>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</si>
  <si>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</si>
  <si>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</si>
  <si>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</si>
  <si>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</si>
  <si>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</si>
  <si>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</si>
  <si>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</si>
  <si>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</si>
  <si>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</si>
  <si>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</si>
  <si>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</si>
  <si>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</si>
  <si>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</si>
  <si>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</si>
  <si>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</si>
  <si>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</si>
  <si>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</si>
  <si>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</si>
  <si>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</si>
  <si>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</si>
  <si>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</si>
  <si>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</si>
  <si>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</si>
  <si>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</si>
  <si>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</si>
  <si>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</si>
  <si>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</si>
  <si>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</si>
  <si>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</si>
  <si>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</si>
  <si>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</si>
  <si>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</si>
  <si>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</si>
  <si>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</si>
  <si>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</si>
  <si>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</si>
  <si>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</si>
  <si>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</si>
  <si>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</si>
  <si>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</si>
  <si>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</si>
  <si>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</si>
  <si>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</si>
  <si>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</si>
  <si>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</si>
  <si>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</si>
  <si>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</si>
  <si>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</si>
  <si>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</si>
  <si>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</si>
  <si>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</si>
  <si>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</si>
  <si>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</si>
  <si>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</si>
  <si>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</si>
  <si>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</si>
  <si>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</si>
  <si>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</si>
  <si>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</si>
  <si>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</si>
  <si>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</si>
  <si>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</si>
  <si>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</si>
  <si>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</si>
  <si>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</si>
  <si>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</si>
  <si>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</si>
  <si>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</si>
  <si>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</si>
  <si>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</si>
  <si>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</si>
  <si>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</si>
  <si>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</si>
  <si>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</si>
  <si>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</si>
  <si>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</si>
  <si>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</si>
  <si>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</si>
  <si>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</si>
  <si>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</si>
  <si>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</si>
  <si>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</si>
  <si>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</si>
  <si>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</si>
  <si>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</si>
  <si>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</si>
  <si>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</si>
  <si>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</si>
  <si>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</si>
  <si>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</si>
  <si>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</si>
  <si>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</si>
  <si>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</si>
  <si>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</si>
  <si>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</si>
  <si>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</si>
  <si>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</si>
  <si>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</si>
  <si>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</si>
  <si>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</si>
  <si>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</si>
  <si>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</si>
  <si>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</si>
  <si>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</si>
  <si>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</si>
  <si>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</si>
  <si>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</si>
  <si>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</si>
  <si>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</si>
  <si>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</si>
  <si>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</si>
  <si>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</si>
  <si>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</si>
  <si>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</si>
  <si>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</si>
  <si>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</si>
  <si>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</si>
  <si>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</si>
  <si>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</si>
  <si>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</si>
  <si>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</si>
  <si>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</si>
  <si>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</si>
  <si>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</si>
  <si>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</si>
  <si>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</si>
  <si>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</si>
  <si>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</si>
  <si>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</si>
  <si>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</si>
  <si>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</si>
  <si>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</si>
  <si>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</si>
  <si>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</si>
  <si>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</si>
  <si>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</si>
  <si>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</si>
  <si>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</si>
  <si>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</si>
  <si>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</si>
  <si>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</si>
  <si>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</si>
  <si>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</si>
  <si>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</si>
  <si>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</si>
  <si>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</si>
  <si>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</si>
  <si>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</si>
  <si>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</si>
  <si>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</si>
  <si>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</si>
  <si>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</si>
  <si>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</si>
  <si>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</si>
  <si>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</si>
  <si>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</si>
  <si>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</si>
  <si>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</si>
  <si>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</si>
  <si>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</si>
  <si>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</si>
  <si>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</si>
  <si>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</si>
  <si>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</si>
  <si>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</si>
  <si>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</si>
  <si>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</si>
  <si>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</si>
  <si>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</si>
  <si>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</si>
  <si>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</si>
  <si>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</si>
  <si>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</si>
  <si>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</si>
  <si>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</si>
  <si>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</si>
  <si>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</si>
  <si>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</si>
  <si>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</si>
  <si>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</si>
  <si>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</si>
  <si>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</si>
  <si>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</si>
  <si>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</si>
  <si>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</si>
  <si>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</si>
  <si>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</si>
  <si>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</si>
  <si>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</si>
  <si>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</si>
  <si>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</si>
  <si>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</si>
  <si>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</si>
  <si>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</si>
  <si>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</si>
  <si>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</si>
  <si>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</si>
  <si>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</si>
  <si>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</si>
  <si>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</si>
  <si>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</si>
  <si>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</si>
  <si>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</si>
  <si>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</si>
  <si>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</si>
  <si>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</si>
  <si>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</si>
  <si>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</si>
  <si>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</si>
  <si>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</si>
  <si>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</si>
  <si>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</si>
  <si>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</si>
  <si>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</si>
  <si>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</si>
  <si>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</si>
  <si>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</si>
  <si>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</si>
  <si>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</si>
  <si>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</si>
  <si>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</si>
  <si>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</si>
  <si>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</si>
  <si>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</si>
  <si>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</si>
  <si>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</si>
  <si>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</si>
  <si>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</si>
  <si>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</si>
  <si>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</si>
  <si>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</si>
  <si>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</si>
  <si>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</si>
  <si>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</si>
  <si>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</si>
  <si>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</si>
  <si>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</si>
  <si>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</si>
  <si>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</si>
  <si>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</si>
  <si>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</si>
  <si>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</si>
  <si>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</si>
  <si>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</si>
  <si>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</si>
  <si>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</si>
  <si>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</si>
  <si>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</si>
  <si>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</si>
  <si>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</si>
  <si>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</si>
  <si>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</si>
  <si>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</si>
  <si>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</si>
  <si>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</si>
  <si>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</si>
  <si>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</si>
  <si>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</si>
  <si>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</si>
  <si>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</si>
  <si>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</si>
  <si>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</si>
  <si>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</si>
  <si>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</si>
  <si>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</si>
  <si>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</si>
  <si>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</si>
  <si>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</si>
  <si>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</si>
  <si>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</si>
  <si>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</si>
  <si>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</si>
  <si>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</si>
  <si>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</si>
  <si>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</si>
  <si>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</si>
  <si>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</si>
  <si>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</si>
  <si>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</si>
  <si>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</si>
  <si>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</si>
  <si>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</si>
  <si>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</si>
  <si>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</si>
  <si>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</si>
  <si>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</si>
  <si>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</si>
  <si>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</si>
  <si>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</si>
  <si>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</si>
  <si>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</si>
  <si>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</si>
  <si>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</si>
  <si>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</si>
  <si>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</si>
  <si>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</si>
  <si>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</si>
  <si>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</si>
  <si>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</si>
  <si>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</si>
  <si>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</si>
  <si>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</si>
  <si>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</si>
  <si>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</si>
  <si>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</si>
  <si>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</si>
  <si>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</si>
  <si>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</si>
  <si>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</si>
  <si>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</si>
  <si>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</si>
  <si>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</si>
  <si>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</si>
  <si>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</si>
  <si>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</si>
  <si>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</si>
  <si>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</si>
  <si>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</si>
  <si>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</si>
  <si>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</si>
  <si>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</si>
  <si>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</si>
  <si>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</si>
  <si>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</si>
  <si>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</si>
  <si>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</si>
  <si>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</si>
  <si>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</si>
  <si>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</si>
  <si>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</si>
  <si>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</si>
  <si>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</si>
  <si>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</si>
  <si>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</si>
  <si>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</si>
  <si>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</si>
  <si>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</si>
  <si>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</si>
  <si>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</si>
  <si>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</si>
  <si>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</si>
  <si>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</si>
  <si>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</si>
  <si>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</si>
  <si>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</si>
  <si>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</si>
  <si>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</si>
  <si>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</si>
  <si>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</si>
  <si>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</si>
  <si>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</si>
  <si>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</si>
  <si>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</si>
  <si>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</si>
  <si>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</si>
  <si>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</si>
  <si>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</si>
  <si>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</si>
  <si>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</si>
  <si>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</si>
  <si>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</si>
  <si>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</si>
  <si>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</si>
  <si>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</si>
  <si>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</si>
  <si>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</si>
  <si>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</si>
  <si>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</si>
  <si>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</si>
  <si>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</si>
  <si>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</si>
  <si>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</si>
  <si>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</si>
  <si>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</si>
  <si>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</si>
  <si>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</si>
  <si>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</si>
  <si>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</si>
  <si>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</si>
  <si>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</si>
  <si>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</si>
  <si>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</si>
  <si>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</si>
  <si>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</si>
  <si>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</si>
  <si>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</si>
  <si>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</si>
  <si>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</si>
  <si>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</si>
  <si>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</si>
  <si>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</si>
  <si>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</si>
  <si>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</si>
  <si>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</si>
  <si>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</si>
  <si>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</si>
  <si>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</si>
  <si>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</si>
  <si>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</si>
  <si>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</si>
  <si>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</si>
  <si>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</si>
  <si>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</si>
  <si>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</si>
  <si>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</si>
  <si>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</si>
  <si>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</si>
  <si>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</si>
  <si>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</si>
  <si>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</si>
  <si>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</si>
  <si>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</si>
  <si>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</si>
  <si>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</si>
  <si>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</si>
  <si>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</si>
  <si>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</si>
  <si>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</si>
  <si>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</si>
  <si>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</si>
  <si>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</si>
  <si>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</si>
  <si>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</si>
  <si>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</si>
  <si>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</si>
  <si>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</si>
  <si>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</si>
  <si>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</si>
  <si>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</si>
  <si>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</si>
  <si>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</si>
  <si>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</si>
  <si>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</si>
  <si>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</si>
  <si>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</si>
  <si>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</si>
  <si>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</si>
  <si>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</si>
  <si>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</si>
  <si>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</si>
  <si>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</si>
  <si>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</si>
  <si>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</si>
  <si>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</si>
  <si>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</si>
  <si>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</si>
  <si>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</si>
  <si>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</si>
  <si>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</si>
  <si>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</si>
  <si>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</si>
  <si>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</si>
  <si>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</si>
  <si>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</si>
  <si>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</si>
  <si>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</si>
  <si>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</si>
  <si>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</si>
  <si>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</si>
  <si>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</si>
  <si>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</si>
  <si>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</si>
  <si>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</si>
  <si>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</si>
  <si>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</si>
  <si>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</si>
  <si>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</si>
  <si>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</si>
  <si>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</si>
  <si>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</si>
  <si>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</si>
  <si>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</si>
  <si>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</si>
  <si>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</si>
  <si>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</si>
  <si>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</si>
  <si>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</si>
  <si>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</si>
  <si>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</si>
  <si>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</si>
  <si>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</si>
  <si>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</si>
  <si>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</si>
  <si>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</si>
  <si>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</si>
  <si>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</si>
  <si>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</si>
  <si>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</si>
  <si>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</si>
  <si>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</si>
  <si>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</si>
  <si>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</si>
  <si>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</si>
  <si>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</si>
  <si>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</si>
  <si>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</si>
  <si>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</si>
  <si>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</si>
  <si>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</si>
  <si>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</si>
  <si>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</si>
  <si>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</si>
  <si>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</si>
  <si>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</si>
  <si>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</si>
  <si>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</si>
  <si>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</si>
  <si>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</si>
  <si>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</si>
  <si>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</si>
  <si>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</si>
  <si>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</si>
  <si>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</si>
  <si>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</si>
  <si>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</si>
  <si>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</si>
  <si>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</si>
  <si>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</si>
  <si>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</si>
  <si>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</si>
  <si>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</si>
  <si>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</si>
  <si>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</si>
  <si>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</si>
  <si>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</si>
  <si>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</si>
  <si>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</si>
  <si>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</si>
  <si>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</si>
  <si>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</si>
  <si>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</si>
  <si>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</si>
  <si>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</si>
  <si>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</si>
  <si>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</si>
  <si>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</si>
  <si>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</si>
  <si>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</si>
  <si>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</si>
  <si>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</si>
  <si>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</si>
  <si>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</si>
  <si>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</si>
  <si>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</si>
  <si>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</si>
  <si>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</si>
  <si>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</si>
  <si>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</si>
  <si>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</si>
  <si>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</si>
  <si>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</si>
  <si>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</si>
  <si>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</si>
  <si>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</si>
  <si>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</si>
  <si>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</si>
  <si>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</si>
  <si>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</si>
  <si>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</si>
  <si>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</si>
  <si>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</si>
  <si>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</si>
  <si>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</si>
  <si>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</si>
  <si>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</si>
  <si>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</si>
  <si>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</si>
  <si>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</si>
  <si>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</si>
  <si>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</si>
  <si>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</si>
  <si>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</si>
  <si>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</si>
  <si>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</si>
  <si>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</si>
  <si>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</si>
  <si>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</si>
  <si>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</si>
  <si>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</si>
  <si>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</si>
  <si>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</si>
  <si>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</si>
  <si>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</si>
  <si>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</si>
  <si>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</si>
  <si>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</si>
  <si>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</si>
  <si>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</si>
  <si>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</si>
  <si>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</si>
  <si>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</si>
  <si>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</si>
  <si>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</si>
  <si>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</si>
  <si>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</si>
  <si>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</si>
  <si>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</si>
  <si>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</si>
  <si>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</si>
  <si>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</si>
  <si>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</si>
  <si>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</si>
  <si>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</si>
  <si>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</si>
  <si>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</si>
  <si>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</si>
  <si>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</si>
  <si>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</si>
  <si>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</si>
  <si>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</si>
  <si>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</si>
  <si>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</si>
  <si>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</si>
  <si>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</si>
  <si>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</si>
  <si>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</si>
  <si>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</si>
  <si>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</si>
  <si>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</si>
  <si>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</si>
  <si>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</si>
  <si>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</si>
  <si>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</si>
  <si>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</si>
  <si>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</si>
  <si>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</si>
  <si>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</si>
  <si>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</si>
  <si>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</si>
  <si>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</si>
  <si>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</si>
  <si>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</si>
  <si>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</si>
  <si>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</si>
  <si>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</si>
  <si>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</si>
  <si>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</si>
  <si>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</si>
  <si>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</si>
  <si>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</si>
  <si>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</si>
  <si>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</si>
  <si>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</si>
  <si>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</si>
  <si>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</si>
  <si>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</si>
  <si>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</si>
  <si>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</si>
  <si>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</si>
  <si>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</si>
  <si>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</si>
  <si>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</si>
  <si>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</si>
  <si>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</si>
  <si>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</si>
  <si>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</si>
  <si>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</si>
  <si>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</si>
  <si>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</si>
  <si>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</si>
  <si>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</si>
  <si>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</si>
  <si>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</si>
  <si>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</si>
  <si>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</si>
  <si>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</si>
  <si>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</si>
  <si>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</si>
  <si>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</si>
  <si>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</si>
  <si>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</si>
  <si>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</si>
  <si>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</si>
  <si>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</si>
  <si>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</si>
  <si>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</si>
  <si>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</si>
  <si>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</si>
  <si>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</si>
  <si>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</si>
  <si>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</si>
  <si>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</si>
  <si>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</si>
  <si>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</si>
  <si>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</si>
  <si>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</si>
  <si>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</si>
  <si>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</si>
  <si>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</si>
  <si>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</si>
  <si>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</si>
  <si>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</si>
  <si>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</si>
  <si>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</si>
  <si>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</si>
  <si>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</si>
  <si>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</si>
  <si>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</si>
  <si>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</si>
  <si>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</si>
  <si>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</si>
  <si>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</si>
  <si>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</si>
  <si>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</si>
  <si>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</si>
  <si>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</si>
  <si>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</si>
  <si>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</si>
  <si>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</si>
  <si>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</si>
  <si>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</si>
  <si>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</si>
  <si>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</si>
  <si>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</si>
  <si>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</si>
  <si>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</si>
  <si>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</si>
  <si>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</si>
  <si>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</si>
  <si>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</si>
  <si>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</si>
  <si>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</si>
  <si>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</si>
  <si>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</si>
  <si>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</si>
  <si>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</si>
  <si>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</si>
  <si>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</si>
  <si>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</si>
  <si>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</si>
  <si>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</si>
  <si>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</si>
  <si>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</si>
  <si>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</si>
  <si>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</si>
  <si>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</si>
  <si>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</si>
  <si>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</si>
  <si>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</si>
  <si>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</si>
  <si>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</si>
  <si>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</si>
  <si>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</si>
  <si>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</si>
  <si>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</si>
  <si>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</si>
  <si>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</si>
  <si>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</si>
  <si>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</si>
  <si>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</si>
  <si>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</si>
  <si>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</si>
  <si>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</si>
  <si>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</si>
  <si>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</si>
  <si>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</si>
  <si>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</si>
  <si>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</si>
  <si>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</si>
  <si>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</si>
  <si>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</si>
  <si>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</si>
  <si>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</si>
  <si>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</si>
  <si>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</si>
  <si>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</si>
  <si>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</si>
  <si>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</si>
  <si>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</si>
  <si>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</si>
  <si>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</si>
  <si>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</si>
  <si>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</si>
  <si>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</si>
  <si>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</si>
  <si>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</si>
  <si>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</si>
  <si>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</si>
  <si>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</si>
  <si>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</si>
  <si>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</si>
  <si>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</si>
  <si>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</si>
  <si>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</si>
  <si>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</si>
  <si>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</si>
  <si>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</si>
  <si>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</si>
  <si>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</si>
  <si>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</si>
  <si>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</si>
  <si>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</si>
  <si>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</si>
  <si>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</si>
  <si>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</si>
  <si>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</si>
  <si>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</si>
  <si>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</si>
  <si>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</si>
  <si>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</si>
  <si>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</si>
  <si>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</si>
  <si>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</si>
  <si>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</si>
  <si>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</si>
  <si>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</si>
  <si>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</si>
  <si>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</si>
  <si>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</si>
  <si>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</si>
  <si>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</si>
  <si>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</si>
  <si>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</si>
  <si>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</si>
  <si>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</si>
  <si>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</si>
  <si>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</si>
  <si>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</si>
  <si>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</si>
  <si>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</si>
  <si>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</si>
  <si>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</si>
  <si>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</si>
  <si>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</si>
  <si>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</si>
  <si>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</si>
  <si>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</si>
  <si>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</si>
  <si>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</si>
  <si>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</si>
  <si>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</si>
  <si>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</si>
  <si>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</si>
  <si>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</si>
  <si>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</si>
  <si>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</si>
  <si>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</si>
  <si>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</si>
  <si>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</si>
  <si>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</si>
  <si>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</si>
  <si>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</si>
  <si>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</si>
  <si>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</si>
  <si>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</si>
  <si>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</si>
  <si>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</si>
  <si>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</si>
  <si>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</si>
  <si>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</si>
  <si>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</si>
  <si>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</si>
  <si>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</si>
  <si>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</si>
  <si>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</si>
  <si>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</si>
  <si>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</si>
  <si>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</si>
  <si>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</si>
  <si>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</si>
  <si>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</si>
  <si>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</si>
  <si>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</si>
  <si>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</si>
  <si>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</si>
  <si>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</si>
  <si>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</si>
  <si>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</si>
  <si>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</si>
  <si>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</si>
  <si>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</si>
  <si>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</si>
  <si>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</si>
  <si>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</si>
  <si>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</si>
  <si>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</si>
  <si>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</si>
  <si>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</si>
  <si>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</si>
  <si>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</si>
  <si>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</si>
  <si>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</si>
  <si>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</si>
  <si>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</si>
  <si>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</si>
  <si>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</si>
  <si>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</si>
  <si>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</si>
  <si>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</si>
  <si>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</si>
  <si>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</si>
  <si>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</si>
  <si>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</si>
  <si>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</si>
  <si>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</si>
  <si>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</si>
  <si>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</si>
  <si>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</si>
  <si>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</si>
  <si>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</si>
  <si>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</si>
  <si>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</si>
  <si>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</si>
  <si>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</si>
  <si>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</si>
  <si>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</si>
  <si>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</si>
  <si>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</si>
  <si>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</si>
  <si>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</si>
  <si>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</si>
  <si>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</si>
  <si>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</si>
  <si>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</si>
  <si>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</si>
  <si>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</si>
  <si>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</si>
  <si>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</si>
  <si>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</si>
  <si>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</si>
  <si>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</si>
  <si>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</si>
  <si>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</si>
  <si>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</si>
  <si>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</si>
  <si>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</si>
  <si>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</si>
  <si>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</si>
  <si>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</si>
  <si>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</si>
  <si>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</si>
  <si>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</si>
  <si>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</si>
  <si>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</si>
  <si>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</si>
  <si>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</si>
  <si>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</si>
  <si>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</si>
  <si>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</si>
  <si>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</si>
  <si>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</si>
  <si>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</si>
  <si>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</si>
  <si>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</si>
  <si>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</si>
  <si>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</si>
  <si>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</si>
  <si>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</si>
  <si>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</si>
  <si>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</si>
  <si>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</si>
  <si>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</si>
  <si>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</si>
  <si>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</si>
  <si>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</si>
  <si>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</si>
  <si>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</si>
  <si>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</si>
  <si>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</si>
  <si>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</si>
  <si>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</si>
  <si>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</si>
  <si>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</si>
  <si>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</si>
  <si>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</si>
  <si>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</si>
  <si>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</si>
  <si>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</si>
  <si>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</si>
  <si>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</si>
  <si>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</si>
  <si>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</si>
  <si>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</si>
  <si>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</si>
  <si>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</si>
  <si>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</si>
  <si>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</si>
  <si>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</si>
  <si>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</si>
  <si>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</si>
  <si>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</si>
  <si>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</si>
  <si>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</si>
  <si>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</si>
  <si>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</si>
  <si>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</si>
  <si>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</si>
  <si>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</si>
  <si>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</si>
  <si>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</si>
  <si>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</si>
  <si>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</si>
  <si>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</si>
  <si>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</si>
  <si>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</si>
  <si>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</si>
  <si>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</si>
  <si>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</si>
  <si>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</si>
  <si>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</si>
  <si>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</si>
  <si>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</si>
  <si>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</si>
  <si>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</si>
  <si>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</si>
  <si>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</si>
  <si>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</si>
  <si>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</si>
  <si>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</si>
  <si>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</si>
  <si>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</si>
  <si>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</si>
  <si>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</si>
  <si>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</si>
  <si>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</si>
  <si>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</si>
  <si>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</si>
  <si>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</si>
  <si>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</si>
  <si>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</si>
  <si>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</si>
  <si>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</si>
  <si>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</si>
  <si>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</si>
  <si>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</si>
  <si>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</si>
  <si>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</si>
  <si>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</si>
  <si>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</si>
  <si>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</si>
  <si>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</si>
  <si>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</si>
  <si>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</si>
  <si>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</si>
  <si>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</si>
  <si>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</si>
  <si>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</si>
  <si>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</si>
  <si>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</si>
  <si>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</si>
  <si>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</si>
  <si>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</si>
  <si>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</si>
  <si>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</si>
  <si>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</si>
  <si>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</si>
  <si>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</si>
  <si>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</si>
  <si>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</si>
  <si>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</si>
  <si>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</si>
  <si>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</si>
  <si>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</si>
  <si>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</si>
  <si>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</si>
  <si>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</si>
  <si>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</si>
  <si>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</si>
  <si>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</si>
  <si>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</si>
  <si>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</si>
  <si>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</si>
  <si>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</si>
  <si>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</si>
  <si>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</si>
  <si>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</si>
  <si>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</si>
  <si>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</si>
  <si>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</si>
  <si>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</si>
  <si>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</si>
  <si>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</si>
  <si>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</si>
  <si>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</si>
  <si>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</si>
  <si>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</si>
  <si>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</si>
  <si>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</si>
  <si>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</si>
  <si>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</si>
  <si>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</si>
  <si>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</si>
  <si>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</si>
  <si>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</si>
  <si>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</si>
  <si>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</si>
  <si>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</si>
  <si>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</si>
  <si>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</si>
  <si>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</si>
  <si>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</si>
  <si>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</si>
  <si>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</si>
  <si>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</si>
  <si>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</si>
  <si>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</si>
  <si>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</si>
  <si>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</si>
  <si>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</si>
  <si>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</si>
  <si>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</si>
  <si>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</si>
  <si>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</si>
  <si>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</si>
  <si>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</si>
  <si>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</si>
  <si>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</si>
  <si>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</si>
  <si>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</si>
  <si>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</si>
  <si>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</si>
  <si>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</si>
  <si>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</si>
  <si>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</si>
  <si>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</si>
  <si>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</si>
  <si>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</si>
  <si>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</si>
  <si>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</si>
  <si>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</si>
  <si>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</si>
  <si>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</si>
  <si>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</si>
  <si>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</si>
  <si>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</si>
  <si>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</si>
  <si>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</si>
  <si>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</si>
  <si>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</si>
  <si>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</si>
  <si>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</si>
  <si>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</si>
  <si>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</si>
  <si>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</si>
  <si>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</si>
  <si>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</si>
  <si>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</si>
  <si>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</si>
  <si>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</si>
  <si>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</si>
  <si>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</si>
  <si>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</si>
  <si>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</si>
  <si>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</si>
  <si>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</si>
  <si>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</si>
  <si>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</si>
  <si>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</si>
  <si>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</si>
  <si>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</si>
  <si>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</si>
  <si>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</si>
  <si>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</si>
  <si>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</si>
  <si>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</si>
  <si>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</si>
  <si>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</si>
  <si>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</si>
  <si>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</si>
  <si>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</si>
  <si>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</si>
  <si>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</si>
  <si>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</si>
  <si>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</si>
  <si>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</si>
  <si>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</si>
  <si>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</si>
  <si>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</si>
  <si>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</si>
  <si>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</si>
  <si>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</si>
  <si>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</si>
  <si>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</si>
  <si>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</si>
  <si>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</si>
  <si>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</si>
  <si>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</si>
  <si>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</si>
  <si>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</si>
  <si>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</si>
  <si>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</si>
  <si>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</si>
  <si>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</si>
  <si>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</si>
  <si>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</si>
  <si>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</si>
  <si>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</si>
  <si>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</si>
  <si>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</si>
  <si>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</si>
  <si>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</si>
  <si>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</si>
  <si>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</si>
  <si>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</si>
  <si>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</si>
  <si>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</si>
  <si>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</si>
  <si>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</si>
  <si>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</si>
  <si>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</si>
  <si>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</si>
  <si>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</si>
  <si>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</si>
  <si>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</si>
  <si>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</si>
  <si>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</si>
  <si>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</si>
  <si>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</si>
  <si>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</si>
  <si>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</si>
  <si>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</si>
  <si>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</si>
  <si>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</si>
  <si>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</si>
  <si>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</si>
  <si>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</si>
  <si>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</si>
  <si>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</si>
  <si>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</si>
  <si>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</si>
  <si>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</si>
  <si>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</si>
  <si>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</si>
  <si>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</si>
  <si>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</si>
  <si>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</si>
  <si>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</si>
  <si>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</si>
  <si>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</si>
  <si>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</si>
  <si>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</si>
  <si>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</si>
  <si>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</si>
  <si>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</si>
  <si>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</si>
  <si>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</si>
  <si>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</si>
  <si>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</si>
  <si>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</si>
  <si>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</si>
  <si>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</si>
  <si>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</si>
  <si>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</si>
  <si>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</si>
  <si>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</si>
  <si>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</si>
  <si>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</si>
  <si>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</si>
  <si>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</si>
  <si>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</si>
  <si>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</si>
  <si>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</si>
  <si>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</si>
  <si>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</si>
  <si>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</si>
  <si>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</si>
  <si>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</si>
  <si>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</si>
  <si>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</si>
  <si>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</si>
  <si>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</si>
  <si>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</si>
  <si>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</si>
  <si>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</si>
  <si>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</si>
  <si>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</si>
  <si>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</si>
  <si>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</si>
  <si>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</si>
  <si>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</si>
  <si>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</si>
  <si>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</si>
  <si>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</si>
  <si>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</si>
  <si>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</si>
  <si>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</si>
  <si>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</si>
  <si>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</si>
  <si>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</si>
  <si>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</si>
  <si>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</si>
  <si>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</si>
  <si>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</si>
  <si>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</si>
  <si>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</si>
  <si>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</si>
  <si>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</si>
  <si>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</si>
  <si>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</si>
  <si>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</si>
  <si>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</si>
  <si>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</si>
  <si>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</si>
  <si>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</si>
  <si>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</si>
  <si>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</si>
  <si>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</si>
  <si>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</si>
  <si>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</si>
  <si>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</si>
  <si>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</si>
  <si>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</si>
  <si>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</si>
  <si>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</si>
  <si>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</si>
  <si>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</si>
  <si>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</si>
  <si>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</si>
  <si>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</si>
  <si>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</si>
  <si>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</si>
  <si>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</si>
  <si>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</si>
  <si>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</si>
  <si>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</si>
  <si>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</si>
  <si>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</si>
  <si>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</si>
  <si>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</si>
  <si>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</si>
  <si>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</si>
  <si>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</si>
  <si>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</si>
  <si>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</si>
  <si>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</si>
  <si>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</si>
  <si>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</si>
  <si>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</si>
  <si>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</si>
  <si>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</si>
  <si>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</si>
  <si>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</si>
  <si>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</si>
  <si>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</si>
  <si>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</si>
  <si>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</si>
  <si>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</si>
  <si>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</si>
  <si>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</si>
  <si>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</si>
  <si>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</si>
  <si>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</si>
  <si>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</si>
  <si>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</si>
  <si>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</si>
  <si>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</si>
  <si>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</si>
  <si>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</si>
  <si>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</si>
  <si>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</si>
  <si>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</si>
  <si>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</si>
  <si>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</si>
  <si>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</si>
  <si>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</si>
  <si>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</si>
  <si>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</si>
  <si>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</si>
  <si>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</si>
  <si>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</si>
  <si>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</si>
  <si>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</si>
  <si>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</si>
  <si>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</si>
  <si>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</si>
  <si>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</si>
  <si>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</si>
  <si>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</si>
  <si>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</si>
  <si>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</si>
  <si>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</si>
  <si>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</si>
  <si>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</si>
  <si>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</si>
  <si>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</si>
  <si>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</si>
  <si>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</si>
  <si>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</si>
  <si>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</si>
  <si>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</si>
  <si>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</si>
  <si>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</si>
  <si>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</si>
  <si>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</si>
  <si>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</si>
  <si>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</si>
  <si>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</si>
  <si>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</si>
  <si>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</si>
  <si>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</si>
  <si>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</si>
  <si>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</si>
  <si>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</si>
  <si>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</si>
  <si>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</si>
  <si>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</si>
  <si>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</si>
  <si>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</si>
  <si>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</si>
  <si>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</si>
  <si>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</si>
  <si>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</si>
  <si>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</si>
  <si>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</si>
  <si>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</si>
  <si>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</si>
  <si>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</si>
  <si>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</si>
  <si>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</si>
  <si>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</si>
  <si>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</si>
  <si>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</si>
  <si>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</si>
  <si>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</si>
  <si>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</si>
  <si>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</si>
  <si>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</si>
  <si>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</si>
  <si>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</si>
  <si>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</si>
  <si>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</si>
  <si>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</si>
  <si>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</si>
  <si>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</si>
  <si>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</si>
  <si>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</si>
  <si>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</si>
  <si>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</si>
  <si>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</si>
  <si>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</si>
  <si>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</si>
  <si>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</si>
  <si>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</si>
  <si>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</si>
  <si>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</si>
  <si>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</si>
  <si>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</si>
  <si>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</si>
  <si>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</si>
  <si>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</si>
  <si>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</si>
  <si>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</si>
  <si>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</si>
  <si>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</si>
  <si>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</si>
  <si>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</si>
  <si>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</si>
  <si>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</si>
  <si>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</si>
  <si>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</si>
  <si>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</si>
  <si>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</si>
  <si>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</si>
  <si>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</si>
  <si>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</si>
  <si>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</si>
  <si>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</si>
  <si>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</si>
  <si>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</si>
  <si>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</si>
  <si>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</si>
  <si>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</si>
  <si>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</si>
  <si>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</si>
  <si>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</si>
  <si>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</si>
  <si>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</si>
  <si>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</si>
  <si>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</si>
  <si>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</si>
  <si>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</si>
  <si>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</si>
  <si>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</si>
  <si>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</si>
  <si>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</si>
  <si>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</si>
  <si>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</si>
  <si>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</si>
  <si>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</si>
  <si>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</si>
  <si>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</si>
  <si>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</si>
  <si>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</si>
  <si>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</si>
  <si>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</si>
  <si>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</si>
  <si>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</si>
  <si>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</si>
  <si>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</si>
  <si>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</si>
  <si>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</si>
  <si>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</si>
  <si>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</si>
  <si>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</si>
  <si>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</si>
  <si>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</si>
  <si>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</si>
  <si>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</si>
  <si>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</si>
  <si>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</si>
  <si>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</si>
  <si>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</si>
  <si>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</si>
  <si>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</si>
  <si>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</si>
  <si>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</si>
  <si>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</si>
  <si>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</si>
  <si>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</si>
  <si>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</si>
  <si>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</si>
  <si>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</si>
  <si>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</si>
  <si>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</si>
  <si>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</si>
  <si>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</si>
  <si>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</si>
  <si>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</si>
  <si>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</si>
  <si>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</si>
  <si>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</si>
  <si>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</si>
  <si>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</si>
  <si>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</si>
  <si>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</si>
  <si>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</si>
  <si>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</si>
  <si>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</si>
  <si>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</si>
  <si>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</si>
  <si>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</si>
  <si>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</si>
  <si>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</si>
  <si>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</si>
  <si>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</si>
  <si>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</si>
  <si>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</si>
  <si>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</si>
  <si>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</si>
  <si>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</si>
  <si>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</si>
  <si>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</si>
  <si>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</si>
  <si>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</si>
  <si>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</si>
  <si>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</si>
  <si>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</si>
  <si>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</si>
  <si>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</si>
  <si>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</si>
  <si>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</si>
  <si>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</si>
  <si>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</si>
  <si>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</si>
  <si>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</si>
  <si>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</si>
  <si>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</si>
  <si>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</si>
  <si>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</si>
  <si>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</si>
  <si>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</si>
  <si>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</si>
  <si>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</si>
  <si>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</si>
  <si>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</si>
  <si>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</si>
  <si>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</si>
  <si>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</si>
  <si>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</si>
  <si>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</si>
  <si>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</si>
  <si>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</si>
  <si>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</si>
  <si>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</si>
  <si>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</si>
  <si>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</si>
  <si>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</si>
  <si>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</si>
  <si>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</si>
  <si>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</si>
  <si>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</si>
  <si>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</si>
  <si>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</si>
  <si>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</si>
  <si>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</si>
  <si>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</si>
  <si>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</si>
  <si>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</si>
  <si>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</si>
  <si>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</si>
  <si>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</si>
  <si>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</si>
  <si>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</si>
  <si>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</si>
  <si>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</si>
  <si>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</si>
  <si>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</si>
  <si>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</si>
  <si>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</si>
  <si>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</si>
  <si>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</si>
  <si>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</si>
  <si>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</si>
  <si>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</si>
  <si>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</si>
  <si>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</si>
  <si>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</si>
  <si>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</si>
  <si>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</si>
  <si>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</si>
  <si>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</si>
  <si>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</si>
  <si>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</si>
  <si>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</si>
  <si>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</si>
  <si>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</si>
  <si>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</si>
  <si>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</si>
  <si>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</si>
  <si>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</si>
  <si>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</si>
  <si>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</si>
  <si>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</si>
  <si>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</si>
  <si>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</si>
  <si>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</si>
  <si>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</si>
  <si>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</si>
  <si>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</si>
  <si>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</si>
  <si>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</si>
  <si>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</si>
  <si>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</si>
  <si>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</si>
  <si>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</si>
  <si>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</si>
  <si>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</si>
  <si>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</si>
  <si>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</si>
  <si>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</si>
  <si>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</si>
  <si>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</si>
  <si>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</si>
  <si>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</si>
  <si>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</si>
  <si>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</si>
  <si>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</si>
  <si>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</si>
  <si>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</si>
  <si>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</si>
  <si>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</si>
  <si>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</si>
  <si>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</si>
  <si>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</si>
  <si>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</si>
  <si>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</si>
  <si>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</si>
  <si>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</si>
  <si>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</si>
  <si>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</si>
  <si>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</si>
  <si>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</si>
  <si>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</si>
  <si>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</si>
  <si>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</si>
  <si>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</si>
  <si>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</si>
  <si>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</si>
  <si>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</si>
  <si>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</si>
  <si>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</si>
  <si>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</si>
  <si>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</si>
  <si>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</si>
  <si>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</si>
  <si>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</si>
  <si>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</si>
  <si>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</si>
  <si>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</si>
  <si>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</si>
  <si>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</si>
  <si>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</si>
  <si>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</si>
  <si>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</si>
  <si>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</si>
  <si>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</si>
  <si>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</si>
  <si>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</si>
  <si>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</si>
  <si>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</si>
  <si>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</si>
  <si>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</si>
  <si>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</si>
  <si>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</si>
  <si>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</si>
  <si>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</si>
  <si>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</si>
  <si>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</si>
  <si>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</si>
  <si>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</si>
  <si>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</si>
  <si>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</si>
  <si>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</si>
  <si>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</si>
  <si>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</si>
  <si>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</si>
  <si>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</si>
  <si>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</si>
  <si>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</si>
  <si>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</si>
  <si>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</si>
  <si>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</si>
  <si>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</si>
  <si>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</si>
  <si>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</si>
  <si>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</si>
  <si>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</si>
  <si>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</si>
  <si>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</si>
  <si>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</si>
  <si>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</si>
  <si>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</si>
  <si>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</si>
  <si>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</si>
  <si>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</si>
  <si>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</si>
  <si>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</si>
  <si>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</si>
  <si>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</si>
  <si>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</si>
  <si>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</si>
  <si>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</si>
  <si>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</si>
  <si>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</si>
  <si>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</si>
  <si>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</si>
  <si>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</si>
  <si>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</si>
  <si>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</si>
  <si>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</si>
  <si>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</si>
  <si>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</si>
  <si>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</si>
  <si>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</si>
  <si>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</si>
  <si>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</si>
  <si>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</si>
  <si>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</si>
  <si>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</si>
  <si>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</si>
  <si>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</si>
  <si>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</si>
  <si>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</si>
  <si>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</si>
  <si>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</si>
  <si>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</si>
  <si>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</si>
  <si>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</si>
  <si>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</si>
  <si>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</si>
  <si>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</si>
  <si>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</si>
  <si>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</si>
  <si>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</si>
  <si>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</si>
  <si>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</si>
  <si>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</si>
  <si>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</si>
  <si>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</si>
  <si>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</si>
  <si>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</si>
  <si>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</si>
  <si>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</si>
  <si>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</si>
  <si>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</si>
  <si>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</si>
  <si>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</si>
  <si>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</si>
  <si>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</si>
  <si>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</si>
  <si>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</si>
  <si>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</si>
  <si>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</si>
  <si>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</si>
  <si>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</si>
  <si>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</si>
  <si>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</si>
  <si>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</si>
  <si>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</si>
  <si>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</si>
  <si>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</si>
  <si>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</si>
  <si>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</si>
  <si>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</si>
  <si>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</si>
  <si>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</si>
  <si>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</si>
  <si>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</si>
  <si>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</si>
  <si>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</si>
  <si>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</si>
  <si>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</si>
  <si>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</si>
  <si>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</si>
  <si>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</si>
  <si>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</si>
  <si>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</si>
  <si>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</si>
  <si>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</si>
  <si>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</si>
  <si>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</si>
  <si>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</si>
  <si>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</si>
  <si>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</si>
  <si>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</si>
  <si>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</si>
  <si>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</si>
  <si>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</si>
  <si>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</si>
  <si>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</si>
  <si>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</si>
  <si>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</si>
  <si>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</si>
  <si>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</si>
  <si>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</si>
  <si>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</si>
  <si>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</si>
  <si>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</si>
  <si>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</si>
  <si>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</si>
  <si>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</si>
  <si>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</si>
  <si>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</si>
  <si>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</si>
  <si>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</si>
  <si>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</si>
  <si>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</si>
  <si>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</si>
  <si>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</si>
  <si>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</si>
  <si>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</si>
  <si>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</si>
  <si>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</si>
  <si>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</si>
  <si>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</si>
  <si>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</si>
  <si>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</si>
  <si>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</si>
  <si>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</si>
  <si>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</si>
  <si>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</si>
  <si>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</si>
  <si>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</si>
  <si>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</si>
  <si>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</si>
  <si>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</si>
  <si>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</si>
  <si>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</si>
  <si>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</si>
  <si>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</si>
  <si>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</si>
  <si>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</si>
  <si>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</si>
  <si>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</si>
  <si>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</si>
  <si>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</si>
  <si>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</si>
  <si>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</si>
  <si>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</si>
  <si>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</si>
  <si>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</si>
  <si>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</si>
  <si>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</si>
  <si>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</si>
  <si>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</si>
  <si>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</si>
  <si>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</si>
  <si>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</si>
  <si>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</si>
  <si>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</si>
  <si>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</si>
  <si>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</si>
  <si>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</si>
  <si>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</si>
  <si>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</si>
  <si>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</si>
  <si>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</si>
  <si>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</si>
  <si>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</si>
  <si>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</si>
  <si>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</si>
  <si>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</si>
  <si>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</si>
  <si>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</si>
  <si>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</si>
  <si>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</si>
  <si>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</si>
  <si>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</si>
  <si>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</si>
  <si>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</si>
  <si>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</si>
  <si>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</si>
  <si>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</si>
  <si>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</si>
  <si>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</si>
  <si>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</si>
  <si>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</si>
  <si>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</si>
  <si>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</si>
  <si>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</si>
  <si>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</si>
  <si>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</si>
  <si>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</si>
  <si>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</si>
  <si>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</si>
  <si>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</si>
  <si>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</si>
  <si>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</si>
  <si>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</si>
  <si>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</si>
  <si>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</si>
  <si>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</si>
  <si>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</si>
  <si>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</si>
  <si>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</si>
  <si>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</si>
  <si>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</si>
  <si>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</si>
  <si>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</si>
  <si>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</si>
  <si>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</si>
  <si>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</si>
  <si>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</si>
  <si>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</si>
  <si>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</si>
  <si>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</si>
  <si>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</si>
  <si>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</si>
  <si>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</si>
  <si>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</si>
  <si>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</si>
  <si>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</si>
  <si>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</si>
  <si>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</si>
  <si>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</si>
  <si>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</si>
  <si>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</si>
  <si>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</si>
  <si>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</si>
  <si>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</si>
  <si>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</si>
  <si>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</si>
  <si>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</si>
  <si>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</si>
  <si>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</si>
  <si>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</si>
  <si>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</si>
  <si>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</si>
  <si>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</si>
  <si>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</si>
  <si>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</si>
  <si>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</si>
  <si>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</si>
  <si>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</si>
  <si>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</si>
  <si>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</si>
  <si>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</si>
  <si>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</si>
  <si>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</si>
  <si>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</si>
  <si>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</si>
  <si>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</si>
  <si>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</si>
  <si>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</si>
  <si>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</si>
  <si>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</si>
  <si>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</si>
  <si>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</si>
  <si>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</si>
  <si>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</si>
  <si>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</si>
  <si>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</si>
  <si>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</si>
  <si>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</si>
  <si>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</si>
  <si>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</si>
  <si>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</si>
  <si>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</si>
  <si>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</si>
  <si>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</si>
  <si>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</si>
  <si>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</si>
  <si>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</si>
  <si>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</si>
  <si>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</si>
  <si>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</si>
  <si>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</si>
  <si>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</si>
  <si>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</si>
  <si>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</si>
  <si>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</si>
  <si>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</si>
  <si>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</si>
  <si>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</si>
  <si>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</si>
  <si>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</si>
  <si>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</si>
  <si>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</si>
  <si>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</si>
  <si>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</si>
  <si>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</si>
  <si>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</si>
  <si>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</si>
  <si>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</si>
  <si>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</si>
  <si>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</si>
  <si>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</si>
  <si>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</si>
  <si>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</si>
  <si>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</si>
  <si>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</si>
  <si>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</si>
  <si>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</si>
  <si>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</si>
  <si>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</si>
  <si>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</si>
  <si>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</si>
  <si>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</si>
  <si>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</si>
  <si>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</si>
  <si>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</si>
  <si>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</si>
  <si>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</si>
  <si>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</si>
  <si>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</si>
  <si>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</si>
  <si>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</si>
  <si>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</si>
  <si>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</si>
  <si>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</si>
  <si>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</si>
  <si>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</si>
  <si>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</si>
  <si>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</si>
  <si>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</si>
  <si>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</si>
  <si>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</si>
  <si>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</si>
  <si>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</si>
  <si>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</si>
  <si>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</si>
  <si>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</si>
  <si>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</si>
  <si>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</si>
  <si>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</si>
  <si>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</si>
  <si>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</si>
  <si>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</si>
  <si>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</si>
  <si>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</si>
  <si>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</si>
  <si>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</si>
  <si>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</si>
  <si>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</si>
  <si>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</si>
  <si>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</si>
  <si>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</si>
  <si>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</si>
  <si>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</si>
  <si>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</si>
  <si>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</si>
  <si>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</si>
  <si>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</si>
  <si>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</si>
  <si>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</si>
  <si>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</si>
  <si>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</si>
  <si>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</si>
  <si>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</si>
  <si>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</si>
  <si>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</si>
  <si>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</si>
  <si>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</si>
  <si>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</si>
  <si>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</si>
  <si>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</si>
  <si>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</si>
  <si>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</si>
  <si>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</si>
  <si>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</si>
  <si>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</si>
  <si>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</si>
  <si>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</si>
  <si>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</si>
  <si>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</si>
  <si>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</si>
  <si>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</si>
  <si>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</si>
  <si>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</si>
  <si>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</si>
  <si>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</si>
  <si>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</si>
  <si>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</si>
  <si>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</si>
  <si>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</si>
  <si>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</si>
  <si>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</si>
  <si>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</si>
  <si>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</si>
  <si>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</si>
  <si>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</si>
  <si>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</si>
  <si>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</si>
  <si>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</si>
  <si>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</si>
  <si>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</si>
  <si>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</si>
  <si>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</si>
  <si>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</si>
  <si>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</si>
  <si>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</si>
  <si>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</si>
  <si>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</si>
  <si>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</si>
  <si>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</si>
  <si>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</si>
  <si>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</si>
  <si>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</si>
  <si>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</si>
  <si>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</si>
  <si>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</si>
  <si>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</si>
  <si>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</si>
  <si>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</si>
  <si>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</si>
  <si>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</si>
  <si>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</si>
  <si>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</si>
  <si>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</si>
  <si>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</si>
  <si>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</si>
  <si>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</si>
  <si>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</si>
  <si>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</si>
  <si>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</si>
  <si>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</si>
  <si>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</si>
  <si>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</si>
  <si>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</si>
  <si>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</si>
  <si>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</si>
  <si>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</si>
  <si>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</si>
  <si>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</si>
  <si>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</si>
  <si>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</si>
  <si>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</si>
  <si>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</si>
  <si>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</si>
  <si>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</si>
  <si>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</si>
  <si>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</si>
  <si>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</si>
  <si>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</si>
  <si>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</si>
  <si>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</si>
  <si>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</si>
  <si>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</si>
  <si>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</si>
  <si>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</si>
  <si>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</si>
  <si>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</si>
  <si>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</si>
  <si>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</si>
  <si>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</si>
  <si>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</si>
  <si>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</si>
  <si>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</si>
  <si>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</si>
  <si>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</si>
  <si>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</si>
  <si>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</si>
  <si>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</si>
  <si>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</si>
  <si>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</si>
  <si>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</si>
  <si>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</si>
  <si>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</si>
  <si>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</si>
  <si>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</si>
  <si>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</si>
  <si>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</si>
  <si>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</si>
  <si>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</si>
  <si>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</si>
  <si>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</si>
  <si>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</si>
  <si>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</si>
  <si>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</si>
  <si>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</si>
  <si>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</si>
  <si>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</si>
  <si>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</si>
  <si>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</si>
  <si>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</si>
  <si>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</si>
  <si>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</si>
  <si>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</si>
  <si>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</si>
  <si>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</si>
  <si>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</si>
  <si>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</si>
  <si>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</si>
  <si>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</si>
  <si>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</si>
  <si>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</si>
  <si>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</si>
  <si>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</si>
  <si>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</si>
  <si>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</si>
  <si>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</si>
  <si>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</si>
  <si>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</si>
  <si>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</si>
  <si>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</si>
  <si>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</si>
  <si>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</si>
  <si>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</si>
  <si>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</si>
  <si>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</si>
  <si>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</si>
  <si>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</si>
  <si>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</si>
  <si>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</si>
  <si>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</si>
  <si>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</si>
  <si>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</si>
  <si>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</si>
  <si>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</si>
  <si>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</si>
  <si>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</si>
  <si>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</si>
  <si>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</si>
  <si>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</si>
  <si>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</si>
  <si>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</si>
  <si>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</si>
  <si>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</si>
  <si>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</si>
  <si>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</si>
  <si>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</si>
  <si>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</si>
  <si>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</si>
  <si>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</si>
  <si>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</si>
  <si>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</si>
  <si>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</si>
  <si>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</si>
  <si>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</si>
  <si>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</si>
  <si>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</si>
  <si>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</si>
  <si>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</si>
  <si>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</si>
  <si>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</si>
  <si>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</si>
  <si>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</si>
  <si>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</si>
  <si>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</si>
  <si>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</si>
  <si>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</si>
  <si>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</si>
  <si>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</si>
  <si>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</si>
  <si>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</si>
  <si>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</si>
  <si>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</si>
  <si>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</si>
  <si>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</si>
  <si>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</si>
  <si>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</si>
  <si>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</si>
  <si>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</si>
  <si>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</si>
  <si>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</si>
  <si>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</si>
  <si>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</si>
  <si>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</si>
  <si>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</si>
  <si>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</si>
  <si>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</si>
  <si>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</si>
  <si>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</si>
  <si>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</si>
  <si>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</si>
  <si>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</si>
  <si>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</si>
  <si>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</si>
  <si>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</si>
  <si>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</si>
  <si>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</si>
  <si>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</si>
  <si>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</si>
  <si>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</si>
  <si>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</si>
  <si>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</si>
  <si>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</si>
  <si>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</si>
  <si>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</si>
  <si>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</si>
  <si>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</si>
  <si>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</si>
  <si>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</si>
  <si>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</si>
  <si>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</si>
  <si>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</si>
  <si>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</si>
  <si>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</si>
  <si>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</si>
  <si>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</si>
  <si>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</si>
  <si>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</si>
  <si>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</si>
  <si>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</si>
  <si>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</si>
  <si>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</si>
  <si>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</si>
  <si>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</si>
  <si>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</si>
  <si>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</si>
  <si>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</si>
  <si>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</si>
  <si>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</si>
  <si>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</si>
  <si>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</si>
  <si>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</si>
  <si>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</si>
  <si>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</si>
  <si>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</si>
  <si>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</si>
  <si>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</si>
  <si>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</si>
  <si>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</si>
  <si>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</si>
  <si>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</si>
  <si>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</si>
  <si>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</si>
  <si>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</si>
  <si>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</si>
  <si>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</si>
  <si>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</si>
  <si>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</si>
  <si>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</si>
  <si>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</si>
  <si>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</si>
  <si>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</si>
  <si>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</si>
  <si>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</si>
  <si>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</si>
  <si>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</si>
  <si>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</si>
  <si>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</si>
  <si>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</si>
  <si>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</si>
  <si>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</si>
  <si>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</si>
  <si>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</si>
  <si>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</si>
  <si>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</si>
  <si>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</si>
  <si>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</si>
  <si>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</si>
  <si>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</si>
  <si>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</si>
  <si>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</si>
  <si>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</si>
  <si>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</si>
  <si>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</si>
  <si>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</si>
  <si>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</si>
  <si>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</si>
  <si>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</si>
  <si>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</si>
  <si>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</si>
  <si>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</si>
  <si>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</si>
  <si>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</si>
  <si>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</si>
  <si>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</si>
  <si>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</si>
  <si>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</si>
  <si>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</si>
  <si>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</si>
  <si>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</si>
  <si>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</si>
  <si>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</si>
  <si>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</si>
  <si>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</si>
  <si>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</si>
  <si>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</si>
  <si>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</si>
  <si>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</si>
  <si>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</si>
  <si>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</si>
  <si>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</si>
  <si>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</si>
  <si>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</si>
  <si>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</si>
  <si>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</si>
  <si>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</si>
  <si>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</si>
  <si>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</si>
  <si>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</si>
  <si>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</si>
  <si>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</si>
  <si>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</si>
  <si>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</si>
  <si>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</si>
  <si>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</si>
  <si>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</si>
  <si>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</si>
  <si>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</si>
  <si>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</si>
  <si>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</si>
  <si>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</si>
  <si>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</si>
  <si>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</si>
  <si>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</si>
  <si>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</si>
  <si>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</si>
  <si>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</si>
  <si>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</si>
  <si>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</si>
  <si>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</si>
  <si>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</si>
  <si>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</si>
  <si>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</si>
  <si>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</si>
  <si>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</si>
  <si>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</si>
  <si>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</si>
  <si>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</si>
  <si>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</si>
  <si>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</si>
  <si>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</si>
  <si>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</si>
  <si>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</si>
  <si>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</si>
  <si>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</si>
  <si>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</si>
  <si>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</si>
  <si>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</si>
  <si>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</si>
  <si>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</si>
  <si>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</si>
  <si>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</si>
  <si>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</si>
  <si>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</si>
  <si>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</si>
  <si>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</si>
  <si>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</si>
  <si>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</si>
  <si>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</si>
  <si>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</si>
  <si>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</si>
  <si>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</si>
  <si>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</si>
  <si>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</si>
  <si>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</si>
  <si>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</si>
  <si>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</si>
  <si>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</si>
  <si>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</si>
  <si>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</si>
  <si>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</si>
  <si>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</si>
  <si>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</si>
  <si>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</si>
  <si>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</si>
  <si>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</si>
  <si>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</si>
  <si>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</si>
  <si>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</si>
  <si>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</si>
  <si>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</si>
  <si>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</si>
  <si>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</si>
  <si>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</si>
  <si>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</si>
  <si>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</si>
  <si>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</si>
  <si>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</si>
  <si>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</si>
  <si>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</si>
  <si>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</si>
  <si>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</si>
  <si>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</si>
  <si>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</si>
  <si>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</si>
  <si>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</si>
  <si>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</si>
  <si>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</si>
  <si>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</si>
  <si>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</si>
  <si>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</si>
  <si>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</si>
  <si>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</si>
  <si>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</si>
  <si>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</si>
  <si>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</si>
  <si>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</si>
  <si>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</si>
  <si>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</si>
  <si>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</si>
  <si>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</si>
  <si>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</si>
  <si>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</si>
  <si>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</si>
  <si>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</si>
  <si>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</si>
  <si>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</si>
  <si>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</si>
  <si>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</si>
  <si>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</si>
  <si>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</si>
  <si>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</si>
  <si>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</si>
  <si>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</si>
  <si>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</si>
  <si>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</si>
  <si>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</si>
  <si>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</si>
  <si>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</si>
  <si>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</si>
  <si>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</si>
  <si>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</si>
  <si>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</si>
  <si>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</si>
  <si>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</si>
  <si>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</si>
  <si>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</si>
  <si>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</si>
  <si>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</si>
  <si>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</si>
  <si>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</si>
  <si>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</si>
  <si>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</si>
  <si>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</si>
  <si>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</si>
  <si>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</si>
  <si>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</si>
  <si>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</si>
  <si>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</si>
  <si>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</si>
  <si>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</si>
  <si>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</si>
  <si>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</si>
  <si>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</si>
  <si>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</si>
  <si>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</si>
  <si>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</si>
  <si>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</si>
  <si>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</si>
  <si>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</si>
  <si>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</si>
  <si>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</si>
  <si>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</si>
  <si>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</si>
  <si>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</si>
  <si>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</si>
  <si>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</si>
  <si>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</si>
  <si>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</si>
  <si>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</si>
  <si>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</si>
  <si>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</si>
  <si>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</si>
  <si>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</si>
  <si>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</si>
  <si>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</si>
  <si>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</si>
  <si>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</si>
  <si>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</si>
  <si>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</si>
  <si>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</si>
  <si>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</si>
  <si>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</si>
  <si>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</si>
  <si>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</si>
  <si>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</si>
  <si>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</si>
  <si>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</si>
  <si>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</si>
  <si>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</si>
  <si>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</si>
  <si>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</si>
  <si>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</si>
  <si>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</si>
  <si>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</si>
  <si>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</si>
  <si>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</si>
  <si>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</si>
  <si>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</si>
  <si>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</si>
  <si>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</si>
  <si>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</si>
  <si>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</si>
  <si>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</si>
  <si>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</si>
  <si>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</si>
  <si>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</si>
  <si>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</si>
  <si>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</si>
  <si>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</si>
  <si>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</si>
  <si>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</si>
  <si>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</si>
  <si>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</si>
  <si>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</si>
  <si>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</si>
  <si>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</si>
  <si>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</si>
  <si>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</si>
  <si>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</si>
  <si>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</si>
  <si>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</si>
  <si>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</si>
  <si>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</si>
  <si>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</si>
  <si>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</si>
  <si>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</si>
  <si>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</si>
  <si>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</si>
  <si>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</si>
  <si>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</si>
  <si>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</si>
  <si>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</si>
  <si>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</si>
  <si>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</si>
  <si>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</si>
  <si>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</si>
  <si>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</si>
  <si>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</si>
  <si>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</si>
  <si>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</si>
  <si>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</si>
  <si>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</si>
  <si>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</si>
  <si>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</si>
  <si>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</si>
  <si>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</si>
  <si>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</si>
  <si>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</si>
  <si>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</si>
  <si>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</si>
  <si>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</si>
  <si>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</si>
  <si>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</si>
  <si>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</si>
  <si>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</si>
  <si>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</si>
  <si>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</si>
  <si>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</si>
  <si>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</si>
  <si>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</si>
  <si>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</si>
  <si>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</si>
  <si>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</si>
  <si>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</si>
  <si>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</si>
  <si>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</si>
  <si>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</si>
  <si>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</si>
  <si>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</si>
  <si>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</si>
  <si>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</si>
  <si>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</si>
  <si>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</si>
  <si>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</si>
  <si>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</si>
  <si>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</si>
  <si>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</si>
  <si>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</si>
  <si>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</si>
  <si>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</si>
  <si>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</si>
  <si>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</si>
  <si>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</si>
  <si>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</si>
  <si>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</si>
  <si>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</si>
  <si>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</si>
  <si>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</si>
  <si>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</si>
  <si>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</si>
  <si>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</si>
  <si>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</si>
  <si>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</si>
  <si>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</si>
  <si>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</si>
  <si>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</si>
  <si>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</si>
  <si>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</si>
  <si>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</si>
  <si>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</si>
  <si>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</si>
  <si>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</si>
  <si>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</si>
  <si>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</si>
  <si>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</si>
  <si>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</si>
  <si>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</si>
  <si>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</si>
  <si>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</si>
  <si>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</si>
  <si>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</si>
  <si>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</si>
  <si>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</si>
  <si>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</si>
  <si>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</si>
  <si>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</si>
  <si>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</si>
  <si>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</si>
  <si>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</si>
  <si>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</si>
  <si>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</si>
  <si>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</si>
  <si>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</si>
  <si>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</si>
  <si>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</si>
  <si>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</si>
  <si>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</si>
  <si>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</si>
  <si>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</si>
  <si>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</si>
  <si>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</si>
  <si>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</si>
  <si>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</si>
  <si>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</si>
  <si>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</si>
  <si>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</si>
  <si>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</si>
  <si>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</si>
  <si>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</si>
  <si>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</si>
  <si>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</si>
  <si>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</si>
  <si>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</si>
  <si>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</si>
  <si>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</si>
  <si>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</si>
  <si>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</si>
  <si>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</si>
  <si>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</si>
  <si>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</si>
  <si>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</si>
  <si>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</si>
  <si>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</si>
  <si>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</si>
  <si>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</si>
  <si>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</si>
  <si>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</si>
  <si>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</si>
  <si>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</si>
  <si>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</si>
  <si>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</si>
  <si>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</si>
  <si>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</si>
  <si>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</si>
  <si>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</si>
  <si>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</si>
  <si>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</si>
  <si>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</si>
  <si>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</si>
  <si>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</si>
  <si>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</si>
  <si>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</si>
  <si>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</si>
  <si>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</si>
  <si>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</si>
  <si>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</si>
  <si>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</si>
  <si>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</si>
  <si>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</si>
  <si>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</si>
  <si>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</si>
  <si>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</si>
  <si>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</si>
  <si>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</si>
  <si>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</si>
  <si>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</si>
  <si>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</si>
  <si>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</si>
  <si>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</si>
  <si>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</si>
  <si>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</si>
  <si>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</si>
  <si>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</si>
  <si>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</si>
  <si>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</si>
  <si>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</si>
  <si>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</si>
  <si>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</si>
  <si>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</si>
  <si>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</si>
  <si>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</si>
  <si>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</si>
  <si>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</si>
  <si>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</si>
  <si>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</si>
  <si>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</si>
  <si>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</si>
  <si>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</si>
  <si>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</si>
  <si>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</si>
  <si>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</si>
  <si>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</si>
  <si>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</si>
  <si>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</si>
  <si>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</si>
  <si>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</si>
  <si>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</si>
  <si>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</si>
  <si>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</si>
  <si>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</si>
  <si>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</si>
  <si>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</si>
  <si>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</si>
  <si>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</si>
  <si>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</si>
  <si>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</si>
  <si>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</si>
  <si>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</si>
  <si>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</si>
  <si>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</si>
  <si>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</si>
  <si>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</si>
  <si>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</si>
  <si>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</si>
  <si>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</si>
  <si>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</si>
  <si>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</si>
  <si>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</si>
  <si>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</si>
  <si>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</si>
  <si>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</si>
  <si>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</si>
  <si>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</si>
  <si>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</si>
  <si>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</si>
  <si>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</si>
  <si>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</si>
  <si>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</si>
  <si>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</si>
  <si>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</si>
  <si>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</si>
  <si>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</si>
  <si>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</si>
  <si>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</si>
  <si>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</si>
  <si>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</si>
  <si>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</si>
  <si>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</si>
  <si>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</si>
  <si>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</si>
  <si>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</si>
  <si>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</si>
  <si>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</si>
  <si>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</si>
  <si>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</si>
  <si>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</si>
  <si>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</si>
  <si>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</si>
  <si>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</si>
  <si>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</si>
  <si>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</si>
  <si>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</si>
  <si>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</si>
  <si>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</si>
  <si>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</si>
  <si>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</si>
  <si>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</si>
  <si>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</si>
  <si>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</si>
  <si>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</si>
  <si>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</si>
  <si>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</si>
  <si>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</si>
  <si>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</si>
  <si>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</si>
  <si>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</si>
  <si>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</si>
  <si>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</si>
  <si>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</si>
  <si>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</si>
  <si>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</si>
  <si>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</si>
  <si>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</si>
  <si>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</si>
  <si>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</si>
  <si>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</si>
  <si>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</si>
  <si>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</si>
  <si>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</si>
  <si>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</si>
  <si>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</si>
  <si>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</si>
  <si>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</si>
  <si>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</si>
  <si>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</si>
  <si>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</si>
  <si>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</si>
  <si>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</si>
  <si>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</si>
  <si>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</si>
  <si>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</si>
  <si>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</si>
  <si>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</si>
  <si>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</si>
  <si>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</si>
  <si>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</si>
  <si>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</si>
  <si>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</si>
  <si>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</si>
  <si>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</si>
  <si>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</si>
  <si>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</si>
  <si>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</si>
  <si>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</si>
  <si>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</si>
  <si>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</si>
  <si>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</si>
  <si>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</si>
  <si>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</si>
  <si>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</si>
  <si>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</si>
  <si>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</si>
  <si>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</si>
  <si>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</si>
  <si>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</si>
  <si>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</si>
  <si>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</si>
  <si>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</si>
  <si>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</si>
  <si>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</si>
  <si>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</si>
  <si>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</si>
  <si>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</si>
  <si>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</si>
  <si>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</si>
  <si>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</si>
  <si>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</si>
  <si>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</si>
  <si>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</si>
  <si>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</si>
  <si>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</si>
  <si>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</si>
  <si>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</si>
  <si>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</si>
  <si>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</si>
  <si>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</si>
  <si>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</si>
  <si>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</si>
  <si>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</si>
  <si>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</si>
  <si>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</si>
  <si>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</si>
  <si>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</si>
  <si>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</si>
  <si>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</si>
  <si>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</si>
  <si>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</si>
  <si>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</si>
  <si>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</si>
  <si>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</si>
  <si>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</si>
  <si>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</si>
  <si>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</si>
  <si>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</si>
  <si>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</si>
  <si>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</si>
  <si>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</si>
  <si>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</si>
  <si>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</si>
  <si>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</si>
  <si>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</si>
  <si>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</si>
  <si>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</si>
  <si>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</si>
  <si>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</si>
  <si>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</si>
  <si>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</si>
  <si>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</si>
  <si>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</si>
  <si>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</si>
  <si>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</si>
  <si>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</si>
  <si>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</si>
  <si>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</si>
  <si>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</si>
  <si>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</si>
  <si>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</si>
  <si>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</si>
  <si>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</si>
  <si>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</si>
  <si>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</si>
  <si>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</si>
  <si>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</si>
  <si>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</si>
  <si>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</si>
  <si>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</si>
  <si>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</si>
  <si>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</si>
  <si>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</si>
  <si>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</si>
  <si>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</si>
  <si>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</si>
  <si>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</si>
  <si>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</si>
  <si>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</si>
  <si>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</si>
  <si>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</si>
  <si>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</si>
  <si>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</si>
  <si>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</si>
  <si>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</si>
  <si>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</si>
  <si>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</si>
  <si>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</si>
  <si>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</si>
  <si>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</si>
  <si>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</si>
  <si>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</si>
  <si>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</si>
  <si>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</si>
  <si>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</si>
  <si>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</si>
  <si>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</si>
  <si>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</si>
  <si>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</si>
  <si>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</si>
  <si>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</si>
  <si>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</si>
  <si>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</si>
  <si>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</si>
  <si>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</si>
  <si>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</si>
  <si>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</si>
  <si>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</si>
  <si>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</si>
  <si>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</si>
  <si>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</si>
  <si>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</si>
  <si>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</si>
  <si>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</si>
  <si>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</si>
  <si>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</si>
  <si>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</si>
  <si>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</si>
  <si>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</si>
  <si>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</si>
  <si>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</si>
  <si>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</si>
  <si>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</si>
  <si>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</si>
  <si>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</si>
  <si>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</si>
  <si>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</si>
  <si>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</si>
  <si>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</si>
  <si>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</si>
  <si>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</si>
  <si>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</si>
  <si>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</si>
  <si>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</si>
  <si>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</si>
  <si>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</si>
  <si>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</si>
  <si>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</si>
  <si>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</si>
  <si>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</si>
  <si>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</si>
  <si>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</si>
  <si>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</si>
  <si>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</si>
  <si>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</si>
  <si>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</si>
  <si>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</si>
  <si>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</si>
  <si>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</si>
  <si>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</si>
  <si>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</si>
  <si>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</si>
  <si>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</si>
  <si>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</si>
  <si>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</si>
  <si>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</si>
  <si>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</si>
  <si>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</si>
  <si>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</si>
  <si>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</si>
  <si>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</si>
  <si>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</si>
  <si>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</si>
  <si>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</si>
  <si>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</si>
  <si>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</si>
  <si>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</si>
  <si>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</si>
  <si>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</si>
  <si>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</si>
  <si>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</si>
  <si>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</si>
  <si>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</si>
  <si>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</si>
  <si>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</si>
  <si>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</si>
  <si>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</si>
  <si>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</si>
  <si>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</si>
  <si>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</si>
  <si>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</si>
  <si>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</si>
  <si>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</si>
  <si>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</si>
  <si>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</si>
  <si>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</si>
  <si>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</si>
  <si>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</si>
  <si>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</si>
  <si>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</si>
  <si>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</si>
  <si>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</si>
  <si>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</si>
  <si>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</si>
  <si>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</si>
  <si>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</si>
  <si>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</si>
  <si>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</si>
  <si>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</si>
  <si>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</si>
  <si>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</si>
  <si>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</si>
  <si>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</si>
  <si>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</si>
  <si>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</si>
  <si>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</si>
  <si>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</si>
  <si>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</si>
  <si>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</si>
  <si>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</si>
  <si>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</si>
  <si>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</si>
  <si>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</si>
  <si>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</si>
  <si>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</si>
  <si>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</si>
  <si>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</si>
  <si>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</si>
  <si>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</si>
  <si>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</si>
  <si>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</si>
  <si>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</si>
  <si>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</si>
  <si>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</si>
  <si>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</si>
  <si>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</si>
  <si>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</si>
  <si>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</si>
  <si>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</si>
  <si>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</si>
  <si>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</si>
  <si>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</si>
  <si>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</si>
  <si>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</si>
  <si>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</si>
  <si>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</si>
  <si>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</si>
  <si>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</si>
  <si>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</si>
  <si>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</si>
  <si>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</si>
  <si>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</si>
  <si>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</si>
  <si>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</si>
  <si>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</si>
  <si>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</si>
  <si>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</si>
  <si>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</si>
  <si>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</si>
  <si>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</si>
  <si>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</si>
  <si>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</si>
  <si>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</si>
  <si>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</si>
  <si>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</si>
  <si>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</si>
  <si>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</si>
  <si>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</si>
  <si>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</si>
  <si>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</si>
  <si>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</si>
  <si>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</si>
  <si>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</si>
  <si>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</si>
  <si>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</si>
  <si>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</si>
  <si>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</si>
  <si>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</si>
  <si>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</si>
  <si>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</si>
  <si>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</si>
  <si>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</si>
  <si>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</si>
  <si>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</si>
  <si>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</si>
  <si>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</si>
  <si>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</si>
  <si>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</si>
  <si>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</si>
  <si>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</si>
  <si>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</si>
  <si>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</si>
  <si>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</si>
  <si>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</si>
  <si>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</si>
  <si>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</si>
  <si>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</si>
  <si>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</si>
  <si>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</si>
  <si>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</si>
  <si>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</si>
  <si>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</si>
  <si>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</si>
  <si>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</si>
  <si>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</si>
  <si>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</si>
  <si>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</si>
  <si>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</si>
  <si>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</si>
  <si>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</si>
  <si>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</si>
  <si>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</si>
  <si>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</si>
  <si>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</si>
  <si>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</si>
  <si>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</si>
  <si>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</si>
  <si>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</si>
  <si>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</si>
  <si>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</si>
  <si>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</si>
  <si>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</si>
  <si>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</si>
  <si>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</si>
  <si>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</si>
  <si>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</si>
  <si>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</si>
  <si>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</si>
  <si>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</si>
  <si>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</si>
  <si>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</si>
  <si>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</si>
  <si>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</si>
  <si>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</si>
  <si>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</si>
  <si>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</si>
  <si>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</si>
  <si>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</si>
  <si>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</si>
  <si>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</si>
  <si>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</si>
  <si>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</si>
  <si>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</si>
  <si>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</si>
  <si>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</si>
  <si>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</si>
  <si>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</si>
  <si>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</si>
  <si>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</si>
  <si>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</si>
  <si>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</si>
  <si>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</si>
  <si>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</si>
  <si>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</si>
  <si>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</si>
  <si>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</si>
  <si>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</si>
  <si>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</si>
  <si>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</si>
  <si>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</si>
  <si>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</si>
  <si>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</si>
  <si>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</si>
  <si>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</si>
  <si>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</si>
  <si>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</si>
  <si>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</si>
  <si>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</si>
  <si>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</si>
  <si>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</si>
  <si>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</si>
  <si>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</si>
  <si>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</si>
  <si>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</si>
  <si>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</si>
  <si>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</si>
  <si>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</si>
  <si>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</si>
  <si>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</si>
  <si>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</si>
  <si>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</si>
  <si>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</si>
  <si>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</si>
  <si>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</si>
  <si>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</si>
  <si>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</si>
  <si>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</si>
  <si>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</si>
  <si>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</si>
  <si>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</si>
  <si>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</si>
  <si>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</si>
  <si>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</si>
  <si>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</si>
  <si>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</si>
  <si>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</si>
  <si>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</si>
  <si>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</si>
  <si>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</si>
  <si>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</si>
  <si>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</si>
  <si>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</si>
  <si>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</si>
  <si>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</si>
  <si>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</si>
  <si>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</si>
  <si>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</si>
  <si>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</si>
  <si>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</si>
  <si>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</si>
  <si>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</si>
  <si>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</si>
  <si>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</si>
  <si>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</si>
  <si>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</si>
  <si>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</si>
  <si>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</si>
  <si>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</si>
  <si>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</si>
  <si>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</si>
  <si>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</si>
  <si>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</si>
  <si>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</si>
  <si>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</si>
  <si>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</si>
  <si>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</si>
  <si>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</si>
  <si>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</si>
  <si>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</si>
  <si>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</si>
  <si>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</si>
  <si>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</si>
  <si>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</si>
  <si>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</si>
  <si>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</si>
  <si>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</si>
  <si>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</si>
  <si>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</si>
  <si>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</si>
  <si>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</si>
  <si>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</si>
  <si>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</si>
  <si>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</si>
  <si>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</si>
  <si>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</si>
  <si>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</si>
  <si>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</si>
  <si>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</si>
  <si>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</si>
  <si>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</si>
  <si>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</si>
  <si>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</si>
  <si>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</si>
  <si>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</si>
  <si>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</si>
  <si>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</si>
  <si>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</si>
  <si>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</si>
  <si>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</si>
  <si>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</si>
  <si>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</si>
  <si>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</si>
  <si>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</si>
  <si>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</si>
  <si>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</si>
  <si>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</si>
  <si>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</si>
  <si>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</si>
  <si>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</si>
  <si>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</si>
  <si>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</si>
  <si>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</si>
  <si>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</si>
  <si>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</si>
  <si>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</si>
  <si>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</si>
  <si>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</si>
  <si>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</si>
  <si>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</si>
  <si>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</si>
  <si>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</si>
  <si>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</si>
  <si>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</si>
  <si>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</si>
  <si>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</si>
  <si>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</si>
  <si>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</si>
  <si>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</si>
  <si>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</si>
  <si>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</si>
  <si>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</si>
  <si>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</si>
  <si>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</si>
  <si>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</si>
  <si>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</si>
  <si>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</si>
  <si>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</si>
  <si>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</si>
  <si>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</si>
  <si>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</si>
  <si>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</si>
  <si>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</si>
  <si>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</si>
  <si>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</si>
  <si>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</si>
  <si>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</si>
  <si>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</si>
  <si>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</si>
  <si>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</si>
  <si>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</si>
  <si>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</si>
  <si>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</si>
  <si>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</si>
  <si>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</si>
  <si>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</si>
  <si>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</si>
  <si>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</si>
  <si>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</si>
  <si>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</si>
  <si>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</si>
  <si>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</si>
  <si>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</si>
  <si>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</si>
  <si>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</si>
  <si>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</si>
  <si>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</si>
  <si>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</si>
  <si>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</si>
  <si>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</si>
  <si>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</si>
  <si>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</si>
  <si>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</si>
  <si>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</si>
  <si>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</si>
  <si>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</si>
  <si>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</si>
  <si>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</si>
  <si>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</si>
  <si>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</si>
  <si>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</si>
  <si>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</si>
  <si>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</si>
  <si>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</si>
  <si>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</si>
  <si>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</si>
  <si>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</si>
  <si>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</si>
  <si>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</si>
  <si>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</si>
  <si>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</si>
  <si>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</si>
  <si>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</si>
  <si>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</si>
  <si>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</si>
  <si>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</si>
  <si>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</si>
  <si>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</si>
  <si>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</si>
  <si>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</si>
  <si>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</si>
  <si>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</si>
  <si>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</si>
  <si>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</si>
  <si>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</si>
  <si>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</si>
  <si>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</si>
  <si>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</si>
  <si>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</si>
  <si>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</si>
  <si>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</si>
  <si>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</si>
  <si>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</si>
  <si>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</si>
  <si>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</si>
  <si>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</si>
  <si>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</si>
  <si>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</si>
  <si>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</si>
  <si>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</si>
  <si>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</si>
  <si>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</si>
  <si>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</si>
  <si>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</si>
  <si>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</si>
  <si>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</si>
  <si>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</si>
  <si>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</si>
  <si>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</si>
  <si>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</si>
  <si>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</si>
  <si>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</si>
  <si>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</si>
  <si>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</si>
  <si>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</si>
  <si>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</si>
  <si>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</si>
  <si>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</si>
  <si>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</si>
  <si>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</si>
  <si>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</si>
  <si>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</si>
  <si>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</si>
  <si>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</si>
  <si>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</si>
  <si>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</si>
  <si>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</si>
  <si>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</si>
  <si>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</si>
  <si>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</si>
  <si>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</si>
  <si>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</si>
  <si>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</si>
  <si>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</si>
  <si>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</si>
  <si>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</si>
  <si>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</si>
  <si>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</si>
  <si>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</si>
  <si>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</si>
  <si>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</si>
  <si>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</si>
  <si>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</si>
  <si>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</si>
  <si>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</si>
  <si>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</si>
  <si>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</si>
  <si>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</si>
  <si>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</si>
  <si>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</si>
  <si>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</si>
  <si>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</si>
  <si>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</si>
  <si>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</si>
  <si>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</si>
  <si>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</si>
  <si>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</si>
  <si>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</si>
  <si>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</si>
  <si>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</si>
  <si>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</si>
  <si>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</si>
  <si>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</si>
  <si>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</si>
  <si>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</si>
  <si>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</si>
  <si>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</si>
  <si>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</si>
  <si>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</si>
  <si>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</si>
  <si>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</si>
  <si>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</si>
  <si>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</si>
  <si>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</si>
  <si>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</si>
  <si>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</si>
  <si>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</si>
  <si>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</si>
  <si>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</si>
  <si>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</si>
  <si>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</si>
  <si>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</si>
  <si>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</si>
  <si>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</si>
  <si>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</si>
  <si>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</si>
  <si>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</si>
  <si>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</si>
  <si>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</si>
  <si>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</si>
  <si>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</si>
  <si>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</si>
  <si>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</si>
  <si>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</si>
  <si>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</si>
  <si>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</si>
  <si>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</si>
  <si>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</si>
  <si>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</si>
  <si>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</si>
  <si>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</si>
  <si>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</si>
  <si>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</si>
  <si>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</si>
  <si>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</si>
  <si>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</si>
  <si>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</si>
  <si>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</si>
  <si>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</si>
  <si>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</si>
  <si>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</si>
  <si>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</si>
  <si>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</si>
  <si>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</si>
  <si>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</si>
  <si>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</si>
  <si>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</si>
  <si>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</si>
  <si>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</si>
  <si>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</si>
  <si>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</si>
  <si>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</si>
  <si>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</si>
  <si>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</si>
  <si>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</si>
  <si>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</si>
  <si>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</si>
  <si>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</si>
  <si>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</si>
  <si>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</si>
  <si>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</si>
  <si>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</si>
  <si>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</si>
  <si>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</si>
  <si>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</si>
  <si>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</si>
  <si>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</si>
  <si>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</si>
  <si>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</si>
  <si>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</si>
  <si>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</si>
  <si>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</si>
  <si>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</si>
  <si>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</si>
  <si>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</si>
  <si>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</si>
  <si>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</si>
  <si>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</si>
  <si>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</si>
  <si>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</si>
  <si>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</si>
  <si>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</si>
  <si>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</si>
  <si>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</si>
  <si>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</si>
  <si>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</si>
  <si>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</si>
  <si>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</si>
  <si>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</si>
  <si>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</si>
  <si>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</si>
  <si>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</si>
  <si>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</si>
  <si>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</si>
  <si>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</si>
  <si>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</si>
  <si>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</si>
  <si>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</si>
  <si>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</si>
  <si>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</si>
  <si>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</si>
  <si>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</si>
  <si>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</si>
  <si>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</si>
  <si>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</si>
  <si>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</si>
  <si>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</si>
  <si>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</si>
  <si>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</si>
  <si>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</si>
  <si>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</si>
  <si>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</si>
  <si>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</si>
  <si>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</si>
  <si>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</si>
  <si>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</si>
  <si>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</si>
  <si>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</si>
  <si>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</si>
  <si>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</si>
  <si>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</si>
  <si>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</si>
  <si>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</si>
  <si>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</si>
  <si>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</si>
  <si>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</si>
  <si>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</si>
  <si>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</si>
  <si>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</si>
  <si>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</si>
  <si>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</si>
  <si>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</si>
  <si>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</si>
  <si>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</si>
  <si>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</si>
  <si>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</si>
  <si>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</si>
  <si>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</si>
  <si>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</si>
  <si>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</si>
  <si>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</si>
  <si>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</si>
  <si>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</si>
  <si>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</si>
  <si>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</si>
  <si>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</si>
  <si>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</si>
  <si>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</si>
  <si>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</si>
  <si>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</si>
  <si>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</si>
  <si>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</si>
  <si>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</si>
  <si>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</si>
  <si>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</si>
  <si>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</si>
  <si>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</si>
  <si>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</si>
  <si>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</si>
  <si>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</si>
  <si>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</si>
  <si>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</si>
  <si>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</si>
  <si>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</si>
  <si>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</si>
  <si>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</si>
  <si>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</si>
  <si>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</si>
  <si>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</si>
  <si>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</si>
  <si>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</si>
  <si>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</si>
  <si>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</si>
  <si>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</si>
  <si>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</si>
  <si>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</si>
  <si>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</si>
  <si>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</si>
  <si>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</si>
  <si>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</si>
  <si>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</si>
  <si>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</si>
  <si>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</si>
  <si>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</si>
  <si>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</si>
  <si>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</si>
  <si>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</si>
  <si>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</si>
  <si>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</si>
  <si>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</si>
  <si>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</si>
  <si>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</si>
  <si>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</si>
  <si>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</si>
  <si>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</si>
  <si>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</si>
  <si>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</si>
  <si>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</si>
  <si>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</si>
  <si>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</si>
  <si>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</si>
  <si>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</si>
  <si>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</si>
  <si>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</si>
  <si>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</si>
  <si>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</si>
  <si>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</si>
  <si>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</si>
  <si>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</si>
  <si>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</si>
  <si>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</si>
  <si>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</si>
  <si>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</si>
  <si>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</si>
  <si>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</si>
  <si>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</si>
  <si>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</si>
  <si>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</si>
  <si>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</si>
  <si>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</si>
  <si>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</si>
  <si>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</si>
  <si>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</si>
  <si>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</si>
  <si>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</si>
  <si>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</si>
  <si>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</si>
  <si>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</si>
  <si>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</si>
  <si>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</si>
  <si>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</si>
  <si>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</si>
  <si>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</si>
  <si>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</si>
  <si>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</si>
  <si>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</si>
  <si>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</si>
  <si>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</si>
  <si>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</si>
  <si>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</si>
  <si>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</si>
  <si>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</si>
  <si>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</si>
  <si>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</si>
  <si>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</si>
  <si>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</si>
  <si>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</si>
  <si>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</si>
  <si>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</si>
  <si>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</si>
  <si>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</si>
  <si>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</si>
  <si>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</si>
  <si>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</si>
  <si>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</si>
  <si>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</si>
  <si>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</si>
  <si>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</si>
  <si>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</si>
  <si>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</si>
  <si>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</si>
  <si>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</si>
  <si>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</si>
  <si>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</si>
  <si>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</si>
  <si>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</si>
  <si>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</si>
  <si>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</si>
  <si>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</si>
  <si>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</si>
  <si>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</si>
  <si>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</si>
  <si>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</si>
  <si>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</si>
  <si>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</si>
  <si>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</si>
  <si>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</si>
  <si>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</si>
  <si>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</si>
  <si>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</si>
  <si>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</si>
  <si>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</si>
  <si>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</si>
  <si>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</si>
  <si>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</si>
  <si>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</si>
  <si>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</si>
  <si>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</si>
  <si>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</si>
  <si>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</si>
  <si>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</si>
  <si>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</si>
  <si>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</si>
  <si>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</si>
  <si>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</si>
  <si>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</si>
  <si>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</si>
  <si>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</si>
  <si>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</si>
  <si>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</si>
  <si>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</si>
  <si>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</si>
  <si>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</si>
  <si>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</si>
  <si>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</si>
  <si>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</si>
  <si>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</si>
  <si>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</si>
  <si>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</si>
  <si>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</si>
  <si>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</si>
  <si>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</si>
  <si>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</si>
  <si>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</si>
  <si>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</si>
  <si>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</si>
  <si>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</si>
  <si>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</si>
  <si>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</si>
  <si>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</si>
  <si>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</si>
  <si>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</si>
  <si>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</si>
  <si>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</si>
  <si>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</si>
  <si>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</si>
  <si>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</si>
  <si>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</si>
  <si>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</si>
  <si>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</si>
  <si>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</si>
  <si>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</si>
  <si>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</si>
  <si>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</si>
  <si>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</si>
  <si>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</si>
  <si>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</si>
  <si>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</si>
  <si>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</si>
  <si>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</si>
  <si>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</si>
  <si>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</si>
  <si>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</si>
  <si>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</si>
  <si>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</si>
  <si>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</si>
  <si>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</si>
  <si>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</si>
  <si>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</si>
  <si>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</si>
  <si>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</si>
  <si>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</si>
  <si>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</si>
  <si>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</si>
  <si>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</si>
  <si>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</si>
  <si>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</si>
  <si>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</si>
  <si>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</si>
  <si>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</si>
  <si>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</si>
  <si>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</si>
  <si>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</si>
  <si>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</si>
  <si>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</si>
  <si>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</si>
  <si>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</si>
  <si>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</si>
  <si>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</si>
  <si>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</si>
  <si>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</si>
  <si>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</si>
  <si>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</si>
  <si>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</si>
  <si>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</si>
  <si>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</si>
  <si>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</si>
  <si>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</si>
  <si>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</si>
  <si>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</si>
  <si>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</si>
  <si>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</si>
  <si>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</si>
  <si>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</si>
  <si>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</si>
  <si>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</si>
  <si>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</si>
  <si>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</si>
  <si>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</si>
  <si>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</si>
  <si>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</si>
  <si>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</si>
  <si>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</si>
  <si>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</si>
  <si>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</si>
  <si>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</si>
  <si>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</si>
  <si>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</si>
  <si>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</si>
  <si>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</si>
  <si>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</si>
  <si>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</si>
  <si>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</si>
  <si>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</si>
  <si>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</si>
  <si>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</si>
  <si>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</si>
  <si>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</si>
  <si>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</si>
  <si>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</si>
  <si>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</si>
  <si>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</si>
  <si>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</si>
  <si>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</si>
  <si>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</si>
  <si>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</si>
  <si>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</si>
  <si>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</si>
  <si>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</si>
  <si>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</si>
  <si>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</si>
  <si>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</si>
  <si>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</si>
  <si>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</si>
  <si>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</si>
  <si>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</si>
  <si>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</si>
  <si>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</si>
  <si>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</si>
  <si>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</si>
  <si>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</si>
  <si>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</si>
  <si>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</si>
  <si>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</si>
  <si>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</si>
  <si>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</si>
  <si>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</si>
  <si>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</si>
  <si>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</si>
  <si>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</si>
  <si>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</si>
  <si>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</si>
  <si>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</si>
  <si>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</si>
  <si>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</si>
  <si>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</si>
  <si>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</si>
  <si>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</si>
  <si>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</si>
  <si>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</si>
  <si>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</si>
  <si>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</si>
  <si>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</si>
  <si>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</si>
  <si>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</si>
  <si>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</si>
  <si>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</si>
  <si>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</si>
  <si>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</si>
  <si>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</si>
  <si>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</si>
  <si>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</si>
  <si>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</si>
  <si>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</si>
  <si>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</si>
  <si>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</si>
  <si>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</si>
  <si>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</si>
  <si>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</si>
  <si>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</si>
  <si>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</si>
  <si>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</si>
  <si>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</si>
  <si>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</si>
  <si>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</si>
  <si>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</si>
  <si>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</si>
  <si>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</si>
  <si>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</si>
  <si>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</si>
  <si>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</si>
  <si>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</si>
  <si>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</si>
  <si>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</si>
  <si>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</si>
  <si>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</si>
  <si>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</si>
  <si>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</si>
  <si>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</si>
  <si>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</si>
  <si>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</si>
  <si>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</si>
  <si>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</si>
  <si>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</si>
  <si>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</si>
  <si>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</si>
  <si>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</si>
  <si>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</si>
  <si>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</si>
  <si>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</si>
  <si>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</si>
  <si>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</si>
  <si>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</si>
  <si>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</si>
  <si>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</si>
  <si>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</si>
  <si>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</si>
  <si>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</si>
  <si>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</si>
  <si>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</si>
  <si>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</si>
  <si>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</si>
  <si>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</si>
  <si>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</si>
  <si>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</si>
  <si>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</si>
  <si>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</si>
  <si>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</si>
  <si>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</si>
  <si>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</si>
  <si>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</si>
  <si>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</si>
  <si>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</si>
  <si>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</si>
  <si>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</si>
  <si>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</si>
  <si>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</si>
  <si>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</si>
  <si>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</si>
  <si>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</si>
  <si>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</si>
  <si>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</si>
  <si>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</si>
  <si>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</si>
  <si>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</si>
  <si>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</si>
  <si>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</si>
  <si>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</si>
  <si>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</si>
  <si>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</si>
  <si>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</si>
  <si>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</si>
  <si>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</si>
  <si>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</si>
  <si>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</si>
  <si>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</si>
  <si>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</si>
  <si>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</si>
  <si>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</si>
  <si>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</si>
  <si>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</si>
  <si>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</si>
  <si>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</si>
  <si>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</si>
  <si>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</si>
  <si>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</si>
  <si>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</si>
  <si>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</si>
  <si>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</si>
  <si>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</si>
  <si>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</si>
  <si>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</si>
  <si>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</si>
  <si>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</si>
  <si>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</si>
  <si>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</si>
  <si>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</si>
  <si>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</si>
  <si>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</si>
  <si>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</si>
  <si>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</si>
  <si>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</si>
  <si>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</si>
  <si>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</si>
  <si>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</si>
  <si>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</si>
  <si>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</si>
  <si>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</si>
  <si>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</si>
  <si>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</si>
  <si>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</si>
  <si>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</si>
  <si>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</si>
  <si>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</si>
  <si>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</si>
  <si>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</si>
  <si>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</si>
  <si>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</si>
  <si>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</si>
  <si>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</si>
  <si>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</si>
  <si>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</si>
  <si>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</si>
  <si>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</si>
  <si>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</si>
  <si>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</si>
  <si>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</si>
  <si>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</si>
  <si>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</si>
  <si>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</si>
  <si>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</si>
  <si>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</si>
  <si>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</si>
  <si>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</si>
  <si>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</si>
  <si>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</si>
  <si>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</si>
  <si>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</si>
  <si>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</si>
  <si>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</si>
  <si>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</si>
  <si>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</si>
  <si>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</si>
  <si>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</si>
  <si>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</si>
  <si>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</si>
  <si>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</si>
  <si>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</si>
  <si>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</si>
  <si>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</si>
  <si>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</si>
  <si>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</si>
  <si>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</si>
  <si>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</si>
  <si>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</si>
  <si>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</si>
  <si>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</si>
  <si>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</si>
  <si>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</si>
  <si>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</si>
  <si>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</si>
  <si>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</si>
  <si>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</si>
  <si>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</si>
  <si>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</si>
  <si>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</si>
  <si>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</si>
  <si>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</si>
  <si>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</si>
  <si>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</si>
  <si>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</si>
  <si>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</si>
  <si>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</si>
  <si>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</si>
  <si>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</si>
  <si>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</si>
  <si>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</si>
  <si>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</si>
  <si>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</si>
  <si>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</si>
  <si>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</si>
  <si>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</si>
  <si>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</si>
  <si>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</si>
  <si>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</si>
  <si>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</si>
  <si>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</si>
  <si>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</si>
  <si>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</si>
  <si>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</si>
  <si>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</si>
  <si>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</si>
  <si>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</si>
  <si>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</si>
  <si>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</si>
  <si>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</si>
  <si>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</si>
  <si>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</si>
  <si>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</si>
  <si>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</si>
  <si>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</si>
  <si>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</si>
  <si>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</si>
  <si>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</si>
  <si>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</si>
  <si>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</si>
  <si>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</si>
  <si>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</si>
  <si>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</si>
  <si>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</si>
  <si>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</si>
  <si>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</si>
  <si>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</si>
  <si>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</si>
  <si>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</si>
  <si>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</si>
  <si>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</si>
  <si>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</si>
  <si>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</si>
  <si>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</si>
  <si>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</si>
  <si>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</si>
  <si>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</si>
  <si>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</si>
  <si>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</si>
  <si>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</si>
  <si>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</si>
  <si>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</si>
  <si>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</si>
  <si>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</si>
  <si>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</si>
  <si>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</si>
  <si>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</si>
  <si>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</si>
  <si>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</si>
  <si>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</si>
  <si>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</si>
  <si>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</si>
  <si>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</si>
  <si>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</si>
  <si>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</si>
  <si>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</si>
  <si>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</si>
  <si>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</si>
  <si>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</si>
  <si>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</si>
  <si>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</si>
  <si>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</si>
  <si>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</si>
  <si>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</si>
  <si>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</si>
  <si>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</si>
  <si>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</si>
  <si>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</si>
  <si>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</si>
  <si>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</si>
  <si>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</si>
  <si>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</si>
  <si>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</si>
  <si>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</si>
  <si>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</si>
  <si>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</si>
  <si>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</si>
  <si>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</si>
  <si>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</si>
  <si>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</si>
  <si>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</si>
  <si>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</si>
  <si>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</si>
  <si>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</si>
  <si>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</si>
  <si>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</si>
  <si>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</si>
  <si>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</si>
  <si>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</si>
  <si>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</si>
  <si>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</si>
  <si>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</si>
  <si>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</si>
  <si>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</si>
  <si>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</si>
  <si>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</si>
  <si>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</si>
  <si>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</si>
  <si>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</si>
  <si>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</si>
  <si>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</si>
  <si>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</si>
  <si>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</si>
  <si>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</si>
  <si>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</si>
  <si>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</si>
  <si>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</si>
  <si>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</si>
  <si>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</si>
  <si>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</si>
  <si>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</si>
  <si>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</si>
  <si>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</si>
  <si>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</si>
  <si>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</si>
  <si>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</si>
  <si>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</si>
  <si>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</si>
  <si>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</si>
  <si>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</si>
  <si>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</si>
  <si>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</si>
  <si>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</si>
  <si>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</si>
  <si>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</si>
  <si>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</si>
  <si>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</si>
  <si>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</si>
  <si>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</si>
  <si>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</si>
  <si>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</si>
  <si>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</si>
  <si>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</si>
  <si>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</si>
  <si>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</si>
  <si>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</si>
  <si>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</si>
  <si>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</si>
  <si>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</si>
  <si>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</si>
  <si>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</si>
  <si>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</si>
  <si>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</si>
  <si>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</si>
  <si>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</si>
  <si>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</si>
  <si>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</si>
  <si>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</si>
  <si>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</si>
  <si>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</si>
  <si>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</si>
  <si>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</si>
  <si>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</si>
  <si>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</si>
  <si>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</si>
  <si>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</si>
  <si>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</si>
  <si>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</si>
  <si>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</si>
  <si>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</si>
  <si>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</si>
  <si>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</si>
  <si>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</si>
  <si>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</si>
  <si>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</si>
  <si>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</si>
  <si>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</si>
  <si>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</si>
  <si>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</si>
  <si>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</si>
  <si>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</si>
  <si>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</si>
  <si>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</si>
  <si>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</si>
  <si>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</si>
  <si>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</si>
  <si>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</si>
  <si>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</si>
  <si>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</si>
  <si>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</si>
  <si>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</si>
  <si>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</si>
  <si>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</si>
  <si>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</si>
  <si>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</si>
  <si>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</si>
  <si>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</si>
  <si>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</si>
  <si>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</si>
  <si>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</si>
  <si>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</si>
  <si>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</si>
  <si>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</si>
  <si>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</si>
  <si>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</si>
  <si>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</si>
  <si>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</si>
  <si>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</si>
  <si>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</si>
  <si>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</si>
  <si>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</si>
  <si>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</si>
  <si>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</si>
  <si>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</si>
  <si>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</si>
  <si>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</si>
  <si>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</si>
  <si>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</si>
  <si>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</si>
  <si>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</si>
  <si>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</si>
  <si>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</si>
  <si>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</si>
  <si>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</si>
  <si>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</si>
  <si>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</si>
  <si>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</si>
  <si>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</si>
  <si>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</si>
  <si>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</si>
  <si>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</si>
  <si>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</si>
  <si>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</si>
  <si>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</si>
  <si>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</si>
  <si>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</si>
  <si>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</si>
  <si>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</si>
  <si>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</si>
  <si>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</si>
  <si>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</si>
  <si>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</si>
  <si>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</si>
  <si>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</si>
  <si>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</si>
  <si>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</si>
  <si>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</si>
  <si>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</si>
  <si>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</si>
  <si>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</si>
  <si>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</si>
  <si>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</si>
  <si>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</si>
  <si>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</si>
  <si>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</si>
  <si>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</si>
  <si>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</si>
  <si>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</si>
  <si>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</si>
  <si>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</si>
  <si>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</si>
  <si>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</si>
  <si>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</si>
  <si>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</si>
  <si>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</si>
  <si>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</si>
  <si>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</si>
  <si>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</si>
  <si>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</si>
  <si>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</si>
  <si>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</si>
  <si>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</si>
  <si>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</si>
  <si>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</si>
  <si>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</si>
  <si>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</si>
  <si>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</si>
  <si>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</si>
  <si>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</si>
  <si>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</si>
  <si>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</si>
  <si>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</si>
  <si>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</si>
  <si>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</si>
  <si>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</si>
  <si>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</si>
  <si>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</si>
  <si>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</si>
  <si>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</si>
  <si>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</si>
  <si>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</si>
  <si>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</si>
  <si>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</si>
  <si>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</si>
  <si>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</si>
  <si>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</si>
  <si>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</si>
  <si>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</si>
  <si>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</si>
  <si>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</si>
  <si>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</si>
  <si>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</si>
  <si>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</si>
  <si>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</si>
  <si>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</si>
  <si>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</si>
  <si>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</si>
  <si>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</si>
  <si>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</si>
  <si>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</si>
  <si>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</si>
  <si>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</si>
  <si>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</si>
  <si>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</si>
  <si>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</si>
  <si>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</si>
  <si>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</si>
  <si>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</si>
  <si>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</si>
  <si>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</si>
  <si>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</si>
  <si>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</si>
  <si>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</si>
  <si>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</si>
  <si>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</si>
  <si>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</si>
  <si>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</si>
  <si>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</si>
  <si>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</si>
  <si>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</si>
  <si>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</si>
  <si>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</si>
  <si>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</si>
  <si>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</si>
  <si>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</si>
  <si>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</si>
  <si>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</si>
  <si>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</si>
  <si>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</si>
  <si>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</si>
  <si>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</si>
  <si>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</si>
  <si>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</si>
  <si>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</si>
  <si>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</si>
  <si>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</si>
  <si>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</si>
  <si>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</si>
  <si>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</si>
  <si>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</si>
  <si>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</si>
  <si>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</si>
  <si>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</si>
  <si>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</si>
  <si>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</si>
  <si>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</si>
  <si>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</si>
  <si>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</si>
  <si>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</si>
  <si>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</si>
  <si>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</si>
  <si>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</si>
  <si>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</si>
  <si>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</si>
  <si>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</si>
  <si>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</si>
  <si>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</si>
  <si>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</si>
  <si>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</si>
  <si>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</si>
  <si>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</si>
  <si>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</si>
  <si>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</si>
  <si>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</si>
  <si>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</si>
  <si>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</si>
  <si>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</si>
  <si>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</si>
  <si>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</si>
  <si>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</si>
  <si>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</si>
  <si>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</si>
  <si>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</si>
  <si>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</si>
  <si>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</si>
  <si>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</si>
  <si>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</si>
  <si>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</si>
  <si>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</si>
  <si>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</si>
  <si>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</si>
  <si>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</si>
  <si>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</si>
  <si>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</si>
  <si>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</si>
  <si>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</si>
  <si>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</si>
  <si>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</si>
  <si>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</si>
  <si>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</si>
  <si>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</si>
  <si>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</si>
  <si>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</si>
  <si>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</si>
  <si>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</si>
  <si>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</si>
  <si>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</si>
  <si>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</si>
  <si>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</si>
  <si>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</si>
  <si>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</si>
  <si>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</si>
  <si>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</si>
  <si>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</si>
  <si>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</si>
  <si>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</si>
  <si>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</si>
  <si>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</si>
  <si>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</si>
  <si>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</si>
  <si>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</si>
  <si>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</si>
  <si>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</si>
  <si>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</si>
  <si>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</si>
  <si>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</si>
  <si>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</si>
  <si>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</si>
  <si>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</si>
  <si>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</si>
  <si>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</si>
  <si>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</si>
  <si>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</si>
  <si>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</si>
  <si>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</si>
  <si>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</si>
  <si>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</si>
  <si>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</si>
  <si>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</si>
  <si>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</si>
  <si>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</si>
  <si>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</si>
  <si>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</si>
  <si>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</si>
  <si>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</si>
  <si>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</si>
  <si>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</si>
  <si>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</si>
  <si>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</si>
  <si>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</si>
  <si>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</si>
  <si>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</si>
  <si>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</si>
  <si>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</si>
  <si>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</si>
  <si>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</si>
  <si>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</si>
  <si>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</si>
  <si>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</si>
  <si>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</si>
  <si>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</si>
  <si>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</si>
  <si>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</si>
  <si>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</si>
  <si>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</si>
  <si>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</si>
  <si>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</si>
  <si>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</si>
  <si>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</si>
  <si>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</si>
  <si>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</si>
  <si>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</si>
  <si>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</si>
  <si>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</si>
  <si>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</si>
  <si>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</si>
  <si>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</si>
  <si>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</si>
  <si>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</si>
  <si>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</si>
  <si>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</si>
  <si>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</si>
  <si>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</si>
  <si>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</si>
  <si>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</si>
  <si>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</si>
  <si>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</si>
  <si>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</si>
  <si>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</si>
  <si>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</si>
  <si>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</si>
  <si>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</si>
  <si>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</si>
  <si>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</si>
  <si>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</si>
  <si>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</si>
  <si>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</si>
  <si>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</si>
  <si>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</si>
  <si>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</si>
  <si>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</si>
  <si>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</si>
  <si>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</si>
  <si>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</si>
  <si>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</si>
  <si>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</si>
  <si>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</si>
  <si>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</si>
  <si>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</si>
  <si>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</si>
  <si>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</si>
  <si>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</si>
  <si>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</si>
  <si>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</si>
  <si>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</si>
  <si>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</si>
  <si>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</si>
  <si>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</si>
  <si>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</si>
  <si>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</si>
  <si>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</si>
  <si>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</si>
  <si>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</si>
  <si>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</si>
  <si>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</si>
  <si>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</si>
  <si>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</si>
  <si>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</si>
  <si>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</si>
  <si>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</si>
  <si>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</si>
  <si>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</si>
  <si>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</si>
  <si>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</si>
  <si>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</si>
  <si>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</si>
  <si>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</si>
  <si>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</si>
  <si>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</si>
  <si>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</si>
  <si>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</si>
  <si>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</si>
  <si>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</si>
  <si>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</si>
  <si>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</si>
  <si>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</si>
  <si>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</si>
  <si>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</si>
  <si>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</si>
  <si>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</si>
  <si>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</si>
  <si>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</si>
  <si>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</si>
  <si>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</si>
  <si>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</si>
  <si>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</si>
  <si>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</si>
  <si>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</si>
  <si>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</si>
  <si>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</si>
  <si>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</si>
  <si>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</si>
  <si>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</si>
  <si>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</si>
  <si>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</si>
  <si>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</si>
  <si>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</si>
  <si>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</si>
  <si>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</si>
  <si>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</si>
  <si>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</si>
  <si>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</si>
  <si>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</si>
  <si>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</si>
  <si>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</si>
  <si>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</si>
  <si>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</si>
  <si>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</si>
  <si>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</si>
  <si>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</si>
  <si>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</si>
  <si>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</si>
  <si>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</si>
  <si>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</si>
  <si>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</si>
  <si>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</si>
  <si>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</si>
  <si>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</si>
  <si>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</si>
  <si>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</si>
  <si>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</si>
  <si>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</si>
  <si>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</si>
  <si>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</si>
  <si>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</si>
  <si>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</si>
  <si>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</si>
  <si>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</si>
  <si>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</si>
  <si>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</si>
  <si>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</si>
  <si>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</si>
  <si>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</si>
  <si>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</si>
  <si>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</si>
  <si>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</si>
  <si>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</si>
  <si>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</si>
  <si>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</si>
  <si>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</si>
  <si>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</si>
  <si>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</si>
  <si>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</si>
  <si>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</si>
  <si>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</si>
  <si>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</si>
  <si>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</si>
  <si>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</si>
  <si>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</si>
  <si>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</si>
  <si>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</si>
  <si>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</si>
  <si>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</si>
  <si>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</si>
  <si>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</si>
  <si>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</si>
  <si>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</si>
  <si>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</si>
  <si>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</si>
  <si>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</si>
  <si>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</si>
  <si>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</si>
  <si>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</si>
  <si>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</si>
  <si>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</si>
  <si>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</si>
  <si>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</si>
  <si>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</si>
  <si>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</si>
  <si>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</si>
  <si>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</si>
  <si>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</si>
  <si>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</si>
  <si>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</si>
  <si>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</si>
  <si>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</si>
  <si>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</si>
  <si>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</si>
  <si>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</si>
  <si>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</si>
  <si>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</si>
  <si>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</si>
  <si>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</si>
  <si>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</si>
  <si>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</si>
  <si>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</si>
  <si>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</si>
  <si>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</si>
  <si>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</si>
  <si>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</si>
  <si>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</si>
  <si>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</si>
  <si>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</si>
  <si>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</si>
  <si>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</si>
  <si>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</si>
  <si>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</si>
  <si>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</si>
  <si>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</si>
  <si>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</si>
  <si>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</si>
  <si>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</si>
  <si>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</si>
  <si>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</si>
  <si>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</si>
  <si>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</si>
  <si>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</si>
  <si>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</si>
  <si>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</si>
  <si>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</si>
  <si>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</si>
  <si>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</si>
  <si>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</si>
  <si>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</si>
  <si>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</si>
  <si>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</si>
  <si>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</si>
  <si>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</si>
  <si>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</si>
  <si>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</si>
  <si>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</si>
  <si>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</si>
  <si>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</si>
  <si>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</si>
  <si>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</si>
  <si>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</si>
  <si>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</si>
  <si>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</si>
  <si>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</si>
  <si>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</si>
  <si>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</si>
  <si>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</si>
  <si>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</si>
  <si>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</si>
  <si>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</si>
  <si>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</si>
  <si>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</si>
  <si>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</si>
  <si>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</si>
  <si>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</si>
  <si>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</si>
  <si>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</si>
  <si>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</si>
  <si>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</si>
  <si>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</si>
  <si>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</si>
  <si>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</si>
  <si>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</si>
  <si>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</si>
  <si>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</si>
  <si>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</si>
  <si>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</si>
  <si>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</si>
  <si>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</si>
  <si>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</si>
  <si>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</si>
  <si>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</si>
  <si>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</si>
  <si>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</si>
  <si>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</si>
  <si>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</si>
  <si>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</si>
  <si>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</si>
  <si>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</si>
  <si>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</si>
  <si>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</si>
  <si>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</si>
  <si>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</si>
  <si>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</si>
  <si>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</si>
  <si>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</si>
  <si>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</si>
  <si>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</si>
  <si>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</si>
  <si>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</si>
  <si>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</si>
  <si>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</si>
  <si>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</si>
  <si>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</si>
  <si>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</si>
  <si>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</si>
  <si>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</si>
  <si>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</si>
  <si>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</si>
  <si>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</si>
  <si>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</si>
  <si>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</si>
  <si>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</si>
  <si>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</si>
  <si>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</si>
  <si>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</si>
  <si>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</si>
  <si>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</si>
  <si>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</si>
  <si>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</si>
  <si>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</si>
  <si>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</si>
  <si>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</si>
  <si>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</si>
  <si>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</si>
  <si>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</si>
  <si>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</si>
  <si>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</si>
  <si>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</si>
  <si>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</si>
  <si>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</si>
  <si>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</si>
  <si>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</si>
  <si>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</si>
  <si>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</si>
  <si>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</si>
  <si>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</si>
  <si>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</si>
  <si>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</si>
  <si>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</si>
  <si>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</si>
  <si>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</si>
  <si>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</si>
  <si>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</si>
  <si>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</si>
  <si>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</si>
  <si>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</si>
  <si>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</si>
  <si>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</si>
  <si>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</si>
  <si>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</si>
  <si>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</si>
  <si>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</si>
  <si>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</si>
  <si>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</si>
  <si>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</si>
  <si>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</si>
  <si>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</si>
  <si>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</si>
  <si>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</si>
  <si>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</si>
  <si>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</si>
  <si>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</si>
  <si>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</si>
  <si>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</si>
  <si>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</si>
  <si>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</si>
  <si>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</si>
  <si>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</si>
  <si>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</si>
  <si>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</si>
  <si>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</si>
  <si>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</si>
  <si>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</si>
  <si>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</si>
  <si>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</si>
  <si>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</si>
  <si>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</si>
  <si>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</si>
  <si>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</si>
  <si>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</si>
  <si>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</si>
  <si>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</si>
  <si>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</si>
  <si>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</si>
  <si>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</si>
  <si>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</si>
  <si>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</si>
  <si>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</si>
  <si>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</si>
  <si>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</si>
  <si>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</si>
  <si>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</si>
  <si>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</si>
  <si>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</si>
  <si>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</si>
  <si>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</si>
  <si>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</si>
  <si>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</si>
  <si>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</si>
  <si>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</si>
  <si>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</si>
  <si>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</si>
  <si>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</si>
  <si>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</si>
  <si>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</si>
  <si>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</si>
  <si>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</si>
  <si>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</si>
  <si>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</si>
  <si>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</si>
  <si>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</si>
  <si>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</si>
  <si>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</si>
  <si>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</si>
  <si>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</si>
  <si>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</si>
  <si>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</si>
  <si>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</si>
  <si>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</si>
  <si>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</si>
  <si>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</si>
  <si>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</si>
  <si>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</si>
  <si>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</si>
  <si>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</si>
  <si>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</si>
  <si>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</si>
  <si>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</si>
  <si>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</si>
  <si>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</si>
  <si>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</si>
  <si>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</si>
  <si>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</si>
  <si>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</si>
  <si>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</si>
  <si>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</si>
  <si>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</si>
  <si>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</si>
  <si>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</si>
  <si>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</si>
  <si>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</si>
  <si>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</si>
  <si>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</si>
  <si>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</si>
  <si>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</si>
  <si>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</si>
  <si>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</si>
  <si>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</si>
  <si>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</si>
  <si>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</si>
  <si>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</si>
  <si>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</si>
  <si>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</si>
  <si>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</si>
  <si>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</si>
  <si>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</si>
  <si>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</si>
  <si>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</si>
  <si>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</si>
  <si>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</si>
  <si>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</si>
  <si>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</si>
  <si>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</si>
  <si>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</si>
  <si>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</si>
  <si>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</si>
  <si>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</si>
  <si>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</si>
  <si>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</si>
  <si>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</si>
  <si>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</si>
  <si>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</si>
  <si>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</si>
  <si>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</si>
  <si>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</si>
  <si>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</si>
  <si>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</si>
  <si>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</si>
  <si>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</si>
  <si>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</si>
  <si>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</si>
  <si>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</si>
  <si>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</si>
  <si>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</si>
  <si>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</si>
  <si>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</si>
  <si>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</si>
  <si>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</si>
  <si>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</si>
  <si>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</si>
  <si>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</si>
  <si>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</si>
  <si>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</si>
  <si>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</si>
  <si>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</si>
  <si>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</si>
  <si>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</si>
  <si>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</si>
  <si>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</si>
  <si>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</si>
  <si>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</si>
  <si>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</si>
  <si>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</si>
  <si>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</si>
  <si>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</si>
  <si>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</si>
  <si>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</si>
  <si>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</si>
  <si>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</si>
  <si>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</si>
  <si>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</si>
  <si>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</si>
  <si>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</si>
  <si>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</si>
  <si>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</si>
  <si>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</si>
  <si>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</si>
  <si>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</si>
  <si>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</si>
  <si>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</si>
  <si>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</si>
  <si>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</si>
  <si>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</si>
  <si>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</si>
  <si>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</si>
  <si>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</si>
  <si>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</si>
  <si>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</si>
  <si>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</si>
  <si>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</si>
  <si>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</si>
  <si>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</si>
  <si>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</si>
  <si>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</si>
  <si>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</si>
  <si>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</si>
  <si>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</si>
  <si>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</si>
  <si>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</si>
  <si>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</si>
  <si>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</si>
  <si>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</si>
  <si>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</si>
  <si>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</si>
  <si>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</si>
  <si>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</si>
  <si>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</si>
  <si>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</si>
  <si>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</si>
  <si>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</si>
  <si>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</si>
  <si>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</si>
  <si>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</si>
  <si>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</si>
  <si>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</si>
  <si>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</si>
  <si>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</si>
  <si>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</si>
  <si>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</si>
  <si>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</si>
  <si>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</si>
  <si>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</si>
  <si>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</si>
  <si>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</si>
  <si>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</si>
  <si>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</si>
  <si>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</si>
  <si>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</si>
  <si>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</si>
  <si>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</si>
  <si>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</si>
  <si>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</si>
  <si>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</si>
  <si>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</si>
  <si>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</si>
  <si>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</si>
  <si>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</si>
  <si>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</si>
  <si>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</si>
  <si>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</si>
  <si>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</si>
  <si>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</si>
  <si>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</si>
  <si>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</si>
  <si>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</si>
  <si>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</si>
  <si>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</si>
  <si>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</si>
  <si>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</si>
  <si>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</si>
  <si>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</si>
  <si>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</si>
  <si>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</si>
  <si>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</si>
  <si>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</si>
  <si>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</si>
  <si>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</si>
  <si>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</si>
  <si>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</si>
  <si>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</si>
  <si>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</si>
  <si>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</si>
  <si>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</si>
  <si>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</si>
  <si>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</si>
  <si>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</si>
  <si>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</si>
  <si>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</si>
  <si>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</si>
  <si>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</si>
  <si>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</si>
  <si>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</si>
  <si>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</si>
  <si>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</si>
  <si>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</si>
  <si>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</si>
  <si>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</si>
  <si>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</si>
  <si>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</si>
  <si>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</si>
  <si>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</si>
  <si>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</si>
  <si>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</si>
  <si>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</si>
  <si>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</si>
  <si>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</si>
  <si>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</si>
  <si>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</si>
  <si>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</si>
  <si>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</si>
  <si>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</si>
  <si>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</si>
  <si>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</si>
  <si>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</si>
  <si>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</si>
  <si>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</si>
  <si>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</si>
  <si>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</si>
  <si>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</si>
  <si>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</si>
  <si>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</si>
  <si>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</si>
  <si>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</si>
  <si>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</si>
  <si>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</si>
  <si>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</si>
  <si>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</si>
  <si>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</si>
  <si>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</si>
  <si>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</si>
  <si>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</si>
  <si>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</si>
  <si>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</si>
  <si>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</si>
  <si>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</si>
  <si>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</si>
  <si>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</si>
  <si>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</si>
  <si>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</si>
  <si>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</si>
  <si>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</si>
  <si>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</si>
  <si>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</si>
  <si>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</si>
  <si>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</si>
  <si>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</si>
  <si>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</si>
  <si>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</si>
  <si>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</si>
  <si>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</si>
  <si>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</si>
  <si>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</si>
  <si>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</si>
  <si>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</si>
  <si>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</si>
  <si>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</si>
  <si>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</si>
  <si>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</si>
  <si>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</si>
  <si>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</si>
  <si>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</si>
  <si>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</si>
  <si>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</si>
  <si>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</si>
  <si>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</si>
  <si>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</si>
  <si>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</si>
  <si>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</si>
  <si>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</si>
  <si>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</si>
  <si>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</si>
  <si>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</si>
  <si>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</si>
  <si>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</si>
  <si>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</si>
  <si>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</si>
  <si>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</si>
  <si>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</si>
  <si>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</si>
  <si>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</si>
  <si>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</si>
  <si>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</si>
  <si>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</si>
  <si>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</si>
  <si>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</si>
  <si>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</si>
  <si>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</si>
  <si>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</si>
  <si>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</si>
  <si>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</si>
  <si>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</si>
  <si>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</si>
  <si>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</si>
  <si>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</si>
  <si>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</si>
  <si>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</si>
  <si>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</si>
  <si>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</si>
  <si>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</si>
  <si>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</si>
  <si>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</si>
  <si>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</si>
  <si>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</si>
  <si>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</si>
  <si>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</si>
  <si>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</si>
  <si>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</si>
  <si>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</si>
  <si>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</si>
  <si>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</si>
  <si>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</si>
  <si>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</si>
  <si>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</si>
  <si>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</si>
  <si>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</si>
  <si>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</si>
  <si>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</si>
  <si>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</si>
  <si>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</si>
  <si>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</si>
  <si>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</si>
  <si>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</si>
  <si>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</si>
  <si>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</si>
  <si>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</si>
  <si>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</si>
  <si>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</si>
  <si>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</si>
  <si>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</si>
  <si>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</si>
  <si>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</si>
  <si>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</si>
  <si>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</si>
  <si>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</si>
  <si>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</si>
  <si>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</si>
  <si>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</si>
  <si>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</si>
  <si>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</si>
  <si>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</si>
  <si>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</si>
  <si>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</si>
  <si>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</si>
  <si>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</si>
  <si>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</si>
  <si>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</si>
  <si>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</si>
  <si>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</si>
  <si>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</si>
  <si>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</si>
  <si>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</si>
  <si>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</si>
  <si>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</si>
  <si>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</si>
  <si>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</si>
  <si>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</si>
  <si>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</si>
  <si>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</si>
  <si>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</si>
  <si>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</si>
  <si>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</si>
  <si>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</si>
  <si>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</si>
  <si>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</si>
  <si>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</si>
  <si>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</si>
  <si>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</si>
  <si>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</si>
  <si>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</si>
  <si>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</si>
  <si>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</si>
  <si>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</si>
  <si>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</si>
  <si>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</si>
  <si>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</si>
  <si>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</si>
  <si>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</si>
  <si>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</si>
  <si>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</si>
  <si>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</si>
  <si>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</si>
  <si>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</si>
  <si>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</si>
  <si>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</si>
  <si>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</si>
  <si>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</si>
  <si>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</si>
  <si>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</si>
  <si>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</si>
  <si>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</si>
  <si>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</si>
  <si>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</si>
  <si>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</si>
  <si>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</si>
  <si>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</si>
  <si>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</si>
  <si>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</si>
  <si>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</si>
  <si>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</si>
  <si>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</si>
  <si>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</si>
  <si>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</si>
  <si>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</si>
  <si>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</si>
  <si>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</si>
  <si>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</si>
  <si>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</si>
  <si>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</si>
  <si>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</si>
  <si>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</si>
  <si>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</si>
  <si>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</si>
  <si>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</si>
  <si>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</si>
  <si>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</si>
  <si>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</si>
  <si>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</si>
  <si>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</si>
  <si>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</si>
  <si>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</si>
  <si>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</si>
  <si>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</si>
  <si>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</si>
  <si>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</si>
  <si>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</si>
  <si>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</si>
  <si>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</si>
  <si>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</si>
  <si>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</si>
  <si>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</si>
  <si>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</si>
  <si>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</si>
  <si>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</si>
  <si>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</si>
  <si>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</si>
  <si>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</si>
  <si>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</si>
  <si>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</si>
  <si>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</si>
  <si>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</si>
  <si>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</si>
  <si>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</si>
  <si>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</si>
  <si>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</si>
  <si>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</si>
  <si>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</si>
  <si>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</si>
  <si>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</si>
  <si>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</si>
  <si>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</si>
  <si>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</si>
  <si>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</si>
  <si>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</si>
  <si>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</si>
  <si>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</si>
  <si>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</si>
  <si>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</si>
  <si>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</si>
  <si>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</si>
  <si>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</si>
  <si>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</si>
  <si>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</si>
  <si>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</si>
  <si>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</si>
  <si>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</si>
  <si>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</si>
  <si>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</si>
  <si>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</si>
  <si>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</si>
  <si>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</si>
  <si>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</si>
  <si>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</si>
  <si>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</si>
  <si>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</si>
  <si>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</si>
  <si>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</si>
  <si>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</si>
  <si>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</si>
  <si>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</si>
  <si>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</si>
  <si>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</si>
  <si>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</si>
  <si>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</si>
  <si>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</si>
  <si>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</si>
  <si>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</si>
  <si>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</si>
  <si>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</si>
  <si>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</si>
  <si>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</si>
  <si>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</si>
  <si>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</si>
  <si>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</si>
  <si>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</si>
  <si>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</si>
  <si>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</si>
  <si>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</si>
  <si>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</si>
  <si>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</si>
  <si>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</si>
  <si>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</si>
  <si>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</si>
  <si>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</si>
  <si>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</si>
  <si>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</si>
  <si>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</si>
  <si>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</si>
  <si>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</si>
  <si>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</si>
  <si>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</si>
  <si>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</si>
  <si>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</si>
  <si>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</si>
  <si>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</si>
  <si>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</si>
  <si>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</si>
  <si>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</si>
  <si>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</si>
  <si>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</si>
  <si>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</si>
  <si>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</si>
  <si>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</si>
  <si>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</si>
  <si>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</si>
  <si>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</si>
  <si>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</si>
  <si>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</si>
  <si>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</si>
  <si>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</si>
  <si>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</si>
  <si>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</si>
  <si>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</si>
  <si>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</si>
  <si>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</si>
  <si>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</si>
  <si>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</si>
  <si>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</si>
  <si>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</si>
  <si>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</si>
  <si>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</si>
  <si>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</si>
  <si>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</si>
  <si>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</si>
  <si>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</si>
  <si>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</si>
  <si>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</si>
  <si>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</si>
  <si>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</si>
  <si>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</si>
  <si>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</si>
  <si>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</si>
  <si>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</si>
  <si>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</si>
  <si>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</si>
  <si>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</si>
  <si>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</si>
  <si>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</si>
  <si>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</si>
  <si>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</si>
  <si>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</si>
  <si>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</si>
  <si>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</si>
  <si>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</si>
  <si>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</si>
  <si>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</si>
  <si>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</si>
  <si>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</si>
  <si>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</si>
  <si>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</si>
  <si>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</si>
  <si>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</si>
  <si>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</si>
  <si>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</si>
  <si>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</si>
  <si>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</si>
  <si>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</si>
  <si>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</si>
  <si>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</si>
  <si>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</si>
  <si>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</si>
  <si>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</si>
  <si>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</si>
  <si>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</si>
  <si>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</si>
  <si>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</si>
  <si>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</si>
  <si>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</si>
  <si>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</si>
  <si>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</si>
  <si>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</si>
  <si>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</si>
  <si>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</si>
  <si>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</si>
  <si>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</si>
  <si>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</si>
  <si>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</si>
  <si>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</si>
  <si>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</si>
  <si>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</si>
  <si>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</si>
  <si>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</si>
  <si>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</si>
  <si>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</si>
  <si>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</si>
  <si>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</si>
  <si>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</si>
  <si>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</si>
  <si>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</si>
  <si>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</si>
  <si>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</si>
  <si>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</si>
  <si>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</si>
  <si>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</si>
  <si>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</si>
  <si>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</si>
  <si>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</si>
  <si>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</si>
  <si>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</si>
  <si>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</si>
  <si>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</si>
  <si>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</si>
  <si>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</si>
  <si>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</si>
  <si>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</si>
  <si>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</si>
  <si>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</si>
  <si>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</si>
  <si>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</si>
  <si>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</si>
  <si>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</si>
  <si>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</si>
  <si>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</si>
  <si>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</si>
  <si>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</si>
  <si>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</si>
  <si>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</si>
  <si>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</si>
  <si>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</si>
  <si>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</si>
  <si>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</si>
  <si>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</si>
  <si>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</si>
  <si>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</si>
  <si>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</si>
  <si>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</si>
  <si>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</si>
  <si>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</si>
  <si>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</si>
  <si>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</si>
  <si>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</si>
  <si>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</si>
  <si>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</si>
  <si>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</si>
  <si>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</si>
  <si>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</si>
  <si>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</si>
  <si>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</si>
  <si>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</si>
  <si>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</si>
  <si>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</si>
  <si>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</si>
  <si>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</si>
  <si>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</si>
  <si>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</si>
  <si>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</si>
  <si>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</si>
  <si>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</si>
  <si>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</si>
  <si>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</si>
  <si>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</si>
  <si>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</si>
  <si>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</si>
  <si>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</si>
  <si>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</si>
  <si>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</si>
  <si>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</si>
  <si>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</si>
  <si>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</si>
  <si>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</si>
  <si>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</si>
  <si>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</si>
  <si>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</si>
  <si>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</si>
  <si>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</si>
  <si>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</si>
  <si>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</si>
  <si>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</si>
  <si>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</si>
  <si>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</si>
  <si>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</si>
  <si>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</si>
  <si>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</si>
  <si>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</si>
  <si>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</si>
  <si>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</si>
  <si>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</si>
  <si>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</si>
  <si>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</si>
  <si>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</si>
  <si>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</si>
  <si>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</si>
  <si>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</si>
  <si>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</si>
  <si>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</si>
  <si>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</si>
  <si>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</si>
  <si>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</si>
  <si>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</si>
  <si>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</si>
  <si>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</si>
  <si>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</si>
  <si>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</si>
  <si>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</si>
  <si>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</si>
  <si>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</si>
  <si>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</si>
  <si>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</si>
  <si>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</si>
  <si>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</si>
  <si>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</si>
  <si>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</si>
  <si>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</si>
  <si>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</si>
  <si>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</si>
  <si>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</si>
  <si>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</si>
  <si>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</si>
  <si>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</si>
  <si>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</si>
  <si>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</si>
  <si>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</si>
  <si>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</si>
  <si>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</si>
  <si>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</si>
  <si>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</si>
  <si>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</si>
  <si>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</si>
  <si>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</si>
  <si>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</si>
  <si>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</si>
  <si>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</si>
  <si>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</si>
  <si>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</si>
  <si>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</si>
  <si>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</si>
  <si>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</si>
  <si>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</si>
  <si>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</si>
  <si>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</si>
  <si>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</si>
  <si>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</si>
  <si>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</si>
  <si>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</si>
  <si>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</si>
  <si>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</si>
  <si>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</si>
  <si>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</si>
  <si>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</si>
  <si>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</si>
  <si>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</si>
  <si>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</si>
  <si>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</si>
  <si>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</si>
  <si>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</si>
  <si>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</si>
  <si>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</si>
  <si>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</si>
  <si>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</si>
  <si>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</si>
  <si>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</si>
  <si>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</si>
  <si>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</si>
  <si>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</si>
  <si>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</si>
  <si>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</si>
  <si>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</si>
  <si>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</si>
  <si>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</si>
  <si>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</si>
  <si>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</si>
  <si>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</si>
  <si>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</si>
  <si>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</si>
  <si>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</si>
  <si>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</si>
  <si>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</si>
  <si>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</si>
  <si>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</si>
  <si>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</si>
  <si>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</si>
  <si>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</si>
  <si>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</si>
  <si>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</si>
  <si>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</si>
  <si>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</si>
  <si>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</si>
  <si>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</si>
  <si>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</si>
  <si>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</si>
  <si>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</si>
  <si>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</si>
  <si>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</si>
  <si>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</si>
  <si>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</si>
  <si>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</si>
  <si>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</si>
  <si>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</si>
  <si>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</si>
  <si>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</si>
  <si>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</si>
  <si>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</si>
  <si>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</si>
  <si>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</si>
  <si>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</si>
  <si>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</si>
  <si>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</si>
  <si>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</si>
  <si>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</si>
  <si>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</si>
  <si>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</si>
  <si>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</si>
  <si>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</si>
  <si>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</si>
  <si>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</si>
  <si>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</si>
  <si>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</si>
  <si>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</si>
  <si>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</si>
  <si>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</si>
  <si>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</si>
  <si>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</si>
  <si>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</si>
  <si>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</si>
  <si>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</si>
  <si>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</si>
  <si>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</si>
  <si>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</si>
  <si>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</si>
  <si>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</si>
  <si>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</si>
  <si>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</si>
  <si>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</si>
  <si>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</si>
  <si>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</si>
  <si>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</si>
  <si>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</si>
  <si>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</si>
  <si>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</si>
  <si>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</si>
  <si>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</si>
  <si>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</si>
  <si>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</si>
  <si>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</si>
  <si>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</si>
  <si>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</si>
  <si>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</si>
  <si>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</si>
  <si>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</si>
  <si>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</si>
  <si>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</si>
  <si>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</si>
  <si>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</si>
  <si>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</si>
  <si>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</si>
  <si>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</si>
  <si>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</si>
  <si>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</si>
  <si>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</si>
  <si>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</si>
  <si>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</si>
  <si>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</si>
  <si>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</si>
  <si>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</si>
  <si>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</si>
  <si>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</si>
  <si>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</si>
  <si>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</si>
  <si>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</si>
  <si>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</si>
  <si>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</si>
  <si>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</si>
  <si>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</si>
  <si>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</si>
  <si>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</si>
  <si>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</si>
  <si>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</si>
  <si>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</si>
  <si>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</si>
  <si>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</si>
  <si>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</si>
  <si>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</si>
  <si>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</si>
  <si>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</si>
  <si>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</si>
  <si>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</si>
  <si>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</si>
  <si>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</si>
  <si>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</si>
  <si>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</si>
  <si>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</si>
  <si>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</si>
  <si>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</si>
  <si>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</si>
  <si>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</si>
  <si>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</si>
  <si>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</si>
  <si>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</si>
  <si>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</si>
  <si>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</si>
  <si>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</si>
  <si>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</si>
  <si>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</si>
  <si>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</si>
  <si>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</si>
  <si>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</si>
  <si>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</si>
  <si>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</si>
  <si>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</si>
  <si>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</si>
  <si>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</si>
  <si>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</si>
  <si>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</si>
  <si>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</si>
  <si>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</si>
  <si>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</si>
  <si>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</si>
  <si>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</si>
  <si>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</si>
  <si>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</si>
  <si>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</si>
  <si>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</si>
  <si>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</si>
  <si>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</si>
  <si>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</si>
  <si>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</si>
  <si>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</si>
  <si>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</si>
  <si>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</si>
  <si>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</si>
  <si>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</si>
  <si>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</si>
  <si>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</si>
  <si>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</si>
  <si>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</si>
  <si>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</si>
  <si>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</si>
  <si>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</si>
  <si>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</si>
  <si>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</si>
  <si>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</si>
  <si>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</si>
  <si>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</si>
  <si>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</si>
  <si>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</si>
  <si>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</si>
  <si>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</si>
  <si>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</si>
  <si>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</si>
  <si>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</si>
  <si>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</si>
  <si>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</si>
  <si>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</si>
  <si>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</si>
  <si>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</si>
  <si>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</si>
  <si>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</si>
  <si>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</si>
  <si>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</si>
  <si>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</si>
  <si>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</si>
  <si>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</si>
  <si>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</si>
  <si>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</si>
  <si>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</si>
  <si>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</si>
  <si>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</si>
  <si>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</si>
  <si>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</si>
  <si>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</si>
  <si>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</si>
  <si>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</si>
  <si>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</si>
  <si>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</si>
  <si>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</si>
  <si>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</si>
  <si>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</si>
  <si>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</si>
  <si>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</si>
  <si>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</si>
  <si>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</si>
  <si>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</si>
  <si>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</si>
  <si>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</si>
  <si>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</si>
  <si>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</si>
  <si>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</si>
  <si>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</si>
  <si>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</si>
  <si>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</si>
  <si>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</si>
  <si>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</si>
  <si>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</si>
  <si>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</si>
  <si>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</si>
  <si>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</si>
  <si>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</si>
  <si>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</si>
  <si>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</si>
  <si>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</si>
  <si>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</si>
  <si>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</si>
  <si>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</si>
  <si>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</si>
  <si>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</si>
  <si>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</si>
  <si>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</si>
  <si>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</si>
  <si>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</si>
  <si>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</si>
  <si>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</si>
  <si>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</si>
  <si>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</si>
  <si>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</si>
  <si>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</si>
  <si>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</si>
  <si>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</si>
  <si>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</si>
  <si>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</si>
  <si>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</si>
  <si>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</si>
  <si>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</si>
  <si>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</si>
  <si>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</si>
  <si>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</si>
  <si>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</si>
  <si>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</si>
  <si>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</si>
  <si>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</si>
  <si>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</si>
  <si>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</si>
  <si>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</si>
  <si>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</si>
  <si>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</si>
  <si>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</si>
  <si>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</si>
  <si>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</si>
  <si>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</si>
  <si>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</si>
  <si>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</si>
  <si>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</si>
  <si>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</si>
  <si>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</si>
  <si>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</si>
  <si>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</si>
  <si>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</si>
  <si>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</si>
  <si>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</si>
  <si>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</si>
  <si>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</si>
  <si>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</si>
  <si>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</si>
  <si>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</si>
  <si>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</si>
  <si>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</si>
  <si>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</si>
  <si>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</si>
  <si>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</si>
  <si>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</si>
  <si>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</si>
  <si>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</si>
  <si>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</si>
  <si>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</si>
  <si>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</si>
  <si>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</si>
  <si>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</si>
  <si>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</si>
  <si>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</si>
  <si>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</si>
  <si>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</si>
  <si>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</si>
  <si>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</si>
  <si>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</si>
  <si>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</si>
  <si>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</si>
  <si>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</si>
  <si>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</si>
  <si>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</si>
  <si>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</si>
  <si>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</si>
  <si>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</si>
  <si>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</si>
  <si>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</si>
  <si>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</si>
  <si>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</si>
  <si>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</si>
  <si>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</si>
  <si>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</si>
  <si>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</si>
  <si>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</si>
  <si>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</si>
  <si>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</si>
  <si>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</si>
  <si>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</si>
  <si>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</si>
  <si>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</si>
  <si>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</si>
  <si>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</si>
  <si>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</si>
  <si>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</si>
  <si>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</si>
  <si>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</si>
  <si>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</si>
  <si>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</si>
  <si>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</si>
  <si>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</si>
  <si>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</si>
  <si>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</si>
  <si>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</si>
  <si>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</si>
  <si>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</si>
  <si>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</si>
  <si>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</si>
  <si>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</si>
  <si>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</si>
  <si>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</si>
  <si>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</si>
  <si>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</si>
  <si>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</si>
  <si>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</si>
  <si>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</si>
  <si>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</si>
  <si>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</si>
  <si>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</si>
  <si>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</si>
  <si>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</si>
  <si>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</si>
  <si>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</si>
  <si>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</si>
  <si>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</si>
  <si>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</si>
  <si>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</si>
  <si>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</si>
  <si>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</si>
  <si>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</si>
  <si>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</si>
  <si>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</si>
  <si>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</si>
  <si>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</si>
  <si>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</si>
  <si>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</si>
  <si>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</si>
  <si>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</si>
  <si>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</si>
  <si>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</si>
  <si>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</si>
  <si>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</si>
  <si>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</si>
  <si>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</si>
  <si>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</si>
  <si>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</si>
  <si>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</si>
  <si>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</si>
  <si>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</si>
  <si>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</si>
  <si>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</si>
  <si>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</si>
  <si>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</si>
  <si>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</si>
  <si>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</si>
  <si>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</si>
  <si>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</si>
  <si>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</si>
  <si>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</si>
  <si>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</si>
  <si>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</si>
  <si>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</si>
  <si>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</si>
  <si>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</si>
  <si>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</si>
  <si>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</si>
  <si>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</si>
  <si>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</si>
  <si>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</si>
  <si>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</si>
  <si>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</si>
  <si>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</si>
  <si>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</si>
  <si>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</si>
  <si>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</si>
  <si>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</si>
  <si>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</si>
  <si>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</si>
  <si>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</si>
  <si>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</si>
  <si>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</si>
  <si>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</si>
  <si>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</si>
  <si>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</si>
  <si>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</si>
  <si>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</si>
  <si>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</si>
  <si>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</si>
  <si>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</si>
  <si>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</si>
  <si>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</si>
  <si>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</si>
  <si>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</si>
  <si>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</si>
  <si>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</si>
  <si>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</si>
  <si>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</si>
  <si>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</si>
  <si>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</si>
  <si>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</si>
  <si>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</si>
  <si>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</si>
  <si>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</si>
  <si>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</si>
  <si>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</si>
  <si>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</si>
  <si>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</si>
  <si>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</si>
  <si>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</si>
  <si>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</si>
  <si>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</si>
  <si>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</si>
  <si>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</si>
  <si>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</si>
  <si>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</si>
  <si>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</si>
  <si>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</si>
  <si>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</si>
  <si>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</si>
  <si>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</si>
  <si>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</si>
  <si>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</si>
  <si>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</si>
  <si>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</si>
  <si>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</si>
  <si>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</si>
  <si>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</si>
  <si>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</si>
  <si>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</si>
  <si>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</si>
  <si>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</si>
  <si>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</si>
  <si>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</si>
  <si>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</si>
  <si>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</si>
  <si>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</si>
  <si>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</si>
  <si>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</si>
  <si>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</si>
  <si>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</si>
  <si>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</si>
  <si>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</si>
  <si>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</si>
  <si>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</si>
  <si>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</si>
  <si>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</si>
  <si>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</si>
  <si>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</si>
  <si>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</si>
  <si>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</si>
  <si>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</si>
  <si>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</si>
  <si>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</si>
  <si>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</si>
  <si>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</si>
  <si>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</si>
  <si>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</si>
  <si>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</si>
  <si>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</si>
  <si>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</si>
  <si>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</si>
  <si>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</si>
  <si>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</si>
  <si>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</si>
  <si>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</si>
  <si>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</si>
  <si>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</si>
  <si>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</si>
  <si>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</si>
  <si>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</si>
  <si>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</si>
  <si>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</si>
  <si>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</si>
  <si>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</si>
  <si>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</si>
  <si>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</si>
  <si>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</si>
  <si>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</si>
  <si>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</si>
  <si>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</si>
  <si>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</si>
  <si>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</si>
  <si>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</si>
  <si>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</si>
  <si>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</si>
  <si>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</si>
  <si>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</si>
  <si>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</si>
  <si>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</si>
  <si>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</si>
  <si>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</si>
  <si>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</si>
  <si>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</si>
  <si>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</si>
  <si>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</si>
  <si>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</si>
  <si>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</si>
  <si>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</si>
  <si>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</si>
  <si>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</si>
  <si>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</si>
  <si>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</si>
  <si>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</si>
  <si>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</si>
  <si>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</si>
  <si>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</si>
  <si>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</si>
  <si>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</si>
  <si>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</si>
  <si>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</si>
  <si>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</si>
  <si>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</si>
  <si>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</si>
  <si>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</si>
  <si>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</si>
  <si>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</si>
  <si>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</si>
  <si>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</si>
  <si>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</si>
  <si>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</si>
  <si>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</si>
  <si>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</si>
  <si>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</si>
  <si>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</si>
  <si>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</si>
  <si>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</si>
  <si>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</si>
  <si>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</si>
  <si>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</si>
  <si>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</si>
  <si>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</si>
  <si>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</si>
  <si>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</si>
  <si>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</si>
  <si>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</si>
  <si>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</si>
  <si>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</si>
  <si>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</si>
  <si>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</si>
  <si>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</si>
  <si>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</si>
  <si>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</si>
  <si>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</si>
  <si>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</si>
  <si>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</si>
  <si>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</si>
  <si>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</si>
  <si>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</si>
  <si>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</si>
  <si>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</si>
  <si>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</si>
  <si>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</si>
  <si>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</si>
  <si>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</si>
  <si>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</si>
  <si>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</si>
  <si>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</si>
  <si>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</si>
  <si>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</si>
  <si>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</si>
  <si>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</si>
  <si>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</si>
  <si>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</si>
  <si>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</si>
  <si>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</si>
  <si>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</si>
  <si>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</si>
  <si>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</si>
  <si>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</si>
  <si>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</si>
  <si>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</si>
  <si>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</si>
  <si>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</si>
  <si>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</si>
  <si>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</si>
  <si>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</si>
  <si>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</si>
  <si>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</si>
  <si>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</si>
  <si>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</si>
  <si>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</si>
  <si>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</si>
  <si>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</si>
  <si>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</si>
  <si>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</si>
  <si>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</si>
  <si>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</si>
  <si>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</si>
  <si>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</si>
  <si>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</si>
  <si>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</si>
  <si>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</si>
  <si>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</si>
  <si>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</si>
  <si>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</si>
  <si>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</si>
  <si>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</si>
  <si>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</si>
  <si>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</si>
  <si>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</si>
  <si>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</si>
  <si>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</si>
  <si>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</si>
  <si>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</si>
  <si>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</si>
  <si>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</si>
  <si>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</si>
  <si>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</si>
  <si>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</si>
  <si>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</si>
  <si>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</si>
  <si>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</si>
  <si>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</si>
  <si>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</si>
  <si>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</si>
  <si>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</si>
  <si>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</si>
  <si>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</si>
  <si>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</si>
  <si>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</si>
  <si>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</si>
  <si>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</si>
  <si>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</si>
  <si>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</si>
  <si>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</si>
  <si>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</si>
  <si>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</si>
  <si>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</si>
  <si>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</si>
  <si>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</si>
  <si>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</si>
  <si>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</si>
  <si>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</si>
  <si>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</si>
  <si>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</si>
  <si>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</si>
  <si>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</si>
  <si>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</si>
  <si>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</si>
  <si>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</si>
  <si>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</si>
  <si>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</si>
  <si>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</si>
  <si>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</si>
  <si>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</si>
  <si>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</si>
  <si>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</si>
  <si>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</si>
  <si>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</si>
  <si>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</si>
  <si>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</si>
  <si>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</si>
  <si>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</si>
  <si>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</si>
  <si>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</si>
  <si>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</si>
  <si>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</si>
  <si>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</si>
  <si>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</si>
  <si>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</si>
  <si>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</si>
  <si>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</si>
  <si>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</si>
  <si>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</si>
  <si>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</si>
  <si>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</si>
  <si>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</si>
  <si>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</si>
  <si>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</si>
  <si>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</si>
  <si>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</si>
  <si>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</si>
  <si>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</si>
  <si>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</si>
  <si>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</si>
  <si>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</si>
  <si>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</si>
  <si>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</si>
  <si>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</si>
  <si>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</si>
  <si>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</si>
  <si>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</si>
  <si>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</si>
  <si>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</si>
  <si>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</si>
  <si>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</si>
  <si>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</si>
  <si>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</si>
  <si>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</si>
  <si>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</si>
  <si>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</si>
  <si>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</si>
  <si>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</si>
  <si>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</si>
  <si>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</si>
  <si>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</si>
  <si>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</si>
  <si>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</si>
  <si>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</si>
  <si>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</si>
  <si>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</si>
  <si>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</si>
  <si>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</si>
  <si>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</si>
  <si>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</si>
  <si>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</si>
  <si>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</si>
  <si>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</si>
  <si>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</si>
  <si>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</si>
  <si>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</si>
  <si>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</si>
  <si>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</si>
  <si>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</si>
  <si>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</si>
  <si>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</si>
  <si>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</si>
  <si>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</si>
  <si>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</si>
  <si>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</si>
  <si>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</si>
  <si>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</si>
  <si>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</si>
  <si>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</si>
  <si>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</si>
  <si>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</si>
  <si>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</si>
  <si>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</si>
  <si>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</si>
  <si>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</si>
  <si>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</si>
  <si>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</si>
  <si>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</si>
  <si>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</si>
  <si>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</si>
  <si>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</si>
  <si>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</si>
  <si>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</si>
  <si>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</si>
  <si>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</si>
  <si>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</si>
  <si>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</si>
  <si>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</si>
  <si>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</si>
  <si>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</si>
  <si>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</si>
  <si>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</si>
  <si>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</si>
  <si>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</si>
  <si>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</si>
  <si>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</si>
  <si>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</si>
  <si>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</si>
  <si>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</si>
  <si>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</si>
  <si>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</si>
  <si>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</si>
  <si>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</si>
  <si>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</si>
  <si>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</si>
  <si>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</si>
  <si>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</si>
  <si>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</si>
  <si>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</si>
  <si>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</si>
  <si>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</si>
  <si>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</si>
  <si>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</si>
  <si>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</si>
  <si>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</si>
  <si>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</si>
  <si>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</si>
  <si>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</si>
  <si>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</si>
  <si>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</si>
  <si>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</si>
  <si>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</si>
  <si>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</si>
  <si>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</si>
  <si>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</si>
  <si>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</si>
  <si>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</si>
  <si>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</si>
  <si>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</si>
  <si>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</si>
  <si>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</si>
  <si>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</si>
  <si>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</si>
  <si>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</si>
  <si>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</si>
  <si>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</si>
  <si>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</si>
  <si>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</si>
  <si>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</si>
  <si>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</si>
  <si>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</si>
  <si>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</si>
  <si>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</si>
  <si>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</si>
  <si>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</si>
  <si>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</si>
  <si>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</si>
  <si>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</si>
  <si>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</si>
  <si>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</si>
  <si>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</si>
  <si>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</si>
  <si>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</si>
  <si>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</si>
  <si>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</si>
  <si>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</si>
  <si>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</si>
  <si>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</si>
  <si>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</si>
  <si>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</si>
  <si>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</si>
  <si>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</si>
  <si>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</si>
  <si>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</si>
  <si>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</si>
  <si>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</si>
  <si>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</si>
  <si>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</si>
  <si>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</si>
  <si>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</si>
  <si>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</si>
  <si>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</si>
  <si>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</si>
  <si>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</si>
  <si>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</si>
  <si>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</si>
  <si>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</si>
  <si>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</si>
  <si>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</si>
  <si>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</si>
  <si>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</si>
  <si>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</si>
  <si>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</si>
  <si>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</si>
  <si>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</si>
  <si>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</si>
  <si>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</si>
  <si>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</si>
  <si>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</si>
  <si>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</si>
  <si>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</si>
  <si>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</si>
  <si>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</si>
  <si>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</si>
  <si>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</si>
  <si>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</si>
  <si>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</si>
  <si>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</si>
  <si>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</si>
  <si>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</si>
  <si>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</si>
  <si>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</si>
  <si>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</si>
  <si>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</si>
  <si>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</si>
  <si>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</si>
  <si>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</si>
  <si>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</si>
  <si>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</si>
  <si>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</si>
  <si>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</si>
  <si>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</si>
  <si>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</si>
  <si>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</si>
  <si>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</si>
  <si>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</si>
  <si>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</si>
  <si>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</si>
  <si>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</si>
  <si>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</si>
  <si>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</si>
  <si>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</si>
  <si>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</si>
  <si>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</si>
  <si>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</si>
  <si>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</si>
  <si>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</si>
  <si>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</si>
  <si>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</si>
  <si>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</si>
  <si>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</si>
  <si>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</si>
  <si>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</si>
  <si>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</si>
  <si>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</si>
  <si>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</si>
  <si>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</si>
  <si>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</si>
  <si>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</si>
  <si>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</si>
  <si>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</si>
  <si>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</si>
  <si>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</si>
  <si>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</si>
  <si>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</si>
  <si>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</si>
  <si>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</si>
  <si>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</si>
  <si>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</si>
  <si>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</si>
  <si>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</si>
  <si>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</si>
  <si>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</si>
  <si>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</si>
  <si>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</si>
  <si>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</si>
  <si>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</si>
  <si>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</si>
  <si>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</si>
  <si>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</si>
  <si>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</si>
  <si>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</si>
  <si>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</si>
  <si>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</si>
  <si>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</si>
  <si>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</si>
  <si>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</si>
  <si>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</si>
  <si>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</si>
  <si>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</si>
  <si>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</si>
  <si>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</si>
  <si>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</si>
  <si>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</si>
  <si>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</si>
  <si>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</si>
  <si>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</si>
  <si>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</si>
  <si>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</si>
  <si>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</si>
  <si>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</si>
  <si>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</si>
  <si>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</si>
  <si>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</si>
  <si>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</si>
  <si>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</si>
  <si>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</si>
  <si>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</si>
  <si>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</si>
  <si>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</si>
  <si>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</si>
  <si>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</si>
  <si>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</si>
  <si>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</si>
  <si>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</si>
  <si>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</si>
  <si>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</si>
  <si>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</si>
  <si>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</si>
  <si>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</si>
  <si>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</si>
  <si>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</si>
  <si>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</si>
  <si>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</si>
  <si>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</si>
  <si>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</si>
  <si>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</si>
  <si>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</si>
  <si>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</si>
  <si>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</si>
  <si>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</si>
  <si>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</si>
  <si>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</si>
  <si>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</si>
  <si>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</si>
  <si>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</si>
  <si>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</si>
  <si>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</si>
  <si>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</si>
  <si>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</si>
  <si>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</si>
  <si>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</si>
  <si>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</si>
  <si>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</si>
  <si>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</si>
  <si>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</si>
  <si>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</si>
  <si>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</si>
  <si>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</si>
  <si>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</si>
  <si>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</si>
  <si>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</si>
  <si>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</si>
  <si>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</si>
  <si>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</si>
  <si>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</si>
  <si>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</si>
  <si>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</si>
  <si>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</si>
  <si>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</si>
  <si>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</si>
  <si>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</si>
  <si>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</si>
  <si>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</si>
  <si>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</si>
  <si>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</si>
  <si>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</si>
  <si>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</si>
  <si>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</si>
  <si>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</si>
  <si>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</si>
  <si>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</si>
  <si>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</si>
  <si>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</si>
  <si>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</si>
  <si>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</si>
  <si>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</si>
  <si>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</si>
  <si>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</si>
  <si>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</si>
  <si>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</si>
  <si>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</si>
  <si>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</si>
  <si>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</si>
  <si>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</si>
  <si>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</si>
  <si>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</si>
  <si>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</si>
  <si>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</si>
  <si>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</si>
  <si>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</si>
  <si>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</si>
  <si>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</si>
  <si>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</si>
  <si>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</si>
  <si>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</si>
  <si>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</si>
  <si>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</si>
  <si>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</si>
  <si>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</si>
  <si>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</si>
  <si>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</si>
  <si>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</si>
  <si>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</si>
  <si>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</si>
  <si>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</si>
  <si>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</si>
  <si>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</si>
  <si>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</si>
  <si>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</si>
  <si>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</si>
  <si>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</si>
  <si>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</si>
  <si>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</si>
  <si>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</si>
  <si>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</si>
  <si>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</si>
  <si>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</si>
  <si>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</si>
  <si>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</si>
  <si>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</si>
  <si>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</si>
  <si>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</si>
  <si>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</si>
  <si>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</si>
  <si>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</si>
  <si>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</si>
  <si>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</si>
  <si>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</si>
  <si>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</si>
  <si>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</si>
  <si>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</si>
  <si>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</si>
  <si>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</si>
  <si>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</si>
  <si>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</si>
  <si>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</si>
  <si>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</si>
  <si>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</si>
  <si>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</si>
  <si>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</si>
  <si>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</si>
  <si>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</si>
  <si>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</si>
  <si>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</si>
  <si>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</si>
  <si>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</si>
  <si>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</si>
  <si>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</si>
  <si>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</si>
  <si>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</si>
  <si>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</si>
  <si>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</si>
  <si>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</si>
  <si>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</si>
  <si>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</si>
  <si>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</si>
  <si>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</si>
  <si>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</si>
  <si>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</si>
  <si>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</si>
  <si>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</si>
  <si>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</si>
  <si>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</si>
  <si>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</si>
  <si>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</si>
  <si>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</si>
  <si>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</si>
  <si>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</si>
  <si>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</si>
  <si>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</si>
  <si>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</si>
  <si>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</si>
  <si>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</si>
  <si>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</si>
  <si>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</si>
  <si>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</si>
  <si>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</si>
  <si>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</si>
  <si>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</si>
  <si>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</si>
  <si>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</si>
  <si>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</si>
  <si>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</si>
  <si>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</si>
  <si>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</si>
  <si>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</si>
  <si>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</si>
  <si>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</si>
  <si>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</si>
  <si>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</si>
  <si>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</si>
  <si>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</si>
  <si>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</si>
  <si>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</si>
  <si>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</si>
  <si>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</si>
  <si>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</si>
  <si>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</si>
  <si>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</si>
  <si>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</si>
  <si>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</si>
  <si>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</si>
  <si>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</si>
  <si>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</si>
  <si>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</si>
  <si>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</si>
  <si>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</si>
  <si>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</si>
  <si>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</si>
  <si>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</si>
  <si>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</si>
  <si>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</si>
  <si>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</si>
  <si>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</si>
  <si>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</si>
  <si>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</si>
  <si>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</si>
  <si>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</si>
  <si>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</si>
  <si>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</si>
  <si>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</si>
  <si>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</si>
  <si>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</si>
  <si>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</si>
  <si>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</si>
  <si>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</si>
  <si>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</si>
  <si>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</si>
  <si>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</si>
  <si>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</si>
  <si>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</si>
  <si>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</si>
  <si>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</si>
  <si>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</si>
  <si>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</si>
  <si>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</si>
  <si>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</si>
  <si>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</si>
  <si>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</si>
  <si>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</si>
  <si>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</si>
  <si>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</si>
  <si>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</si>
  <si>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</si>
  <si>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</si>
  <si>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</si>
  <si>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</si>
  <si>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</si>
  <si>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</si>
  <si>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</si>
  <si>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</si>
  <si>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</si>
  <si>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</si>
  <si>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</si>
  <si>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</si>
  <si>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</si>
  <si>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</si>
  <si>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</si>
  <si>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</si>
  <si>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</si>
  <si>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</si>
  <si>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</si>
  <si>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</si>
  <si>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</si>
  <si>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</si>
  <si>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</si>
  <si>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</si>
  <si>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</si>
  <si>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</si>
  <si>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</si>
  <si>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</si>
  <si>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</si>
  <si>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</si>
  <si>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</si>
  <si>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</si>
  <si>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</si>
  <si>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</si>
  <si>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</si>
  <si>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</si>
  <si>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</si>
  <si>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</si>
  <si>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</si>
  <si>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</si>
  <si>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</si>
  <si>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</si>
  <si>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</si>
  <si>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</si>
  <si>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</si>
  <si>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</si>
  <si>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</si>
  <si>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</si>
  <si>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</si>
  <si>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</si>
  <si>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</si>
  <si>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</si>
  <si>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</si>
  <si>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</si>
  <si>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</si>
  <si>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</si>
  <si>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</si>
  <si>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</si>
  <si>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</si>
  <si>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</si>
  <si>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</si>
  <si>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</si>
  <si>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</si>
  <si>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</si>
  <si>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</si>
  <si>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</si>
  <si>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</si>
  <si>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</si>
  <si>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</si>
  <si>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</si>
  <si>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</si>
  <si>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</si>
  <si>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</si>
  <si>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</si>
  <si>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</si>
  <si>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</si>
  <si>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</si>
  <si>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</si>
  <si>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</si>
  <si>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</si>
  <si>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</si>
  <si>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</si>
  <si>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</si>
  <si>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</si>
  <si>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</si>
  <si>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</si>
  <si>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</si>
  <si>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</si>
  <si>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</si>
  <si>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</si>
  <si>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</si>
  <si>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</si>
  <si>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</si>
  <si>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</si>
  <si>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</si>
  <si>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</si>
  <si>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</si>
  <si>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</si>
  <si>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</si>
  <si>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</si>
  <si>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</si>
  <si>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</si>
  <si>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</si>
  <si>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</si>
  <si>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</si>
  <si>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</si>
  <si>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</si>
  <si>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</si>
  <si>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</si>
  <si>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</si>
  <si>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</si>
  <si>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</si>
  <si>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</si>
  <si>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</si>
  <si>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</si>
  <si>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</si>
  <si>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</si>
  <si>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</si>
  <si>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</si>
  <si>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</si>
  <si>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</si>
  <si>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</si>
  <si>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</si>
  <si>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</si>
  <si>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</si>
  <si>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</si>
  <si>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</si>
  <si>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</si>
  <si>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</si>
  <si>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</si>
  <si>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</si>
  <si>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</si>
  <si>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</si>
  <si>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</si>
  <si>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</si>
  <si>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</si>
  <si>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</si>
  <si>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</si>
  <si>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</si>
  <si>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</si>
  <si>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</si>
  <si>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</si>
  <si>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</si>
  <si>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</si>
  <si>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</si>
  <si>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</si>
  <si>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</si>
  <si>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</si>
  <si>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</si>
  <si>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</si>
  <si>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</si>
  <si>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</si>
  <si>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</si>
  <si>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</si>
  <si>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</si>
  <si>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</si>
  <si>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</si>
  <si>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</si>
  <si>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</si>
  <si>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</si>
  <si>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</si>
  <si>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</si>
  <si>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</si>
  <si>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</si>
  <si>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</si>
  <si>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</si>
  <si>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</si>
  <si>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</si>
  <si>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</si>
  <si>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</si>
  <si>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</si>
  <si>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</si>
  <si>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</si>
  <si>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</si>
  <si>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</si>
  <si>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</si>
  <si>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</si>
  <si>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</si>
  <si>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</si>
  <si>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</si>
  <si>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</si>
  <si>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</si>
  <si>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</si>
  <si>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</si>
  <si>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</si>
  <si>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</si>
  <si>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</si>
  <si>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</si>
  <si>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</si>
  <si>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</si>
  <si>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</si>
  <si>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</si>
  <si>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</si>
  <si>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</si>
  <si>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</si>
  <si>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</si>
  <si>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</si>
  <si>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</si>
  <si>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</si>
  <si>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</si>
  <si>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</si>
  <si>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</si>
  <si>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</si>
  <si>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</si>
  <si>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</si>
  <si>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</si>
  <si>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</si>
  <si>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</si>
  <si>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</si>
  <si>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</si>
  <si>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</si>
  <si>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</si>
  <si>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</si>
  <si>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</si>
  <si>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</si>
  <si>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</si>
  <si>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</si>
  <si>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</si>
  <si>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</si>
  <si>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</si>
  <si>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</si>
  <si>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</si>
  <si>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</si>
  <si>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</si>
  <si>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</si>
  <si>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</si>
  <si>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</si>
  <si>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</si>
  <si>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</si>
  <si>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</si>
  <si>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</si>
  <si>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</si>
  <si>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</si>
  <si>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</si>
  <si>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</si>
  <si>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</si>
  <si>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</si>
  <si>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</si>
  <si>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</si>
  <si>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</si>
  <si>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</si>
  <si>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</si>
  <si>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</si>
  <si>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</si>
  <si>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</si>
  <si>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</si>
  <si>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</si>
  <si>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</si>
  <si>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</si>
  <si>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</si>
  <si>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</si>
  <si>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</si>
  <si>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</si>
  <si>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</si>
  <si>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</si>
  <si>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</si>
  <si>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</si>
  <si>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</si>
  <si>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</si>
  <si>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</si>
  <si>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</si>
  <si>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</si>
  <si>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</si>
  <si>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</si>
  <si>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</si>
  <si>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</si>
  <si>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</si>
  <si>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</si>
  <si>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</si>
  <si>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</si>
  <si>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</si>
  <si>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</si>
  <si>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</si>
  <si>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</si>
  <si>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</si>
  <si>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</si>
  <si>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</si>
  <si>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</si>
  <si>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</si>
  <si>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</si>
  <si>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</si>
  <si>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</si>
  <si>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</si>
  <si>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</si>
  <si>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</si>
  <si>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</si>
  <si>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</si>
  <si>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</si>
  <si>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</si>
  <si>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</si>
  <si>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</si>
  <si>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</si>
  <si>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</si>
  <si>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</si>
  <si>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</si>
  <si>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</si>
  <si>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</si>
  <si>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</si>
  <si>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</si>
  <si>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</si>
  <si>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</si>
  <si>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</si>
  <si>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</si>
  <si>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</si>
  <si>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</si>
  <si>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</si>
  <si>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</si>
  <si>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</si>
  <si>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</si>
  <si>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</si>
  <si>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</si>
  <si>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</si>
  <si>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</si>
  <si>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</si>
  <si>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</si>
  <si>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</si>
  <si>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</si>
  <si>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</si>
  <si>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</si>
  <si>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</si>
  <si>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</si>
  <si>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</si>
  <si>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</si>
  <si>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</si>
  <si>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</si>
  <si>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</si>
  <si>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</si>
  <si>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</si>
  <si>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</si>
  <si>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</si>
  <si>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</si>
  <si>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</si>
  <si>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</si>
  <si>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</si>
  <si>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</si>
  <si>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</si>
  <si>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</si>
  <si>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</si>
  <si>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</si>
  <si>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</si>
  <si>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</si>
  <si>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</si>
  <si>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</si>
  <si>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</si>
  <si>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</si>
  <si>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</si>
  <si>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</si>
  <si>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</si>
  <si>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</si>
  <si>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</si>
  <si>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</si>
  <si>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</si>
  <si>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</si>
  <si>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</si>
  <si>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</si>
  <si>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</si>
  <si>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</si>
  <si>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</si>
  <si>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</si>
  <si>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</si>
  <si>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</si>
  <si>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</si>
  <si>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</si>
  <si>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</si>
  <si>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</si>
  <si>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</si>
  <si>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</si>
  <si>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</si>
  <si>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</si>
  <si>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</si>
  <si>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</si>
  <si>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</si>
  <si>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</si>
  <si>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</si>
  <si>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</si>
  <si>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</si>
  <si>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</si>
  <si>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</si>
  <si>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</si>
  <si>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</si>
  <si>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</si>
  <si>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</si>
  <si>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</si>
  <si>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</si>
  <si>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</si>
  <si>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</si>
  <si>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</si>
  <si>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</si>
  <si>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</si>
  <si>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</si>
  <si>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</si>
  <si>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</si>
  <si>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</si>
  <si>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</si>
  <si>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</si>
  <si>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</si>
  <si>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</si>
  <si>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</si>
  <si>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</si>
  <si>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</si>
  <si>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</si>
  <si>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</si>
  <si>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</si>
  <si>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</si>
  <si>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</si>
  <si>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</si>
  <si>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</si>
  <si>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</si>
  <si>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</si>
  <si>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</si>
  <si>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</si>
  <si>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</si>
  <si>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</si>
  <si>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</si>
  <si>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</si>
  <si>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</si>
  <si>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</si>
  <si>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</si>
  <si>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</si>
  <si>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</si>
  <si>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</si>
  <si>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</si>
  <si>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</si>
  <si>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</si>
  <si>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</si>
  <si>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</si>
  <si>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</si>
  <si>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</si>
  <si>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</si>
  <si>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</si>
  <si>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</si>
  <si>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</si>
  <si>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</si>
  <si>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</si>
  <si>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</si>
  <si>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</si>
  <si>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</si>
  <si>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</si>
  <si>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</si>
  <si>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</si>
  <si>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</si>
  <si>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</si>
  <si>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</si>
  <si>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</si>
  <si>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</si>
  <si>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</si>
  <si>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</si>
  <si>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</si>
  <si>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</si>
  <si>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</si>
  <si>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</si>
  <si>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</si>
  <si>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</si>
  <si>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</si>
  <si>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</si>
  <si>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</si>
  <si>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</si>
  <si>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</si>
  <si>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</si>
  <si>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</si>
  <si>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</si>
  <si>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</si>
  <si>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</si>
  <si>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</si>
  <si>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</si>
  <si>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</si>
  <si>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</si>
  <si>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</si>
  <si>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</si>
  <si>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</si>
  <si>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</si>
  <si>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</si>
  <si>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</si>
  <si>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</si>
  <si>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</si>
  <si>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</si>
  <si>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</si>
  <si>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</si>
  <si>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</si>
  <si>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</si>
  <si>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</si>
  <si>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</si>
  <si>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</si>
  <si>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</si>
  <si>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</si>
  <si>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</si>
  <si>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</si>
  <si>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</si>
  <si>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</si>
  <si>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</si>
  <si>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</si>
  <si>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</si>
  <si>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</si>
  <si>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</si>
  <si>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</si>
  <si>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</si>
  <si>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</si>
  <si>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</si>
  <si>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</si>
  <si>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</si>
  <si>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</si>
  <si>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</si>
  <si>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</si>
  <si>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</si>
  <si>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</si>
  <si>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</si>
  <si>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</si>
  <si>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</si>
  <si>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</si>
  <si>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</si>
  <si>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</si>
  <si>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</si>
  <si>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</si>
  <si>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</si>
  <si>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</si>
  <si>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</si>
  <si>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</si>
  <si>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</si>
  <si>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</si>
  <si>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</si>
  <si>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</si>
  <si>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</si>
  <si>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</si>
  <si>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</si>
  <si>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</si>
  <si>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</si>
  <si>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</si>
  <si>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</si>
  <si>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</si>
  <si>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</si>
  <si>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</si>
  <si>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</si>
  <si>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</si>
  <si>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</si>
  <si>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</si>
  <si>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</si>
  <si>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</si>
  <si>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</si>
  <si>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</si>
  <si>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</si>
  <si>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</si>
  <si>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</si>
  <si>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</si>
  <si>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</si>
  <si>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</si>
  <si>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</si>
  <si>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</si>
  <si>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</si>
  <si>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</si>
  <si>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</si>
  <si>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</si>
  <si>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</si>
  <si>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</si>
  <si>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</si>
  <si>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</si>
  <si>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</si>
  <si>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</si>
  <si>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</si>
  <si>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</si>
  <si>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</si>
  <si>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</si>
  <si>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</si>
  <si>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</si>
  <si>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</si>
  <si>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</si>
  <si>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</si>
  <si>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</si>
  <si>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</si>
  <si>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</si>
  <si>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</si>
  <si>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</si>
  <si>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</si>
  <si>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</si>
  <si>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</si>
  <si>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</si>
  <si>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</si>
  <si>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</si>
  <si>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</si>
  <si>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</si>
  <si>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</si>
  <si>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</si>
  <si>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</si>
  <si>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</si>
  <si>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</si>
  <si>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</si>
  <si>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</si>
  <si>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</si>
  <si>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</si>
  <si>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</si>
  <si>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</si>
  <si>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</si>
  <si>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</si>
  <si>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</si>
  <si>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</si>
  <si>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</si>
  <si>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</si>
  <si>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</si>
  <si>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</si>
  <si>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</si>
  <si>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</si>
  <si>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</si>
  <si>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</si>
  <si>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</si>
  <si>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</si>
  <si>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</si>
  <si>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</si>
  <si>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</si>
  <si>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</si>
  <si>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</si>
  <si>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</si>
  <si>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</si>
  <si>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</si>
  <si>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</si>
  <si>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</si>
  <si>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</si>
  <si>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</si>
  <si>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</si>
  <si>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</si>
  <si>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</si>
  <si>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</si>
  <si>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</si>
  <si>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</si>
  <si>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</si>
  <si>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</si>
  <si>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</si>
  <si>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</si>
  <si>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</si>
  <si>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</si>
  <si>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</si>
  <si>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</si>
  <si>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</si>
  <si>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</si>
  <si>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</si>
  <si>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</si>
  <si>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</si>
  <si>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</si>
  <si>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</si>
  <si>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</si>
  <si>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</si>
  <si>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</si>
  <si>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</si>
  <si>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</si>
  <si>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</si>
  <si>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</si>
  <si>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</si>
  <si>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</si>
  <si>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</si>
  <si>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</si>
  <si>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</si>
  <si>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</si>
  <si>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</si>
  <si>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</si>
  <si>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</si>
  <si>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</si>
  <si>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</si>
  <si>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</si>
  <si>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</si>
  <si>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</si>
  <si>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</si>
  <si>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</si>
  <si>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</si>
  <si>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</si>
  <si>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</si>
  <si>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</si>
  <si>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</si>
  <si>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</si>
  <si>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</si>
  <si>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</si>
  <si>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</si>
  <si>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</si>
  <si>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</si>
  <si>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</si>
  <si>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</si>
  <si>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</si>
  <si>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</si>
  <si>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</si>
  <si>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</si>
  <si>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</si>
  <si>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</si>
  <si>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</si>
  <si>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</si>
  <si>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</si>
  <si>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</si>
  <si>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</si>
  <si>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</si>
  <si>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</si>
  <si>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</si>
  <si>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</si>
  <si>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</si>
  <si>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</si>
  <si>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</si>
  <si>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</si>
  <si>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</si>
  <si>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</si>
  <si>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</si>
  <si>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</si>
  <si>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</si>
  <si>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</si>
  <si>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</si>
  <si>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</si>
  <si>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</si>
  <si>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</si>
  <si>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</si>
  <si>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</si>
  <si>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</si>
  <si>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</si>
  <si>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</si>
  <si>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</si>
  <si>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</si>
  <si>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</si>
  <si>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</si>
  <si>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</si>
  <si>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</si>
  <si>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</si>
  <si>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</si>
  <si>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</si>
  <si>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</si>
  <si>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</si>
  <si>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</si>
  <si>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</si>
  <si>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</si>
  <si>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</si>
  <si>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</si>
  <si>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</si>
  <si>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</si>
  <si>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</si>
  <si>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</si>
  <si>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</si>
  <si>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</si>
  <si>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</si>
  <si>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</si>
  <si>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</si>
  <si>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</si>
  <si>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</si>
  <si>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</si>
  <si>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</si>
  <si>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</si>
  <si>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</si>
  <si>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</si>
  <si>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</si>
  <si>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</si>
  <si>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</si>
  <si>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</si>
  <si>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</si>
  <si>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</si>
  <si>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</si>
  <si>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</si>
  <si>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</si>
  <si>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</si>
  <si>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</si>
  <si>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</si>
  <si>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</si>
  <si>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</si>
  <si>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</si>
  <si>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</si>
  <si>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</si>
  <si>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</si>
  <si>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</si>
  <si>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</si>
  <si>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</si>
  <si>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</si>
  <si>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</si>
  <si>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</si>
  <si>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</si>
  <si>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</si>
  <si>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</si>
  <si>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</si>
  <si>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</si>
  <si>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</si>
  <si>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</si>
  <si>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</si>
  <si>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</si>
  <si>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</si>
  <si>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</si>
  <si>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</si>
  <si>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</si>
  <si>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</si>
  <si>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</si>
  <si>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</si>
  <si>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</si>
  <si>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</si>
  <si>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</si>
  <si>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</si>
  <si>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</si>
  <si>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</si>
  <si>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</si>
  <si>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</si>
  <si>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</si>
  <si>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</si>
  <si>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</si>
  <si>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</si>
  <si>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</si>
  <si>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</si>
  <si>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</si>
  <si>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</si>
  <si>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</si>
  <si>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</si>
  <si>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</si>
  <si>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</si>
  <si>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</si>
  <si>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</si>
  <si>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</si>
  <si>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</si>
  <si>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</si>
  <si>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</si>
  <si>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</si>
  <si>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</si>
  <si>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</si>
  <si>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</si>
  <si>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</si>
  <si>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</si>
  <si>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</si>
  <si>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</si>
  <si>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</si>
  <si>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</si>
  <si>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</si>
  <si>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</si>
  <si>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</si>
  <si>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</si>
  <si>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</si>
  <si>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</si>
  <si>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</si>
  <si>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</si>
  <si>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</si>
  <si>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</si>
  <si>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</si>
  <si>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</si>
  <si>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</si>
  <si>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</si>
  <si>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</si>
  <si>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</si>
  <si>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</si>
  <si>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</si>
  <si>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</si>
  <si>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</si>
  <si>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</si>
  <si>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</si>
  <si>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</si>
  <si>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</si>
  <si>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</si>
  <si>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</si>
  <si>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</si>
  <si>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</si>
  <si>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</si>
  <si>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</si>
  <si>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</si>
  <si>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</si>
  <si>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</si>
  <si>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</si>
  <si>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</si>
  <si>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</si>
  <si>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</si>
  <si>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</si>
  <si>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</si>
  <si>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</si>
  <si>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</si>
  <si>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</si>
  <si>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</si>
  <si>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</si>
  <si>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</si>
  <si>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</si>
  <si>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</si>
  <si>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</si>
  <si>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</si>
  <si>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</si>
  <si>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</si>
  <si>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</si>
  <si>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</si>
  <si>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</si>
  <si>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</si>
  <si>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</si>
  <si>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</si>
  <si>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</si>
  <si>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</si>
  <si>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</si>
  <si>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</si>
  <si>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</si>
  <si>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</si>
  <si>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</si>
  <si>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</si>
  <si>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</si>
  <si>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</si>
  <si>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</si>
  <si>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</si>
  <si>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</si>
  <si>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</si>
  <si>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</si>
  <si>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</si>
  <si>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</si>
  <si>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</si>
  <si>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</si>
  <si>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</si>
  <si>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</si>
  <si>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</si>
  <si>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</si>
  <si>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</si>
  <si>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</si>
  <si>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</si>
  <si>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</si>
  <si>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</si>
  <si>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</si>
  <si>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</si>
  <si>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</si>
  <si>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</si>
  <si>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</si>
  <si>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</si>
  <si>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</si>
  <si>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</si>
  <si>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</si>
  <si>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</si>
  <si>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</si>
  <si>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</si>
  <si>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</si>
  <si>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</si>
  <si>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</si>
  <si>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</si>
  <si>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</si>
  <si>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</si>
  <si>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</si>
  <si>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</si>
  <si>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</si>
  <si>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</si>
  <si>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</si>
  <si>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</si>
  <si>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</si>
  <si>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</si>
  <si>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</si>
  <si>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</si>
  <si>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</si>
  <si>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</si>
  <si>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</si>
  <si>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</si>
  <si>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</si>
  <si>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</si>
  <si>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</si>
  <si>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</si>
  <si>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</si>
  <si>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</si>
  <si>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</si>
  <si>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</si>
  <si>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</si>
  <si>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</si>
  <si>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</si>
  <si>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</si>
  <si>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</si>
  <si>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</si>
  <si>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</si>
  <si>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</si>
  <si>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</si>
  <si>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</si>
  <si>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</si>
  <si>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</si>
  <si>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</si>
  <si>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</si>
  <si>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</si>
  <si>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</si>
  <si>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</si>
  <si>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</si>
  <si>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</si>
  <si>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</si>
  <si>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</si>
  <si>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</si>
  <si>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</si>
  <si>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</si>
  <si>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</si>
  <si>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</si>
  <si>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</si>
  <si>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</si>
  <si>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</si>
  <si>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</si>
  <si>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</si>
  <si>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</si>
  <si>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</si>
  <si>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</si>
  <si>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</si>
  <si>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</si>
  <si>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</si>
  <si>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</si>
  <si>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</si>
  <si>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</si>
  <si>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</si>
  <si>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</si>
  <si>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</si>
  <si>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</si>
  <si>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</si>
  <si>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</si>
  <si>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</si>
  <si>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</si>
  <si>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</si>
  <si>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</si>
  <si>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</si>
  <si>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</si>
  <si>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</si>
  <si>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</si>
  <si>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</si>
  <si>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</si>
  <si>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</si>
  <si>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</si>
  <si>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</si>
  <si>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</si>
  <si>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</si>
  <si>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</si>
  <si>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</si>
  <si>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</si>
  <si>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</si>
  <si>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</si>
  <si>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</si>
  <si>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</si>
  <si>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</si>
  <si>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</si>
  <si>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</si>
  <si>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</si>
  <si>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</si>
  <si>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</si>
  <si>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</si>
  <si>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</si>
  <si>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</si>
  <si>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</si>
  <si>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</si>
  <si>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</si>
  <si>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</si>
  <si>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</si>
  <si>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</si>
  <si>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</si>
  <si>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</si>
  <si>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</si>
  <si>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</si>
  <si>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</si>
  <si>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</si>
  <si>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</si>
  <si>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</si>
  <si>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</si>
  <si>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</si>
  <si>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</si>
  <si>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</si>
  <si>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</si>
  <si>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</si>
  <si>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</si>
  <si>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</si>
  <si>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</si>
  <si>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</si>
  <si>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</si>
  <si>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</si>
  <si>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</si>
  <si>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</si>
  <si>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</si>
  <si>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</si>
  <si>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</si>
  <si>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</si>
  <si>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</si>
  <si>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</si>
  <si>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</si>
  <si>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</si>
  <si>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</si>
  <si>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</si>
  <si>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</si>
  <si>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</si>
  <si>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</si>
  <si>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</si>
  <si>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</si>
  <si>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</si>
  <si>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</si>
  <si>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</si>
  <si>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</si>
  <si>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</si>
  <si>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</si>
  <si>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</si>
  <si>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</si>
  <si>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</si>
  <si>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</si>
  <si>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</si>
  <si>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</si>
  <si>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</si>
  <si>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</si>
  <si>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</si>
  <si>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</si>
  <si>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</si>
  <si>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</si>
  <si>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</si>
  <si>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</si>
  <si>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</si>
  <si>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</si>
  <si>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</si>
  <si>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</si>
  <si>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</si>
  <si>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</si>
  <si>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</si>
  <si>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</si>
  <si>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</si>
  <si>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</si>
  <si>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</si>
  <si>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</si>
  <si>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</si>
  <si>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</si>
  <si>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</si>
  <si>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</si>
  <si>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</si>
  <si>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</si>
  <si>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</si>
  <si>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</si>
  <si>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</si>
  <si>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</si>
  <si>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</si>
  <si>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</si>
  <si>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</si>
  <si>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</si>
  <si>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</si>
  <si>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</si>
  <si>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</si>
  <si>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</si>
  <si>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</si>
  <si>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</si>
  <si>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</si>
  <si>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</si>
  <si>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</si>
  <si>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</si>
  <si>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</si>
  <si>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</si>
  <si>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</si>
  <si>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</si>
  <si>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</si>
  <si>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</si>
  <si>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</si>
  <si>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</si>
  <si>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</si>
  <si>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</si>
  <si>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</si>
  <si>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</si>
  <si>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</si>
  <si>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</si>
  <si>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</si>
  <si>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</si>
  <si>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</si>
  <si>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</si>
  <si>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</si>
  <si>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</si>
  <si>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</si>
  <si>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</si>
  <si>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</si>
  <si>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</si>
  <si>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</si>
  <si>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</si>
  <si>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</si>
  <si>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</si>
  <si>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</si>
  <si>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</si>
  <si>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</si>
  <si>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</si>
  <si>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</si>
  <si>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</si>
  <si>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</si>
  <si>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</si>
  <si>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</si>
  <si>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</si>
  <si>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</si>
  <si>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</si>
  <si>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</si>
  <si>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</si>
  <si>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</si>
  <si>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</si>
  <si>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</si>
  <si>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</si>
  <si>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</si>
  <si>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</si>
  <si>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</si>
  <si>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</si>
  <si>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</si>
  <si>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</si>
  <si>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</si>
  <si>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</si>
  <si>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</si>
  <si>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</si>
  <si>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</si>
  <si>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</si>
  <si>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</si>
  <si>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</si>
  <si>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</si>
  <si>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</si>
  <si>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</si>
  <si>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</si>
  <si>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</si>
  <si>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</si>
  <si>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</si>
  <si>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</si>
  <si>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</si>
  <si>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</si>
  <si>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</si>
  <si>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</si>
  <si>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</si>
  <si>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</si>
  <si>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</si>
  <si>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>burb</t>
  </si>
  <si>
    <t>the amount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</si>
  <si>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</si>
  <si>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</si>
  <si>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</si>
  <si>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</si>
  <si>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</si>
  <si>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</si>
  <si>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</si>
  <si>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</si>
  <si>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</si>
  <si>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</si>
  <si>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</si>
  <si>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</si>
  <si>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</si>
  <si>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</si>
  <si>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</si>
  <si>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</si>
  <si>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</si>
  <si>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</si>
  <si>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30000 to 34999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</si>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</sst>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 applyAlignment="1">
      <alignment horizontal="left" vertical="center" indent="4"/>
    </xf>
    <xf numFmtId="0" fontId="3" fillId="0" borderId="0" xfId="0" applyFont="1" applyAlignment="1">
      <alignment horizontal="left" vertical="center" indent="2"/>
    </xf>
    <xf numFmtId="9" fontId="3" fillId="0" borderId="0" xfId="1" applyFont="1" applyAlignment="1">
      <alignment horizontal="left" vertical="center" indent="2"/>
    </xf>
    <xf numFmtId="2" fontId="3" fillId="0" borderId="0" xfId="0" applyNumberFormat="1" applyFont="1" applyAlignment="1">
      <alignment horizontal="left" vertical="center" indent="2"/>
    </xf>
    <xf numFmtId="2" fontId="0" fillId="0" borderId="0" xfId="0" applyNumberFormat="1"/>
    <xf numFmtId="1" fontId="3" fillId="0" borderId="0" xfId="0" applyNumberFormat="1" applyFont="1" applyAlignment="1">
      <alignment horizontal="left" vertical="center" indent="2"/>
    </xf>
    <xf numFmtId="1" fontId="0" fillId="0" borderId="0" xfId="0" applyNumberFormat="1"/>
    <xf numFmtId="1" fontId="0" fillId="0" borderId="0" xfId="0" applyNumberFormat="1" applyAlignment="1">
      <alignment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2-4689-9A4E-601846F9B3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2-4689-9A4E-601846F9B3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2-4689-9A4E-601846F9B3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92-4689-9A4E-601846F9B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694528"/>
        <c:axId val="53694112"/>
      </c:barChart>
      <c:catAx>
        <c:axId val="536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4112"/>
        <c:crosses val="autoZero"/>
        <c:auto val="1"/>
        <c:lblAlgn val="ctr"/>
        <c:lblOffset val="100"/>
        <c:noMultiLvlLbl val="0"/>
      </c:catAx>
      <c:valAx>
        <c:axId val="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-vs launch</a:t>
            </a:r>
            <a:endParaRPr lang="en-US"/>
          </a:p>
        </c:rich>
      </c:tx>
      <c:layout>
        <c:manualLayout>
          <c:xMode val="edge"/>
          <c:yMode val="edge"/>
          <c:x val="0.32820122484689412"/>
          <c:y val="0.1599956255468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2-40B4-9D8E-1255DAA060F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2-40B4-9D8E-1255DAA060F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12-40B4-9D8E-1255DAA060F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12-40B4-9D8E-1255DAA06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513712"/>
        <c:axId val="120514544"/>
      </c:lineChart>
      <c:catAx>
        <c:axId val="1205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4544"/>
        <c:crosses val="autoZero"/>
        <c:auto val="1"/>
        <c:lblAlgn val="ctr"/>
        <c:lblOffset val="100"/>
        <c:noMultiLvlLbl val="0"/>
      </c:catAx>
      <c:valAx>
        <c:axId val="1205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Theater_Outcomes_vs_Launch</a:t>
            </a:r>
            <a:endParaRPr lang="en-US"/>
          </a:p>
        </c:rich>
      </c:tx>
      <c:layout>
        <c:manualLayout>
          <c:xMode val="edge"/>
          <c:yMode val="edge"/>
          <c:x val="0.28727077865266842"/>
          <c:y val="0.13221784776902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C-4532-9834-B42735D968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C-4532-9834-B42735D968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C-4532-9834-B42735D96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876688"/>
        <c:axId val="316877520"/>
      </c:lineChart>
      <c:catAx>
        <c:axId val="3168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77520"/>
        <c:crosses val="autoZero"/>
        <c:auto val="1"/>
        <c:lblAlgn val="ctr"/>
        <c:lblOffset val="100"/>
        <c:noMultiLvlLbl val="0"/>
      </c:catAx>
      <c:valAx>
        <c:axId val="3168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layout>
        <c:manualLayout>
          <c:xMode val="edge"/>
          <c:yMode val="edge"/>
          <c:x val="0.38695355263849074"/>
          <c:y val="5.0491811447408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8-48C9-9099-F254634495D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8-48C9-9099-F254634495D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8-48C9-9099-F25463449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725503"/>
        <c:axId val="938720095"/>
      </c:lineChart>
      <c:catAx>
        <c:axId val="9387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20095"/>
        <c:crosses val="autoZero"/>
        <c:auto val="1"/>
        <c:lblAlgn val="ctr"/>
        <c:lblOffset val="100"/>
        <c:noMultiLvlLbl val="0"/>
      </c:catAx>
      <c:valAx>
        <c:axId val="93872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125412</xdr:colOff>
      <xdr:row>6</xdr:row>
      <xdr:rowOff>44450</xdr:rowOff>
    </xdr:from>
    <xdr:to>
      <xdr:col>12</xdr:col>
      <xdr:colOff>300037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52E7C-7371-2E62-DB1B-2223CFFC5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112712</xdr:colOff>
      <xdr:row>1</xdr:row>
      <xdr:rowOff>123825</xdr:rowOff>
    </xdr:from>
    <xdr:to>
      <xdr:col>13</xdr:col>
      <xdr:colOff>417512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6ABBB-FC16-21D9-73E2-57A6F874C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331787</xdr:colOff>
      <xdr:row>3</xdr:row>
      <xdr:rowOff>34925</xdr:rowOff>
    </xdr:from>
    <xdr:to>
      <xdr:col>12</xdr:col>
      <xdr:colOff>506412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F0486-6784-AF40-B6FD-19165AE5E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1216397</xdr:colOff>
      <xdr:row>6</xdr:row>
      <xdr:rowOff>94837</xdr:rowOff>
    </xdr:from>
    <xdr:to>
      <xdr:col>5</xdr:col>
      <xdr:colOff>1119085</xdr:colOff>
      <xdr:row>26</xdr:row>
      <xdr:rowOff>156687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86F9DD-D374-3DCB-16D0-F5A83FF78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328959837963" createdVersion="8" refreshedVersion="8" minRefreshableVersion="3" recordCount="4114" xr:uid="{723C3F3C-5E2E-4E4E-AEF0-2206EE83D5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346769097225" createdVersion="8" refreshedVersion="8" minRefreshableVersion="3" recordCount="4114" xr:uid="{175BCD93-D27A-4BB5-ABD7-5960101EBD9E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/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am Rahmani" refreshedDate="44723.420703935182" createdVersion="8" refreshedVersion="8" minRefreshableVersion="3" recordCount="4114" xr:uid="{F33DBD93-872C-43E2-A22E-75D97BDE4C43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3"/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200BB-5F92-4267-BE5B-191F738843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762B4-6EEA-4928-9060-A310BE7062F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A2639-89F6-41D3-AEA9-FAA11E9FCB0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69"/>
        <item x="2701"/>
        <item x="822"/>
        <item x="2947"/>
        <item x="1583"/>
        <item x="3392"/>
        <item x="3700"/>
        <item x="1585"/>
        <item x="2456"/>
        <item x="1908"/>
        <item x="1578"/>
        <item x="1048"/>
        <item x="1500"/>
        <item x="1586"/>
        <item x="1854"/>
        <item x="2712"/>
        <item x="472"/>
        <item x="1008"/>
        <item x="720"/>
        <item x="309"/>
        <item x="2935"/>
        <item x="2019"/>
        <item x="580"/>
        <item x="221"/>
        <item x="1862"/>
        <item x="285"/>
        <item x="1117"/>
        <item x="1411"/>
        <item x="3535"/>
        <item x="361"/>
        <item x="2307"/>
        <item x="1498"/>
        <item x="2333"/>
        <item x="1662"/>
        <item x="1461"/>
        <item x="977"/>
        <item x="1402"/>
        <item x="2675"/>
        <item x="1047"/>
        <item x="1414"/>
        <item x="3545"/>
        <item x="3540"/>
        <item x="2021"/>
        <item x="124"/>
        <item x="957"/>
        <item x="564"/>
        <item x="3777"/>
        <item x="1468"/>
        <item x="226"/>
        <item x="344"/>
        <item x="1549"/>
        <item x="959"/>
        <item x="2669"/>
        <item x="2083"/>
        <item x="1744"/>
        <item x="578"/>
        <item x="3027"/>
        <item x="3543"/>
        <item x="2948"/>
        <item x="266"/>
        <item x="1496"/>
        <item x="2713"/>
        <item x="880"/>
        <item x="306"/>
        <item x="1945"/>
        <item x="127"/>
        <item x="260"/>
        <item x="1920"/>
        <item x="661"/>
        <item x="3156"/>
        <item x="2953"/>
        <item x="1125"/>
        <item x="406"/>
        <item x="357"/>
        <item x="1335"/>
        <item x="1191"/>
        <item x="1891"/>
        <item x="1678"/>
        <item x="195"/>
        <item x="847"/>
        <item x="1904"/>
        <item x="1026"/>
        <item x="208"/>
        <item x="882"/>
        <item x="766"/>
        <item x="107"/>
        <item x="1403"/>
        <item x="3154"/>
        <item x="3635"/>
        <item x="214"/>
        <item x="502"/>
        <item x="1420"/>
        <item x="138"/>
        <item x="2013"/>
        <item x="1332"/>
        <item x="901"/>
        <item x="748"/>
        <item x="1007"/>
        <item x="831"/>
        <item x="3063"/>
        <item x="830"/>
        <item x="254"/>
        <item x="1899"/>
        <item x="321"/>
        <item x="1733"/>
        <item x="1580"/>
        <item x="112"/>
        <item x="1731"/>
        <item x="1553"/>
        <item x="429"/>
        <item x="1286"/>
        <item x="1275"/>
        <item x="541"/>
        <item x="563"/>
        <item x="371"/>
        <item x="1761"/>
        <item x="2342"/>
        <item x="2015"/>
        <item x="1896"/>
        <item x="1577"/>
        <item x="783"/>
        <item x="1905"/>
        <item x="950"/>
        <item x="334"/>
        <item x="554"/>
        <item x="2609"/>
        <item x="2974"/>
        <item x="1009"/>
        <item x="694"/>
        <item x="271"/>
        <item x="3205"/>
        <item x="2068"/>
        <item x="287"/>
        <item x="2056"/>
        <item x="1096"/>
        <item x="1477"/>
        <item x="1355"/>
        <item x="1475"/>
        <item x="1091"/>
        <item x="1182"/>
        <item x="1269"/>
        <item x="2753"/>
        <item x="1361"/>
        <item x="3431"/>
        <item x="3410"/>
        <item x="1398"/>
        <item x="2016"/>
        <item x="3234"/>
        <item x="2085"/>
        <item x="876"/>
        <item x="1471"/>
        <item x="576"/>
        <item x="1044"/>
        <item x="314"/>
        <item x="2038"/>
        <item x="1059"/>
        <item x="689"/>
        <item x="2543"/>
        <item x="1408"/>
        <item x="1550"/>
        <item x="1476"/>
        <item x="3077"/>
        <item x="1464"/>
        <item x="1890"/>
        <item x="1764"/>
        <item x="3020"/>
        <item x="2776"/>
        <item x="1751"/>
        <item x="3686"/>
        <item x="515"/>
        <item x="2405"/>
        <item x="620"/>
        <item x="2069"/>
        <item x="2510"/>
        <item x="934"/>
        <item x="1555"/>
        <item x="1911"/>
        <item x="1865"/>
        <item x="1581"/>
        <item x="1054"/>
        <item x="49"/>
        <item x="3539"/>
        <item x="884"/>
        <item x="194"/>
        <item x="612"/>
        <item x="709"/>
        <item x="3191"/>
        <item x="1587"/>
        <item x="1679"/>
        <item x="1115"/>
        <item x="2052"/>
        <item x="2063"/>
        <item x="1677"/>
        <item x="2541"/>
        <item x="2014"/>
        <item x="905"/>
        <item x="3595"/>
        <item x="3407"/>
        <item x="553"/>
        <item x="3178"/>
        <item x="1738"/>
        <item x="1118"/>
        <item x="1137"/>
        <item x="1732"/>
        <item x="2070"/>
        <item x="1542"/>
        <item x="1143"/>
        <item x="1232"/>
        <item x="1370"/>
        <item x="928"/>
        <item x="1128"/>
        <item x="428"/>
        <item x="1020"/>
        <item x="1661"/>
        <item x="2388"/>
        <item x="1660"/>
        <item x="1234"/>
        <item x="933"/>
        <item x="608"/>
        <item x="2684"/>
        <item x="2837"/>
        <item x="1910"/>
        <item x="1632"/>
        <item x="1046"/>
        <item x="2988"/>
        <item x="3024"/>
        <item x="1864"/>
        <item x="768"/>
        <item x="1543"/>
        <item x="1877"/>
        <item x="1852"/>
        <item x="2053"/>
        <item x="3157"/>
        <item x="2951"/>
        <item x="713"/>
        <item x="3423"/>
        <item x="3548"/>
        <item x="1948"/>
        <item x="3640"/>
        <item x="600"/>
        <item x="1056"/>
        <item x="1166"/>
        <item x="668"/>
        <item x="2836"/>
        <item x="482"/>
        <item x="2054"/>
        <item x="171"/>
        <item x="1466"/>
        <item x="369"/>
        <item x="491"/>
        <item x="1357"/>
        <item x="521"/>
        <item x="988"/>
        <item x="2842"/>
        <item x="903"/>
        <item x="999"/>
        <item x="1853"/>
        <item x="550"/>
        <item x="126"/>
        <item x="574"/>
        <item x="3275"/>
        <item x="1647"/>
        <item x="451"/>
        <item x="985"/>
        <item x="2022"/>
        <item x="984"/>
        <item x="2772"/>
        <item x="618"/>
        <item x="518"/>
        <item x="2810"/>
        <item x="2863"/>
        <item x="820"/>
        <item x="801"/>
        <item x="167"/>
        <item x="2646"/>
        <item x="815"/>
        <item x="206"/>
        <item x="2055"/>
        <item x="800"/>
        <item x="2071"/>
        <item x="1777"/>
        <item x="1918"/>
        <item x="1588"/>
        <item x="1366"/>
        <item x="633"/>
        <item x="3123"/>
        <item x="2966"/>
        <item x="1138"/>
        <item x="3122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05"/>
        <item x="1876"/>
        <item x="986"/>
        <item x="2308"/>
        <item x="853"/>
        <item x="501"/>
        <item x="607"/>
        <item x="1493"/>
        <item x="1917"/>
        <item x="3547"/>
        <item x="767"/>
        <item x="3158"/>
        <item x="500"/>
        <item x="3189"/>
        <item x="948"/>
        <item x="1365"/>
        <item x="457"/>
        <item x="1851"/>
        <item x="3416"/>
        <item x="841"/>
        <item x="326"/>
        <item x="3703"/>
        <item x="456"/>
        <item x="1273"/>
        <item x="166"/>
        <item x="3124"/>
        <item x="201"/>
        <item x="2037"/>
        <item x="1277"/>
        <item x="89"/>
        <item x="1673"/>
        <item x="759"/>
        <item x="1591"/>
        <item x="1058"/>
        <item x="313"/>
        <item x="816"/>
        <item x="2777"/>
        <item x="991"/>
        <item x="1675"/>
        <item x="1367"/>
        <item x="925"/>
        <item x="2845"/>
        <item x="3593"/>
        <item x="899"/>
        <item x="710"/>
        <item x="3546"/>
        <item x="726"/>
        <item x="1334"/>
        <item x="3235"/>
        <item x="1863"/>
        <item x="88"/>
        <item x="1926"/>
        <item x="1676"/>
        <item x="823"/>
        <item x="1490"/>
        <item x="753"/>
        <item x="883"/>
        <item x="2086"/>
        <item x="1374"/>
        <item x="1798"/>
        <item x="3532"/>
        <item x="1666"/>
        <item x="3276"/>
        <item x="2410"/>
        <item x="442"/>
        <item x="548"/>
        <item x="1053"/>
        <item x="1055"/>
        <item x="670"/>
        <item x="397"/>
        <item x="2387"/>
        <item x="818"/>
        <item x="28"/>
        <item x="1489"/>
        <item x="3412"/>
        <item x="2421"/>
        <item x="2485"/>
        <item x="1634"/>
        <item x="3681"/>
        <item x="1060"/>
        <item x="486"/>
        <item x="3209"/>
        <item x="2089"/>
        <item x="242"/>
        <item x="280"/>
        <item x="821"/>
        <item x="1116"/>
        <item x="1566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07"/>
        <item x="1340"/>
        <item x="1472"/>
        <item x="382"/>
        <item x="2954"/>
        <item x="1762"/>
        <item x="1341"/>
        <item x="1470"/>
        <item x="337"/>
        <item x="1140"/>
        <item x="324"/>
        <item x="954"/>
        <item x="692"/>
        <item x="53"/>
        <item x="262"/>
        <item x="3179"/>
        <item x="1541"/>
        <item x="1913"/>
        <item x="595"/>
        <item x="724"/>
        <item x="3638"/>
        <item x="621"/>
        <item x="407"/>
        <item x="1857"/>
        <item x="3424"/>
        <item x="203"/>
        <item x="415"/>
        <item x="2035"/>
        <item x="3542"/>
        <item x="2533"/>
        <item x="402"/>
        <item x="1412"/>
        <item x="1875"/>
        <item x="1479"/>
        <item x="3549"/>
        <item x="3639"/>
        <item x="786"/>
        <item x="3119"/>
        <item x="872"/>
        <item x="874"/>
        <item x="1359"/>
        <item x="2476"/>
        <item x="417"/>
        <item x="1912"/>
        <item x="3680"/>
        <item x="1930"/>
        <item x="17"/>
        <item x="176"/>
        <item x="926"/>
        <item x="302"/>
        <item x="747"/>
        <item x="26"/>
        <item x="2952"/>
        <item x="898"/>
        <item x="50"/>
        <item x="1296"/>
        <item x="848"/>
        <item x="2936"/>
        <item x="2714"/>
        <item x="1122"/>
        <item x="877"/>
        <item x="190"/>
        <item x="1233"/>
        <item x="2807"/>
        <item x="3177"/>
        <item x="446"/>
        <item x="403"/>
        <item x="2065"/>
        <item x="1369"/>
        <item x="1176"/>
        <item x="953"/>
        <item x="1769"/>
        <item x="351"/>
        <item x="2949"/>
        <item x="2664"/>
        <item x="3155"/>
        <item x="311"/>
        <item x="46"/>
        <item x="2041"/>
        <item x="476"/>
        <item x="1776"/>
        <item x="1270"/>
        <item x="2082"/>
        <item x="3159"/>
        <item x="3912"/>
        <item x="1575"/>
        <item x="2017"/>
        <item x="3684"/>
        <item x="48"/>
        <item x="575"/>
        <item x="931"/>
        <item x="1775"/>
        <item x="1267"/>
        <item x="3533"/>
        <item x="207"/>
        <item x="784"/>
        <item x="1399"/>
        <item x="2466"/>
        <item x="3183"/>
        <item x="1425"/>
        <item x="611"/>
        <item x="1599"/>
        <item x="246"/>
        <item x="2057"/>
        <item x="1742"/>
        <item x="3161"/>
        <item x="540"/>
        <item x="487"/>
        <item x="159"/>
        <item x="3026"/>
        <item x="278"/>
        <item x="197"/>
        <item x="1242"/>
        <item x="2263"/>
        <item x="906"/>
        <item x="1175"/>
        <item x="401"/>
        <item x="3274"/>
        <item x="1093"/>
        <item x="1552"/>
        <item x="3181"/>
        <item x="743"/>
        <item x="3774"/>
        <item x="3914"/>
        <item x="669"/>
        <item x="1011"/>
        <item x="477"/>
        <item x="2793"/>
        <item x="1358"/>
        <item x="752"/>
        <item x="2018"/>
        <item x="492"/>
        <item x="2305"/>
        <item x="93"/>
        <item x="1219"/>
        <item x="440"/>
        <item x="1119"/>
        <item x="1488"/>
        <item x="2663"/>
        <item x="3525"/>
        <item x="1284"/>
        <item x="368"/>
        <item x="1062"/>
        <item x="992"/>
        <item x="1356"/>
        <item x="1644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4"/>
        <item x="1135"/>
        <item x="30"/>
        <item x="10"/>
        <item x="529"/>
        <item x="230"/>
        <item x="1051"/>
        <item x="25"/>
        <item x="4"/>
        <item x="78"/>
        <item x="1278"/>
        <item x="458"/>
        <item x="16"/>
        <item x="2087"/>
        <item x="151"/>
        <item x="376"/>
        <item x="3402"/>
        <item x="141"/>
        <item x="349"/>
        <item x="2937"/>
        <item x="962"/>
        <item x="981"/>
        <item x="2643"/>
        <item x="1227"/>
        <item x="1873"/>
        <item x="653"/>
        <item x="1082"/>
        <item x="346"/>
        <item x="430"/>
        <item x="1268"/>
        <item x="1640"/>
        <item x="1565"/>
        <item x="975"/>
        <item x="2026"/>
        <item x="3064"/>
        <item x="188"/>
        <item x="2451"/>
        <item x="2073"/>
        <item x="307"/>
        <item x="1243"/>
        <item x="2457"/>
        <item x="797"/>
        <item x="1572"/>
        <item x="1668"/>
        <item x="2081"/>
        <item x="3911"/>
        <item x="585"/>
        <item x="1161"/>
        <item x="1033"/>
        <item x="832"/>
        <item x="2750"/>
        <item x="1735"/>
        <item x="2477"/>
        <item x="1231"/>
        <item x="1743"/>
        <item x="819"/>
        <item x="460"/>
        <item x="1770"/>
        <item x="272"/>
        <item x="3702"/>
        <item x="914"/>
        <item x="1680"/>
        <item x="106"/>
        <item x="641"/>
        <item x="2027"/>
        <item x="22"/>
        <item x="66"/>
        <item x="3114"/>
        <item x="1401"/>
        <item x="1741"/>
        <item x="696"/>
        <item x="976"/>
        <item x="588"/>
        <item x="3409"/>
        <item x="745"/>
        <item x="2969"/>
        <item x="454"/>
        <item x="3597"/>
        <item x="3685"/>
        <item x="3910"/>
        <item x="583"/>
        <item x="3164"/>
        <item x="2730"/>
        <item x="466"/>
        <item x="622"/>
        <item x="21"/>
        <item x="81"/>
        <item x="956"/>
        <item x="292"/>
        <item x="625"/>
        <item x="323"/>
        <item x="109"/>
        <item x="1646"/>
        <item x="1557"/>
        <item x="1492"/>
        <item x="3688"/>
        <item x="98"/>
        <item x="2962"/>
        <item x="1032"/>
        <item x="1752"/>
        <item x="13"/>
        <item x="1654"/>
        <item x="1916"/>
        <item x="846"/>
        <item x="1893"/>
        <item x="3395"/>
        <item x="3153"/>
        <item x="372"/>
        <item x="1126"/>
        <item x="963"/>
        <item x="930"/>
        <item x="1224"/>
        <item x="2528"/>
        <item x="3433"/>
        <item x="701"/>
        <item x="3521"/>
        <item x="1000"/>
        <item x="3210"/>
        <item x="1372"/>
        <item x="335"/>
        <item x="381"/>
        <item x="2846"/>
        <item x="225"/>
        <item x="3530"/>
        <item x="2980"/>
        <item x="1249"/>
        <item x="14"/>
        <item x="2079"/>
        <item x="699"/>
        <item x="3065"/>
        <item x="1099"/>
        <item x="3394"/>
        <item x="1874"/>
        <item x="204"/>
        <item x="3190"/>
        <item x="929"/>
        <item x="1590"/>
        <item x="2898"/>
        <item x="3018"/>
        <item x="587"/>
        <item x="2391"/>
        <item x="1131"/>
        <item x="1878"/>
        <item x="1103"/>
        <item x="3591"/>
        <item x="512"/>
        <item x="1559"/>
        <item x="263"/>
        <item x="1167"/>
        <item x="1642"/>
        <item x="530"/>
        <item x="3019"/>
        <item x="769"/>
        <item x="1178"/>
        <item x="3773"/>
        <item x="3915"/>
        <item x="2298"/>
        <item x="1682"/>
        <item x="1866"/>
        <item x="539"/>
        <item x="475"/>
        <item x="1786"/>
        <item x="359"/>
        <item x="3118"/>
        <item x="1571"/>
        <item x="1025"/>
        <item x="1015"/>
        <item x="1467"/>
        <item x="3399"/>
        <item x="1436"/>
        <item x="3048"/>
        <item x="3163"/>
        <item x="3206"/>
        <item x="2036"/>
        <item x="2633"/>
        <item x="1554"/>
        <item x="619"/>
        <item x="3528"/>
        <item x="170"/>
        <item x="1753"/>
        <item x="396"/>
        <item x="3544"/>
        <item x="2203"/>
        <item x="2077"/>
        <item x="18"/>
        <item x="2893"/>
        <item x="2538"/>
        <item x="1364"/>
        <item x="2327"/>
        <item x="1900"/>
        <item x="667"/>
        <item x="2400"/>
        <item x="845"/>
        <item x="2955"/>
        <item x="2835"/>
        <item x="2847"/>
        <item x="2843"/>
        <item x="134"/>
        <item x="187"/>
        <item x="122"/>
        <item x="247"/>
        <item x="1894"/>
        <item x="1330"/>
        <item x="2968"/>
        <item x="761"/>
        <item x="1858"/>
        <item x="955"/>
        <item x="1697"/>
        <item x="1914"/>
        <item x="1298"/>
        <item x="3524"/>
        <item x="1052"/>
        <item x="2217"/>
        <item x="1867"/>
        <item x="835"/>
        <item x="2439"/>
        <item x="422"/>
        <item x="261"/>
        <item x="640"/>
        <item x="2304"/>
        <item x="3120"/>
        <item x="336"/>
        <item x="1892"/>
        <item x="1244"/>
        <item x="189"/>
        <item x="1465"/>
        <item x="1006"/>
        <item x="2815"/>
        <item x="3050"/>
        <item x="1419"/>
        <item x="3529"/>
        <item x="1929"/>
        <item x="1220"/>
        <item x="2047"/>
        <item x="2716"/>
        <item x="3430"/>
        <item x="1022"/>
        <item x="2061"/>
        <item x="1556"/>
        <item x="1400"/>
        <item x="3403"/>
        <item x="2060"/>
        <item x="1883"/>
        <item x="3541"/>
        <item x="2841"/>
        <item x="3062"/>
        <item x="3579"/>
        <item x="1576"/>
        <item x="1641"/>
        <item x="142"/>
        <item x="3233"/>
        <item x="834"/>
        <item x="3400"/>
        <item x="3207"/>
        <item x="3116"/>
        <item x="590"/>
        <item x="739"/>
        <item x="1903"/>
        <item x="833"/>
        <item x="8"/>
        <item x="3585"/>
        <item x="2961"/>
        <item x="1633"/>
        <item x="907"/>
        <item x="851"/>
        <item x="688"/>
        <item x="2214"/>
        <item x="1766"/>
        <item x="1016"/>
        <item x="62"/>
        <item x="794"/>
        <item x="102"/>
        <item x="1547"/>
        <item x="2904"/>
        <item x="293"/>
        <item x="1274"/>
        <item x="1645"/>
        <item x="2778"/>
        <item x="1773"/>
        <item x="3538"/>
        <item x="695"/>
        <item x="1124"/>
        <item x="3389"/>
        <item x="1463"/>
        <item x="3779"/>
        <item x="2717"/>
        <item x="448"/>
        <item x="1121"/>
        <item x="879"/>
        <item x="3587"/>
        <item x="796"/>
        <item x="1497"/>
        <item x="115"/>
        <item x="1235"/>
        <item x="1629"/>
        <item x="2640"/>
        <item x="3041"/>
        <item x="592"/>
        <item x="1215"/>
        <item x="1485"/>
        <item x="2811"/>
        <item x="2780"/>
        <item x="2899"/>
        <item x="1297"/>
        <item x="1539"/>
        <item x="265"/>
        <item x="1540"/>
        <item x="3598"/>
        <item x="1746"/>
        <item x="1162"/>
        <item x="1855"/>
        <item x="92"/>
        <item x="789"/>
        <item x="3594"/>
        <item x="2606"/>
        <item x="2732"/>
        <item x="690"/>
        <item x="722"/>
        <item x="308"/>
        <item x="1183"/>
        <item x="3527"/>
        <item x="2164"/>
        <item x="42"/>
        <item x="99"/>
        <item x="1788"/>
        <item x="795"/>
        <item x="1023"/>
        <item x="1292"/>
        <item x="444"/>
        <item x="2294"/>
        <item x="2397"/>
        <item x="1584"/>
        <item x="2782"/>
        <item x="2062"/>
        <item x="270"/>
        <item x="1898"/>
        <item x="613"/>
        <item x="1997"/>
        <item x="2731"/>
        <item x="2487"/>
        <item x="269"/>
        <item x="719"/>
        <item x="400"/>
        <item x="912"/>
        <item x="1087"/>
        <item x="3913"/>
        <item x="1767"/>
        <item x="4068"/>
        <item x="2596"/>
        <item x="1841"/>
        <item x="2360"/>
        <item x="3908"/>
        <item x="1967"/>
        <item x="1833"/>
        <item x="1455"/>
        <item x="1073"/>
        <item x="2933"/>
        <item x="617"/>
        <item x="1795"/>
        <item x="552"/>
        <item x="236"/>
        <item x="2767"/>
        <item x="3021"/>
        <item x="824"/>
        <item x="2100"/>
        <item x="1304"/>
        <item x="3408"/>
        <item x="2072"/>
        <item x="43"/>
        <item x="3246"/>
        <item x="2003"/>
        <item x="240"/>
        <item x="2473"/>
        <item x="1618"/>
        <item x="132"/>
        <item x="4093"/>
        <item x="3420"/>
        <item x="1611"/>
        <item x="2134"/>
        <item x="2337"/>
        <item x="2423"/>
        <item x="2506"/>
        <item x="2312"/>
        <item x="4016"/>
        <item x="2571"/>
        <item x="1382"/>
        <item x="1567"/>
        <item x="3759"/>
        <item x="229"/>
        <item x="441"/>
        <item x="579"/>
        <item x="2848"/>
        <item x="1781"/>
        <item x="2651"/>
        <item x="1996"/>
        <item x="774"/>
        <item x="158"/>
        <item x="537"/>
        <item x="1325"/>
        <item x="3747"/>
        <item x="3755"/>
        <item x="2626"/>
        <item x="1289"/>
        <item x="839"/>
        <item x="4065"/>
        <item x="1895"/>
        <item x="1309"/>
        <item x="3583"/>
        <item x="1148"/>
        <item x="1988"/>
        <item x="2147"/>
        <item x="3753"/>
        <item x="1693"/>
        <item x="1695"/>
        <item x="887"/>
        <item x="2806"/>
        <item x="3329"/>
        <item x="2411"/>
        <item x="1248"/>
        <item x="2553"/>
        <item x="3705"/>
        <item x="2488"/>
        <item x="3010"/>
        <item x="1042"/>
        <item x="3712"/>
        <item x="1845"/>
        <item x="862"/>
        <item x="1596"/>
        <item x="1622"/>
        <item x="1931"/>
        <item x="2745"/>
        <item x="1165"/>
        <item x="3079"/>
        <item x="919"/>
        <item x="938"/>
        <item x="716"/>
        <item x="2645"/>
        <item x="681"/>
        <item x="1655"/>
        <item x="264"/>
        <item x="3927"/>
        <item x="3919"/>
        <item x="605"/>
        <item x="1324"/>
        <item x="1694"/>
        <item x="416"/>
        <item x="1130"/>
        <item x="1139"/>
        <item x="1631"/>
        <item x="1206"/>
        <item x="2602"/>
        <item x="2182"/>
        <item x="3318"/>
        <item x="3903"/>
        <item x="1728"/>
        <item x="2622"/>
        <item x="2161"/>
        <item x="2174"/>
        <item x="2366"/>
        <item x="1107"/>
        <item x="1849"/>
        <item x="1745"/>
        <item x="498"/>
        <item x="4026"/>
        <item x="1923"/>
        <item x="2788"/>
        <item x="2141"/>
        <item x="364"/>
        <item x="1383"/>
        <item x="2495"/>
        <item x="1724"/>
        <item x="2145"/>
        <item x="852"/>
        <item x="3347"/>
        <item x="2545"/>
        <item x="2600"/>
        <item x="2691"/>
        <item x="3180"/>
        <item x="384"/>
        <item x="4013"/>
        <item x="4014"/>
        <item x="1395"/>
        <item x="2833"/>
        <item x="2156"/>
        <item x="1658"/>
        <item x="965"/>
        <item x="2551"/>
        <item x="3880"/>
        <item x="1388"/>
        <item x="2427"/>
        <item x="545"/>
        <item x="1687"/>
        <item x="4022"/>
        <item x="2469"/>
        <item x="702"/>
        <item x="2860"/>
        <item x="741"/>
        <item x="3428"/>
        <item x="1446"/>
        <item x="1415"/>
        <item x="1998"/>
        <item x="200"/>
        <item x="3767"/>
        <item x="1768"/>
        <item x="2424"/>
        <item x="3308"/>
        <item x="1722"/>
        <item x="1977"/>
        <item x="908"/>
        <item x="125"/>
        <item x="3160"/>
        <item x="3508"/>
        <item x="598"/>
        <item x="3494"/>
        <item x="56"/>
        <item x="2279"/>
        <item x="3266"/>
        <item x="3644"/>
        <item x="1960"/>
        <item x="332"/>
        <item x="447"/>
        <item x="626"/>
        <item x="67"/>
        <item x="2443"/>
        <item x="793"/>
        <item x="1421"/>
        <item x="896"/>
        <item x="945"/>
        <item x="1846"/>
        <item x="857"/>
        <item x="2163"/>
        <item x="1432"/>
        <item x="868"/>
        <item x="233"/>
        <item x="1520"/>
        <item x="3862"/>
        <item x="1888"/>
        <item x="4074"/>
        <item x="2774"/>
        <item x="3259"/>
        <item x="2128"/>
        <item x="135"/>
        <item x="3309"/>
        <item x="2869"/>
        <item x="779"/>
        <item x="4098"/>
        <item x="2426"/>
        <item x="1102"/>
        <item x="3588"/>
        <item x="2547"/>
        <item x="1393"/>
        <item x="1129"/>
        <item x="915"/>
        <item x="1821"/>
        <item x="2636"/>
        <item x="3513"/>
        <item x="2591"/>
        <item x="2383"/>
        <item x="514"/>
        <item x="1906"/>
        <item x="3037"/>
        <item x="3674"/>
        <item x="1990"/>
        <item x="435"/>
        <item x="3059"/>
        <item x="1079"/>
        <item x="2721"/>
        <item x="3267"/>
        <item x="1254"/>
        <item x="2825"/>
        <item x="274"/>
        <item x="3186"/>
        <item x="1971"/>
        <item x="3866"/>
        <item x="1962"/>
        <item x="479"/>
        <item x="2180"/>
        <item x="2283"/>
        <item x="3966"/>
        <item x="2514"/>
        <item x="2931"/>
        <item x="2741"/>
        <item x="2127"/>
        <item x="1600"/>
        <item x="2129"/>
        <item x="2066"/>
        <item x="1937"/>
        <item x="3634"/>
        <item x="3413"/>
        <item x="425"/>
        <item x="1537"/>
        <item x="410"/>
        <item x="1623"/>
        <item x="3601"/>
        <item x="2459"/>
        <item x="866"/>
        <item x="3226"/>
        <item x="3944"/>
        <item x="3886"/>
        <item x="4061"/>
        <item x="389"/>
        <item x="3871"/>
        <item x="1829"/>
        <item x="1826"/>
        <item x="2876"/>
        <item x="1260"/>
        <item x="1946"/>
        <item x="727"/>
        <item x="3743"/>
        <item x="3904"/>
        <item x="3581"/>
        <item x="2992"/>
        <item x="3536"/>
        <item x="2114"/>
        <item x="3760"/>
        <item x="2230"/>
        <item x="3305"/>
        <item x="212"/>
        <item x="2938"/>
        <item x="3623"/>
        <item x="3875"/>
        <item x="2274"/>
        <item x="3552"/>
        <item x="3561"/>
        <item x="3928"/>
        <item x="2719"/>
        <item x="3677"/>
        <item x="3139"/>
        <item x="3299"/>
        <item x="3282"/>
        <item x="2034"/>
        <item x="3569"/>
        <item x="3830"/>
        <item x="3772"/>
        <item x="2668"/>
        <item x="606"/>
        <item x="2548"/>
        <item x="1177"/>
        <item x="2549"/>
        <item x="3319"/>
        <item x="2746"/>
        <item x="3269"/>
        <item x="863"/>
        <item x="1921"/>
        <item x="3965"/>
        <item x="2139"/>
        <item x="2240"/>
        <item x="2566"/>
        <item x="238"/>
        <item x="2480"/>
        <item x="2889"/>
        <item x="968"/>
        <item x="3188"/>
        <item x="1266"/>
        <item x="3855"/>
        <item x="3184"/>
        <item x="3925"/>
        <item x="2170"/>
        <item x="3645"/>
        <item x="245"/>
        <item x="3170"/>
        <item x="760"/>
        <item x="940"/>
        <item x="3406"/>
        <item x="3877"/>
        <item x="3632"/>
        <item x="3516"/>
        <item x="2228"/>
        <item x="3687"/>
        <item x="3199"/>
        <item x="3506"/>
        <item x="3507"/>
        <item x="494"/>
        <item x="967"/>
        <item x="2406"/>
        <item x="2146"/>
        <item x="3051"/>
        <item x="1799"/>
        <item x="632"/>
        <item x="2857"/>
        <item x="2432"/>
        <item x="3628"/>
        <item x="3109"/>
        <item x="222"/>
        <item x="1434"/>
        <item x="2950"/>
        <item x="4090"/>
        <item x="1848"/>
        <item x="859"/>
        <item x="2563"/>
        <item x="60"/>
        <item x="3867"/>
        <item x="599"/>
        <item x="3984"/>
        <item x="256"/>
        <item x="4049"/>
        <item x="3771"/>
        <item x="3303"/>
        <item x="2454"/>
        <item x="217"/>
        <item x="2960"/>
        <item x="2537"/>
        <item x="1691"/>
        <item x="3582"/>
        <item x="2710"/>
        <item x="582"/>
        <item x="1835"/>
        <item x="2445"/>
        <item x="3768"/>
        <item x="100"/>
        <item x="3290"/>
        <item x="4079"/>
        <item x="4024"/>
        <item x="2151"/>
        <item x="3479"/>
        <item x="2906"/>
        <item x="4021"/>
        <item x="3567"/>
        <item x="2028"/>
        <item x="2428"/>
        <item x="2336"/>
        <item x="1959"/>
        <item x="1447"/>
        <item x="3961"/>
        <item x="3039"/>
        <item x="2927"/>
        <item x="1964"/>
        <item x="1922"/>
        <item x="275"/>
        <item x="2670"/>
        <item x="2105"/>
        <item x="569"/>
        <item x="1568"/>
        <item x="1147"/>
        <item x="3976"/>
        <item x="3071"/>
        <item x="4037"/>
        <item x="3613"/>
        <item x="1607"/>
        <item x="2804"/>
        <item x="2"/>
        <item x="3555"/>
        <item x="3741"/>
        <item x="2155"/>
        <item x="3313"/>
        <item x="1322"/>
        <item x="2356"/>
        <item x="3359"/>
        <item x="3518"/>
        <item x="2911"/>
        <item x="3088"/>
        <item x="1316"/>
        <item x="2258"/>
        <item x="3850"/>
        <item x="3758"/>
        <item x="2977"/>
        <item x="154"/>
        <item x="283"/>
        <item x="3294"/>
        <item x="3958"/>
        <item x="273"/>
        <item x="2113"/>
        <item x="1947"/>
        <item x="3113"/>
        <item x="4044"/>
        <item x="697"/>
        <item x="439"/>
        <item x="4048"/>
        <item x="1794"/>
        <item x="3909"/>
        <item x="3044"/>
        <item x="3956"/>
        <item x="3061"/>
        <item x="2438"/>
        <item x="2067"/>
        <item x="3503"/>
        <item x="4029"/>
        <item x="2340"/>
        <item x="1209"/>
        <item x="1069"/>
        <item x="3009"/>
        <item x="1203"/>
        <item x="2585"/>
        <item x="2436"/>
        <item x="4041"/>
        <item x="1800"/>
        <item x="3214"/>
        <item x="1396"/>
        <item x="2934"/>
        <item x="2739"/>
        <item x="1152"/>
        <item x="2661"/>
        <item x="2621"/>
        <item x="1495"/>
        <item x="3270"/>
        <item x="2902"/>
        <item x="703"/>
        <item x="395"/>
        <item x="3614"/>
        <item x="1430"/>
        <item x="1595"/>
        <item x="3083"/>
        <item x="3311"/>
        <item x="34"/>
        <item x="2009"/>
        <item x="3341"/>
        <item x="2097"/>
        <item x="589"/>
        <item x="3742"/>
        <item x="3622"/>
        <item x="2303"/>
        <item x="657"/>
        <item x="2175"/>
        <item x="2976"/>
        <item x="654"/>
        <item x="3704"/>
        <item x="522"/>
        <item x="3901"/>
        <item x="2494"/>
        <item x="1212"/>
        <item x="1698"/>
        <item x="3315"/>
        <item x="1837"/>
        <item x="3099"/>
        <item x="329"/>
        <item x="61"/>
        <item x="828"/>
        <item x="2142"/>
        <item x="1796"/>
        <item x="2673"/>
        <item x="2262"/>
        <item x="1827"/>
        <item x="2462"/>
        <item x="3260"/>
        <item x="350"/>
        <item x="997"/>
        <item x="827"/>
        <item x="980"/>
        <item x="3328"/>
        <item x="3104"/>
        <item x="1317"/>
        <item x="892"/>
        <item x="1711"/>
        <item x="3738"/>
        <item x="2999"/>
        <item x="75"/>
        <item x="2542"/>
        <item x="2431"/>
        <item x="506"/>
        <item x="2177"/>
        <item x="3110"/>
        <item x="2008"/>
        <item x="2727"/>
        <item x="3055"/>
        <item x="3884"/>
        <item x="860"/>
        <item x="718"/>
        <item x="316"/>
        <item x="2346"/>
        <item x="4077"/>
        <item x="924"/>
        <item x="3224"/>
        <item x="628"/>
        <item x="693"/>
        <item x="2246"/>
        <item x="734"/>
        <item x="2225"/>
        <item x="2267"/>
        <item x="3896"/>
        <item x="2595"/>
        <item x="1001"/>
        <item x="1202"/>
        <item x="470"/>
        <item x="1338"/>
        <item x="2144"/>
        <item x="2515"/>
        <item x="1511"/>
        <item x="1992"/>
        <item x="3631"/>
        <item x="3782"/>
        <item x="1193"/>
        <item x="133"/>
        <item x="1105"/>
        <item x="4008"/>
        <item x="1886"/>
        <item x="3362"/>
        <item x="531"/>
        <item x="597"/>
        <item x="2475"/>
        <item x="1196"/>
        <item x="2348"/>
        <item x="2341"/>
        <item x="1782"/>
        <item x="2171"/>
        <item x="2598"/>
        <item x="37"/>
        <item x="2345"/>
        <item x="3344"/>
        <item x="2373"/>
        <item x="2771"/>
        <item x="3326"/>
        <item x="1739"/>
        <item x="1649"/>
        <item x="2614"/>
        <item x="4092"/>
        <item x="268"/>
        <item x="4099"/>
        <item x="2698"/>
        <item x="2790"/>
        <item x="2499"/>
        <item x="2601"/>
        <item x="3489"/>
        <item x="3603"/>
        <item x="3248"/>
        <item x="916"/>
        <item x="3905"/>
        <item x="3363"/>
        <item x="2419"/>
        <item x="674"/>
        <item x="809"/>
        <item x="3215"/>
        <item x="1499"/>
        <item x="3146"/>
        <item x="2500"/>
        <item x="3217"/>
        <item x="3441"/>
        <item x="1386"/>
        <item x="1041"/>
        <item x="2877"/>
        <item x="1346"/>
        <item x="104"/>
        <item x="4056"/>
        <item x="643"/>
        <item x="116"/>
        <item x="1390"/>
        <item x="3679"/>
        <item x="3934"/>
        <item x="1847"/>
        <item x="3043"/>
        <item x="1780"/>
        <item x="1806"/>
        <item x="3564"/>
        <item x="1071"/>
        <item x="3826"/>
        <item x="3397"/>
        <item x="1065"/>
        <item x="885"/>
        <item x="2831"/>
        <item x="3036"/>
        <item x="1617"/>
        <item x="1718"/>
        <item x="2464"/>
        <item x="2679"/>
        <item x="3937"/>
        <item x="655"/>
        <item x="2945"/>
        <item x="2821"/>
        <item x="305"/>
        <item x="2212"/>
        <item x="2261"/>
        <item x="1879"/>
        <item x="2765"/>
        <item x="1445"/>
        <item x="717"/>
        <item x="1771"/>
        <item x="2752"/>
        <item x="3228"/>
        <item x="4050"/>
        <item x="423"/>
        <item x="3861"/>
        <item x="1736"/>
        <item x="3042"/>
        <item x="1453"/>
        <item x="3240"/>
        <item x="4109"/>
        <item x="3775"/>
        <item x="3231"/>
        <item x="3446"/>
        <item x="1459"/>
        <item x="1978"/>
        <item x="1994"/>
        <item x="3852"/>
        <item x="1824"/>
        <item x="2489"/>
        <item x="1064"/>
        <item x="2589"/>
        <item x="1081"/>
        <item x="2738"/>
        <item x="3942"/>
        <item x="2284"/>
        <item x="405"/>
        <item x="1251"/>
        <item x="3673"/>
        <item x="1088"/>
        <item x="1710"/>
        <item x="1188"/>
        <item x="1628"/>
        <item x="1264"/>
        <item x="2420"/>
        <item x="1313"/>
        <item x="3108"/>
        <item x="467"/>
        <item x="1406"/>
        <item x="1293"/>
        <item x="3057"/>
        <item x="855"/>
        <item x="3028"/>
        <item x="1469"/>
        <item x="3197"/>
        <item x="3691"/>
        <item x="1120"/>
        <item x="2903"/>
        <item x="2783"/>
        <item x="1609"/>
        <item x="998"/>
        <item x="3117"/>
        <item x="3627"/>
        <item x="3336"/>
        <item x="904"/>
        <item x="861"/>
        <item x="2347"/>
        <item x="2344"/>
        <item x="3973"/>
        <item x="3306"/>
        <item x="867"/>
        <item x="2703"/>
        <item x="383"/>
        <item x="3219"/>
        <item x="2871"/>
        <item x="3173"/>
        <item x="3054"/>
        <item x="186"/>
        <item x="4086"/>
        <item x="3647"/>
        <item x="2106"/>
        <item x="1151"/>
        <item x="312"/>
        <item x="3860"/>
        <item x="4005"/>
        <item x="1301"/>
        <item x="947"/>
        <item x="1344"/>
        <item x="1840"/>
        <item x="1589"/>
        <item x="2196"/>
        <item x="524"/>
        <item x="2844"/>
        <item x="3121"/>
        <item x="3649"/>
        <item x="1014"/>
        <item x="2942"/>
        <item x="1519"/>
        <item x="358"/>
        <item x="3559"/>
        <item x="2523"/>
        <item x="2851"/>
        <item x="2223"/>
        <item x="941"/>
        <item x="2779"/>
        <item x="2362"/>
        <item x="3515"/>
        <item x="596"/>
        <item x="373"/>
        <item x="3935"/>
        <item x="2417"/>
        <item x="4089"/>
        <item x="1045"/>
        <item x="3929"/>
        <item x="2562"/>
        <item x="1763"/>
        <item x="1450"/>
        <item x="1010"/>
        <item x="881"/>
        <item x="178"/>
        <item x="3770"/>
        <item x="3619"/>
        <item x="1061"/>
        <item x="3264"/>
        <item x="3283"/>
        <item x="2137"/>
        <item x="3960"/>
        <item x="1184"/>
        <item x="4040"/>
        <item x="3926"/>
        <item x="2409"/>
        <item x="3791"/>
        <item x="3811"/>
        <item x="1262"/>
        <item x="2389"/>
        <item x="1656"/>
        <item x="2201"/>
        <item x="1871"/>
        <item x="3218"/>
        <item x="3822"/>
        <item x="3707"/>
        <item x="1310"/>
        <item x="2618"/>
        <item x="3605"/>
        <item x="2271"/>
        <item x="3369"/>
        <item x="1200"/>
        <item x="277"/>
        <item x="3450"/>
        <item x="3802"/>
        <item x="4057"/>
        <item x="1785"/>
        <item x="2757"/>
        <item x="2610"/>
        <item x="2039"/>
        <item x="1897"/>
        <item x="2681"/>
        <item x="3461"/>
        <item x="1759"/>
        <item x="2349"/>
        <item x="944"/>
        <item x="1703"/>
        <item x="911"/>
        <item x="893"/>
        <item x="744"/>
        <item x="2826"/>
        <item x="84"/>
        <item x="3107"/>
        <item x="3813"/>
        <item x="2599"/>
        <item x="95"/>
        <item x="3133"/>
        <item x="2237"/>
        <item x="1518"/>
        <item x="3338"/>
        <item x="3136"/>
        <item x="4051"/>
        <item x="2639"/>
        <item x="1802"/>
        <item x="509"/>
        <item x="2414"/>
        <item x="3858"/>
        <item x="2179"/>
        <item x="2907"/>
        <item x="2396"/>
        <item x="2479"/>
        <item x="3835"/>
        <item x="3690"/>
        <item x="2866"/>
        <item x="631"/>
        <item x="3196"/>
        <item x="1153"/>
        <item x="3780"/>
        <item x="2924"/>
        <item x="844"/>
        <item x="3607"/>
        <item x="2694"/>
        <item x="2744"/>
        <item x="2394"/>
        <item x="3457"/>
        <item x="363"/>
        <item x="2583"/>
        <item x="1039"/>
        <item x="3820"/>
        <item x="3302"/>
        <item x="2814"/>
        <item x="3989"/>
        <item x="2092"/>
        <item x="2582"/>
        <item x="2822"/>
        <item x="3794"/>
        <item x="1085"/>
        <item x="2507"/>
        <item x="3978"/>
        <item x="1657"/>
        <item x="330"/>
        <item x="2165"/>
        <item x="2923"/>
        <item x="1378"/>
        <item x="2550"/>
        <item x="1513"/>
        <item x="3284"/>
        <item x="2311"/>
        <item x="2690"/>
        <item x="2324"/>
        <item x="2590"/>
        <item x="3936"/>
        <item x="3873"/>
        <item x="2975"/>
        <item x="2033"/>
        <item x="421"/>
        <item x="706"/>
        <item x="910"/>
        <item x="891"/>
        <item x="3721"/>
        <item x="1533"/>
        <item x="3243"/>
        <item x="921"/>
        <item x="1789"/>
        <item x="3504"/>
        <item x="2638"/>
        <item x="2216"/>
        <item x="1314"/>
        <item x="2696"/>
        <item x="1621"/>
        <item x="3100"/>
        <item x="3022"/>
        <item x="2758"/>
        <item x="2326"/>
        <item x="3832"/>
        <item x="1938"/>
        <item x="4088"/>
        <item x="2011"/>
        <item x="2183"/>
        <item x="391"/>
        <item x="1527"/>
        <item x="3166"/>
        <item x="4035"/>
        <item x="3746"/>
        <item x="2770"/>
        <item x="2335"/>
        <item x="3580"/>
        <item x="2322"/>
        <item x="318"/>
        <item x="1936"/>
        <item x="3708"/>
        <item x="1287"/>
        <item x="2401"/>
        <item x="4032"/>
        <item x="3637"/>
        <item x="2689"/>
        <item x="3373"/>
        <item x="3439"/>
        <item x="2276"/>
        <item x="2858"/>
        <item x="199"/>
        <item x="2657"/>
        <item x="776"/>
        <item x="2672"/>
        <item x="1422"/>
        <item x="3562"/>
        <item x="3143"/>
        <item x="3651"/>
        <item x="2103"/>
        <item x="3999"/>
        <item x="3655"/>
        <item x="961"/>
        <item x="1074"/>
        <item x="2579"/>
        <item x="1280"/>
        <item x="526"/>
        <item x="1704"/>
        <item x="1318"/>
        <item x="1505"/>
        <item x="2185"/>
        <item x="2242"/>
        <item x="3805"/>
        <item x="2121"/>
        <item x="3945"/>
        <item x="2856"/>
        <item x="1424"/>
        <item x="2393"/>
        <item x="1615"/>
        <item x="3293"/>
        <item x="1503"/>
        <item x="1352"/>
        <item x="663"/>
        <item x="2361"/>
        <item x="3829"/>
        <item x="3258"/>
        <item x="347"/>
        <item x="2723"/>
        <item x="687"/>
        <item x="2769"/>
        <item x="424"/>
        <item x="1201"/>
        <item x="3135"/>
        <item x="2224"/>
        <item x="3312"/>
        <item x="3523"/>
        <item x="2044"/>
        <item x="3610"/>
        <item x="3453"/>
        <item x="2371"/>
        <item x="3764"/>
        <item x="642"/>
        <item x="2243"/>
        <item x="937"/>
        <item x="366"/>
        <item x="2323"/>
        <item x="1507"/>
        <item x="2611"/>
        <item x="2539"/>
        <item x="1040"/>
        <item x="352"/>
        <item x="909"/>
        <item x="3833"/>
        <item x="1031"/>
        <item x="1612"/>
        <item x="856"/>
        <item x="2909"/>
        <item x="267"/>
        <item x="3625"/>
        <item x="3959"/>
        <item x="2531"/>
        <item x="3831"/>
        <item x="3898"/>
        <item x="2096"/>
        <item x="3618"/>
        <item x="3013"/>
        <item x="2674"/>
        <item x="3084"/>
        <item x="3972"/>
        <item x="3817"/>
        <item x="3463"/>
        <item x="749"/>
        <item x="2565"/>
        <item x="2623"/>
        <item x="3005"/>
        <item x="3375"/>
        <item x="3693"/>
        <item x="3498"/>
        <item x="3846"/>
        <item x="3682"/>
        <item x="2880"/>
        <item x="3047"/>
        <item x="291"/>
        <item x="196"/>
        <item x="2932"/>
        <item x="3893"/>
        <item x="2268"/>
        <item x="1265"/>
        <item x="3353"/>
        <item x="33"/>
        <item x="3711"/>
        <item x="3633"/>
        <item x="2300"/>
        <item x="3894"/>
        <item x="3991"/>
        <item x="438"/>
        <item x="3946"/>
        <item x="3754"/>
        <item x="803"/>
        <item x="443"/>
        <item x="1725"/>
        <item x="2773"/>
        <item x="1979"/>
        <item x="3223"/>
        <item x="1968"/>
        <item x="1529"/>
        <item x="2094"/>
        <item x="3938"/>
        <item x="1712"/>
        <item x="3404"/>
        <item x="4106"/>
        <item x="1282"/>
        <item x="665"/>
        <item x="2093"/>
        <item x="1758"/>
        <item x="2787"/>
        <item x="2159"/>
        <item x="2797"/>
        <item x="3841"/>
        <item x="2581"/>
        <item x="1957"/>
        <item x="4025"/>
        <item x="1030"/>
        <item x="1630"/>
        <item x="2910"/>
        <item x="325"/>
        <item x="1548"/>
        <item x="1820"/>
        <item x="1302"/>
        <item x="1092"/>
        <item x="3834"/>
        <item x="755"/>
        <item x="3731"/>
        <item x="1684"/>
        <item x="2408"/>
        <item x="3839"/>
        <item x="205"/>
        <item x="3056"/>
        <item x="465"/>
        <item x="3710"/>
        <item x="3574"/>
        <item x="3853"/>
        <item x="2376"/>
        <item x="1860"/>
        <item x="3352"/>
        <item x="3001"/>
        <item x="2413"/>
        <item x="3477"/>
        <item x="3573"/>
        <item x="3902"/>
        <item x="3295"/>
        <item x="843"/>
        <item x="3134"/>
        <item x="2051"/>
        <item x="1168"/>
        <item x="894"/>
        <item x="943"/>
        <item x="2118"/>
        <item x="838"/>
        <item x="1889"/>
        <item x="723"/>
        <item x="1664"/>
        <item x="2715"/>
        <item x="2887"/>
        <item x="3469"/>
        <item x="758"/>
        <item x="2213"/>
        <item x="3692"/>
        <item x="644"/>
        <item x="3335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89"/>
        <item x="3287"/>
        <item x="3468"/>
        <item x="299"/>
        <item x="1932"/>
        <item x="219"/>
        <item x="2377"/>
        <item x="971"/>
        <item x="2564"/>
        <item x="2286"/>
        <item x="2154"/>
        <item x="3448"/>
        <item x="559"/>
        <item x="3268"/>
        <item x="4104"/>
        <item x="3571"/>
        <item x="2430"/>
        <item x="3252"/>
        <item x="528"/>
        <item x="591"/>
        <item x="1954"/>
        <item x="4045"/>
        <item x="2194"/>
        <item x="2135"/>
        <item x="3000"/>
        <item x="3784"/>
        <item x="3874"/>
        <item x="1597"/>
        <item x="3987"/>
        <item x="2098"/>
        <item x="3032"/>
        <item x="3172"/>
        <item x="2895"/>
        <item x="1186"/>
        <item x="3895"/>
        <item x="2248"/>
        <item x="433"/>
        <item x="1818"/>
        <item x="3982"/>
        <item x="2150"/>
        <item x="3800"/>
        <item x="3722"/>
        <item x="3727"/>
        <item x="1989"/>
        <item x="474"/>
        <item x="1068"/>
        <item x="3814"/>
        <item x="1226"/>
        <item x="2791"/>
        <item x="4023"/>
        <item x="2187"/>
        <item x="4038"/>
        <item x="2872"/>
        <item x="1442"/>
        <item x="2704"/>
        <item x="3417"/>
        <item x="3066"/>
        <item x="2249"/>
        <item x="772"/>
        <item x="3745"/>
        <item x="3014"/>
        <item x="2734"/>
        <item x="1133"/>
        <item x="139"/>
        <item x="3317"/>
        <item x="2372"/>
        <item x="29"/>
        <item x="508"/>
        <item x="2593"/>
        <item x="3272"/>
        <item x="1354"/>
        <item x="1953"/>
        <item x="3706"/>
        <item x="4075"/>
        <item x="3097"/>
        <item x="2313"/>
        <item x="2467"/>
        <item x="567"/>
        <item x="117"/>
        <item x="520"/>
        <item x="604"/>
        <item x="3354"/>
        <item x="2256"/>
        <item x="1830"/>
        <item x="3023"/>
        <item x="1573"/>
        <item x="3660"/>
        <item x="2339"/>
        <item x="3069"/>
        <item x="378"/>
        <item x="2160"/>
        <item x="2192"/>
        <item x="2659"/>
        <item x="3499"/>
        <item x="90"/>
        <item x="3870"/>
        <item x="3947"/>
        <item x="2751"/>
        <item x="319"/>
        <item x="3321"/>
        <item x="2043"/>
        <item x="738"/>
        <item x="3856"/>
        <item x="3016"/>
        <item x="493"/>
        <item x="3093"/>
        <item x="3176"/>
        <item x="2726"/>
        <item x="2247"/>
        <item x="2917"/>
        <item x="932"/>
        <item x="2090"/>
        <item x="1669"/>
        <item x="2987"/>
        <item x="2453"/>
        <item x="2075"/>
        <item x="3192"/>
        <item x="2665"/>
        <item x="3474"/>
        <item x="1190"/>
        <item x="788"/>
        <item x="2199"/>
        <item x="1223"/>
        <item x="3671"/>
        <item x="3482"/>
        <item x="2944"/>
        <item x="431"/>
        <item x="826"/>
        <item x="2191"/>
        <item x="1225"/>
        <item x="3868"/>
        <item x="2983"/>
        <item x="1970"/>
        <item x="525"/>
        <item x="864"/>
        <item x="715"/>
        <item x="3900"/>
        <item x="1856"/>
        <item x="1730"/>
        <item x="3885"/>
        <item x="2422"/>
        <item x="2465"/>
        <item x="2839"/>
        <item x="2402"/>
        <item x="331"/>
        <item x="3437"/>
        <item x="3658"/>
        <item x="3612"/>
        <item x="2535"/>
        <item x="1272"/>
        <item x="647"/>
        <item x="1238"/>
        <item x="2040"/>
        <item x="3237"/>
        <item x="817"/>
        <item x="3599"/>
        <item x="2355"/>
        <item x="4043"/>
        <item x="1594"/>
        <item x="2997"/>
        <item x="2759"/>
        <item x="3333"/>
        <item x="4080"/>
        <item x="721"/>
        <item x="3380"/>
        <item x="3324"/>
        <item x="3238"/>
        <item x="3950"/>
        <item x="2236"/>
        <item x="870"/>
        <item x="370"/>
        <item x="2102"/>
        <item x="303"/>
        <item x="355"/>
        <item x="3415"/>
        <item x="1407"/>
        <item x="2654"/>
        <item x="3152"/>
        <item x="1616"/>
        <item x="897"/>
        <item x="1934"/>
        <item x="3789"/>
        <item x="1859"/>
        <item x="1636"/>
        <item x="1350"/>
        <item x="1984"/>
        <item x="3737"/>
        <item x="714"/>
        <item x="3480"/>
        <item x="566"/>
        <item x="1993"/>
        <item x="2381"/>
        <item x="4011"/>
        <item x="958"/>
        <item x="1427"/>
        <item x="1305"/>
        <item x="996"/>
        <item x="1689"/>
        <item x="3790"/>
        <item x="2577"/>
        <item x="2828"/>
        <item x="609"/>
        <item x="3854"/>
        <item x="232"/>
        <item x="3112"/>
        <item x="213"/>
        <item x="3981"/>
        <item x="192"/>
        <item x="3824"/>
        <item x="2227"/>
        <item x="3182"/>
        <item x="3943"/>
        <item x="4073"/>
        <item x="3699"/>
        <item x="671"/>
        <item x="3921"/>
        <item x="3491"/>
        <item x="2817"/>
        <item x="1210"/>
        <item x="4060"/>
        <item x="258"/>
        <item x="1561"/>
        <item x="2662"/>
        <item x="3257"/>
        <item x="982"/>
        <item x="3969"/>
        <item x="3551"/>
        <item x="2301"/>
        <item x="615"/>
        <item x="4058"/>
        <item x="1737"/>
        <item x="2025"/>
        <item x="2682"/>
        <item x="3340"/>
        <item x="2278"/>
        <item x="662"/>
        <item x="2729"/>
        <item x="3427"/>
        <item x="2353"/>
        <item x="2914"/>
        <item x="3327"/>
        <item x="781"/>
        <item x="73"/>
        <item x="3930"/>
        <item x="2892"/>
        <item x="2929"/>
        <item x="3642"/>
        <item x="478"/>
        <item x="698"/>
        <item x="1321"/>
        <item x="3670"/>
        <item x="2458"/>
        <item x="2978"/>
        <item x="2000"/>
        <item x="1163"/>
        <item x="3948"/>
        <item x="2656"/>
        <item x="1839"/>
        <item x="1747"/>
        <item x="1723"/>
        <item x="1132"/>
        <item x="392"/>
        <item x="3701"/>
        <item x="1696"/>
        <item x="1706"/>
        <item x="3695"/>
        <item x="3490"/>
        <item x="3621"/>
        <item x="3957"/>
        <item x="2634"/>
        <item x="2886"/>
        <item x="3584"/>
        <item x="3923"/>
        <item x="2900"/>
        <item x="1349"/>
        <item x="2658"/>
        <item x="2148"/>
        <item x="1705"/>
        <item x="3626"/>
        <item x="787"/>
        <item x="412"/>
        <item x="1749"/>
        <item x="2527"/>
        <item x="686"/>
        <item x="1716"/>
        <item x="3726"/>
        <item x="420"/>
        <item x="551"/>
        <item x="239"/>
        <item x="3092"/>
        <item x="3082"/>
        <item x="1986"/>
        <item x="1104"/>
        <item x="1003"/>
        <item x="2522"/>
        <item x="1481"/>
        <item x="1727"/>
        <item x="2241"/>
        <item x="2184"/>
        <item x="3382"/>
        <item x="2789"/>
        <item x="3401"/>
        <item x="1097"/>
        <item x="3792"/>
        <item x="3049"/>
        <item x="1483"/>
        <item x="3500"/>
        <item x="1448"/>
        <item x="3298"/>
        <item x="2526"/>
        <item x="3286"/>
        <item x="177"/>
        <item x="427"/>
        <item x="3377"/>
        <item x="2803"/>
        <item x="1602"/>
        <item x="3365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1"/>
        <item x="1290"/>
        <item x="3462"/>
        <item x="2998"/>
        <item x="2190"/>
        <item x="1381"/>
        <item x="1506"/>
        <item x="3667"/>
        <item x="179"/>
        <item x="497"/>
        <item x="3879"/>
        <item x="2875"/>
        <item x="289"/>
        <item x="2630"/>
        <item x="3137"/>
        <item x="917"/>
        <item x="2235"/>
        <item x="80"/>
        <item x="1416"/>
        <item x="1205"/>
        <item x="2708"/>
        <item x="2343"/>
        <item x="1263"/>
        <item x="1610"/>
        <item x="3187"/>
        <item x="3478"/>
        <item x="2222"/>
        <item x="1985"/>
        <item x="2395"/>
        <item x="2226"/>
        <item x="678"/>
        <item x="3208"/>
        <item x="1512"/>
        <item x="198"/>
        <item x="1127"/>
        <item x="2166"/>
        <item x="1150"/>
        <item x="398"/>
        <item x="234"/>
        <item x="2492"/>
        <item x="920"/>
        <item x="1517"/>
        <item x="1329"/>
        <item x="682"/>
        <item x="2140"/>
        <item x="2530"/>
        <item x="145"/>
        <item x="1524"/>
        <item x="3803"/>
        <item x="1535"/>
        <item x="2754"/>
        <item x="2884"/>
        <item x="3714"/>
        <item x="2660"/>
        <item x="259"/>
        <item x="807"/>
        <item x="1418"/>
        <item x="1843"/>
        <item x="3734"/>
        <item x="3434"/>
        <item x="3897"/>
        <item x="3620"/>
        <item x="4034"/>
        <item x="725"/>
        <item x="3221"/>
        <item x="3865"/>
        <item x="2001"/>
        <item x="1699"/>
        <item x="949"/>
        <item x="1108"/>
        <item x="108"/>
        <item x="1379"/>
        <item x="1276"/>
        <item x="3998"/>
        <item x="1720"/>
        <item x="3821"/>
        <item x="3145"/>
        <item x="672"/>
        <item x="2575"/>
        <item x="2272"/>
        <item x="2594"/>
        <item x="1754"/>
        <item x="507"/>
        <item x="1360"/>
        <item x="764"/>
        <item x="3350"/>
        <item x="1880"/>
        <item x="1345"/>
        <item x="1240"/>
        <item x="1941"/>
        <item x="360"/>
        <item x="57"/>
        <item x="2939"/>
        <item x="1861"/>
        <item x="164"/>
        <item x="3837"/>
        <item x="3296"/>
        <item x="3751"/>
        <item x="3609"/>
        <item x="3379"/>
        <item x="3385"/>
        <item x="2865"/>
        <item x="2117"/>
        <item x="3455"/>
        <item x="2042"/>
        <item x="3370"/>
        <item x="1531"/>
        <item x="869"/>
        <item x="942"/>
        <item x="2861"/>
        <item x="1438"/>
        <item x="1810"/>
        <item x="2193"/>
        <item x="3781"/>
        <item x="2792"/>
        <item x="973"/>
        <item x="3342"/>
        <item x="762"/>
        <item x="4091"/>
        <item x="4017"/>
        <item x="2967"/>
        <item x="1942"/>
        <item x="1458"/>
        <item x="2901"/>
        <item x="1306"/>
        <item x="505"/>
        <item x="2655"/>
        <item x="2120"/>
        <item x="3932"/>
        <item x="2561"/>
        <item x="2115"/>
        <item x="3740"/>
        <item x="1146"/>
        <item x="3429"/>
        <item x="3346"/>
        <item x="2370"/>
        <item x="3081"/>
        <item x="3917"/>
        <item x="4001"/>
        <item x="1808"/>
        <item x="3646"/>
        <item x="3744"/>
        <item x="3277"/>
        <item x="2838"/>
        <item x="2186"/>
        <item x="3977"/>
        <item x="614"/>
        <item x="974"/>
        <item x="3505"/>
        <item x="1721"/>
        <item x="4082"/>
        <item x="3661"/>
        <item x="481"/>
        <item x="2498"/>
        <item x="1145"/>
        <item x="547"/>
        <item x="3017"/>
        <item x="3472"/>
        <item x="616"/>
        <item x="1311"/>
        <item x="2832"/>
        <item x="1868"/>
        <item x="3471"/>
        <item x="3103"/>
        <item x="1551"/>
        <item x="3724"/>
        <item x="900"/>
        <item x="3812"/>
        <item x="2133"/>
        <item x="252"/>
        <item x="4030"/>
        <item x="3843"/>
        <item x="3659"/>
        <item x="2762"/>
        <item x="2555"/>
        <item x="3997"/>
        <item x="1207"/>
        <item x="2567"/>
        <item x="1303"/>
        <item x="3629"/>
        <item x="1457"/>
        <item x="1756"/>
        <item x="1734"/>
        <item x="216"/>
        <item x="1218"/>
        <item x="85"/>
        <item x="3035"/>
        <item x="1106"/>
        <item x="2854"/>
        <item x="534"/>
        <item x="1625"/>
        <item x="4042"/>
        <item x="2928"/>
        <item x="1814"/>
        <item x="1299"/>
        <item x="3212"/>
        <item x="2020"/>
        <item x="2444"/>
        <item x="3467"/>
        <item x="3697"/>
        <item x="513"/>
        <item x="2970"/>
        <item x="2724"/>
        <item x="2231"/>
        <item x="3511"/>
        <item x="3230"/>
        <item x="1987"/>
        <item x="3241"/>
        <item x="3355"/>
        <item x="3608"/>
        <item x="1013"/>
        <item x="1792"/>
        <item x="2544"/>
        <item x="3459"/>
        <item x="2471"/>
        <item x="890"/>
        <item x="2378"/>
        <item x="1172"/>
        <item x="1822"/>
        <item x="2124"/>
        <item x="1456"/>
        <item x="3636"/>
        <item x="1620"/>
        <item x="2943"/>
        <item x="3816"/>
        <item x="1417"/>
        <item x="2292"/>
        <item x="2984"/>
        <item x="3111"/>
        <item x="1653"/>
        <item x="1452"/>
        <item x="3285"/>
        <item x="660"/>
        <item x="850"/>
        <item x="2554"/>
        <item x="69"/>
        <item x="2985"/>
        <item x="297"/>
        <item x="3202"/>
        <item x="3787"/>
        <item x="137"/>
        <item x="1774"/>
        <item x="875"/>
        <item x="516"/>
        <item x="2740"/>
        <item x="15"/>
        <item x="3666"/>
        <item x="3261"/>
        <item x="2749"/>
        <item x="560"/>
        <item x="1715"/>
        <item x="1582"/>
        <item x="223"/>
        <item x="2004"/>
        <item x="3090"/>
        <item x="1933"/>
        <item x="23"/>
        <item x="3372"/>
        <item x="374"/>
        <item x="2718"/>
        <item x="1834"/>
        <item x="3070"/>
        <item x="2743"/>
        <item x="1969"/>
        <item x="1778"/>
        <item x="3763"/>
        <item x="1192"/>
        <item x="2195"/>
        <item x="1637"/>
        <item x="1376"/>
        <item x="3979"/>
        <item x="3168"/>
        <item x="2091"/>
        <item x="2095"/>
        <item x="418"/>
        <item x="1872"/>
        <item x="3011"/>
        <item x="3940"/>
        <item x="1564"/>
        <item x="3245"/>
        <item x="2024"/>
        <item x="994"/>
        <item x="3600"/>
        <item x="3808"/>
        <item x="1185"/>
        <item x="4059"/>
        <item x="184"/>
        <item x="1451"/>
        <item x="3804"/>
        <item x="2930"/>
        <item x="3316"/>
        <item x="1371"/>
        <item x="995"/>
        <item x="2316"/>
        <item x="805"/>
        <item x="538"/>
        <item x="3696"/>
        <item x="2116"/>
        <item x="1241"/>
        <item x="639"/>
        <item x="253"/>
        <item x="2291"/>
        <item x="82"/>
        <item x="2078"/>
        <item x="3332"/>
        <item x="1502"/>
        <item x="1523"/>
        <item x="2781"/>
        <item x="1832"/>
        <item x="3438"/>
        <item x="3496"/>
        <item x="3617"/>
        <item x="3827"/>
        <item x="3004"/>
        <item x="1608"/>
        <item x="656"/>
        <item x="2764"/>
        <item x="2597"/>
        <item x="4006"/>
        <item x="2993"/>
        <item x="3522"/>
        <item x="1980"/>
        <item x="2084"/>
        <item x="700"/>
        <item x="4053"/>
        <item x="3393"/>
        <item x="1928"/>
        <item x="1213"/>
        <item x="3098"/>
        <item x="2012"/>
        <item x="1149"/>
        <item x="3465"/>
        <item x="1991"/>
        <item x="3566"/>
        <item x="3200"/>
        <item x="1035"/>
        <item x="3080"/>
        <item x="2692"/>
        <item x="1029"/>
        <item x="1380"/>
        <item x="1976"/>
        <item x="3072"/>
        <item x="1413"/>
        <item x="86"/>
        <item x="2157"/>
        <item x="2233"/>
        <item x="387"/>
        <item x="2287"/>
        <item x="4002"/>
        <item x="1982"/>
        <item x="3809"/>
        <item x="3974"/>
        <item x="3876"/>
        <item x="813"/>
        <item x="2700"/>
        <item x="2834"/>
        <item x="3334"/>
        <item x="1813"/>
        <item x="2331"/>
        <item x="960"/>
        <item x="3053"/>
        <item x="2916"/>
        <item x="3698"/>
        <item x="3892"/>
        <item x="1180"/>
        <item x="3486"/>
        <item x="2455"/>
        <item x="327"/>
        <item x="408"/>
        <item x="4063"/>
        <item x="3348"/>
        <item x="2986"/>
        <item x="3723"/>
        <item x="2486"/>
        <item x="3964"/>
        <item x="2736"/>
        <item x="3085"/>
        <item x="2493"/>
        <item x="473"/>
        <item x="2351"/>
        <item x="2221"/>
        <item x="3091"/>
        <item x="2568"/>
        <item x="1717"/>
        <item x="1516"/>
        <item x="3531"/>
        <item x="3810"/>
        <item x="1141"/>
        <item x="3798"/>
        <item x="2447"/>
        <item x="3442"/>
        <item x="1429"/>
        <item x="2260"/>
        <item x="495"/>
        <item x="3844"/>
        <item x="1951"/>
        <item x="842"/>
        <item x="4028"/>
        <item x="675"/>
        <item x="2125"/>
        <item x="2099"/>
        <item x="854"/>
        <item x="3289"/>
        <item x="4031"/>
        <item x="3952"/>
        <item x="3367"/>
        <item x="1328"/>
        <item x="1169"/>
        <item x="3709"/>
        <item x="3034"/>
        <item x="2382"/>
        <item x="1095"/>
        <item x="3251"/>
        <item x="2870"/>
        <item x="3662"/>
        <item x="2297"/>
        <item x="3864"/>
        <item x="343"/>
        <item x="2868"/>
        <item x="970"/>
        <item x="1701"/>
        <item x="2211"/>
        <item x="468"/>
        <item x="3819"/>
        <item x="1050"/>
        <item x="3967"/>
        <item x="922"/>
        <item x="1194"/>
        <item x="3793"/>
        <item x="2329"/>
        <item x="1613"/>
        <item x="2637"/>
        <item x="2576"/>
        <item x="3848"/>
        <item x="1772"/>
        <item x="1521"/>
        <item x="1307"/>
        <item x="2676"/>
        <item x="2218"/>
        <item x="3451"/>
        <item x="4019"/>
        <item x="1237"/>
        <item x="756"/>
        <item x="1819"/>
        <item x="1474"/>
        <item x="2296"/>
        <item x="2010"/>
        <item x="105"/>
        <item x="3733"/>
        <item x="2149"/>
        <item x="3891"/>
        <item x="3419"/>
        <item x="2840"/>
        <item x="279"/>
        <item x="338"/>
        <item x="2850"/>
        <item x="1387"/>
        <item x="573"/>
        <item x="3390"/>
        <item x="3126"/>
        <item x="3815"/>
        <item x="2209"/>
        <item x="3444"/>
        <item x="1601"/>
        <item x="1437"/>
        <item x="798"/>
        <item x="2320"/>
        <item x="2429"/>
        <item x="328"/>
        <item x="2912"/>
        <item x="1545"/>
        <item x="1362"/>
        <item x="2354"/>
        <item x="1501"/>
        <item x="2365"/>
        <item x="2239"/>
        <item x="4084"/>
        <item x="2358"/>
        <item x="3460"/>
        <item x="814"/>
        <item x="148"/>
        <item x="3470"/>
        <item x="2434"/>
        <item x="2425"/>
        <item x="342"/>
        <item x="426"/>
        <item x="1109"/>
        <item x="1394"/>
        <item x="4009"/>
        <item x="3391"/>
        <item x="3847"/>
        <item x="1729"/>
        <item x="4072"/>
        <item x="3216"/>
        <item x="2735"/>
        <item x="2468"/>
        <item x="732"/>
        <item x="3676"/>
        <item x="2883"/>
        <item x="63"/>
        <item x="462"/>
        <item x="989"/>
        <item x="1198"/>
        <item x="1404"/>
        <item x="1397"/>
        <item x="2045"/>
        <item x="923"/>
        <item x="3278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5"/>
        <item x="1713"/>
        <item x="2678"/>
        <item x="1004"/>
        <item x="3578"/>
        <item x="3300"/>
        <item x="4069"/>
        <item x="2725"/>
        <item x="1100"/>
        <item x="1057"/>
        <item x="2448"/>
        <item x="3648"/>
        <item x="2505"/>
        <item x="1651"/>
        <item x="2153"/>
        <item x="1216"/>
        <item x="3087"/>
        <item x="2991"/>
        <item x="570"/>
        <item x="2687"/>
        <item x="1915"/>
        <item x="3653"/>
        <item x="3078"/>
        <item x="3481"/>
        <item x="1604"/>
        <item x="1909"/>
        <item x="3497"/>
        <item x="1250"/>
        <item x="2957"/>
        <item x="2380"/>
        <item x="51"/>
        <item x="2885"/>
        <item x="3356"/>
        <item x="2238"/>
        <item x="2461"/>
        <item x="3138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78"/>
        <item x="1688"/>
        <item x="535"/>
        <item x="1683"/>
        <item x="282"/>
        <item x="2511"/>
        <item x="19"/>
        <item x="243"/>
        <item x="3488"/>
        <item x="3304"/>
        <item x="2706"/>
        <item x="586"/>
        <item x="3432"/>
        <item x="1391"/>
        <item x="3445"/>
        <item x="1740"/>
        <item x="2677"/>
        <item x="652"/>
        <item x="754"/>
        <item x="3729"/>
        <item x="3563"/>
        <item x="3386"/>
        <item x="1605"/>
        <item x="3449"/>
        <item x="2032"/>
        <item x="2613"/>
        <item x="3797"/>
        <item x="4085"/>
        <item x="1791"/>
        <item x="288"/>
        <item x="1253"/>
        <item x="1805"/>
        <item x="1134"/>
        <item x="1538"/>
        <item x="1348"/>
        <item x="2625"/>
        <item x="2005"/>
        <item x="3611"/>
        <item x="3211"/>
        <item x="3735"/>
        <item x="2399"/>
        <item x="4012"/>
        <item x="3757"/>
        <item x="163"/>
        <item x="2449"/>
        <item x="2816"/>
        <item x="3076"/>
        <item x="2982"/>
        <item x="778"/>
        <item x="3483"/>
        <item x="436"/>
        <item x="2859"/>
        <item x="3765"/>
        <item x="1211"/>
        <item x="113"/>
        <item x="1336"/>
        <item x="770"/>
        <item x="712"/>
        <item x="1779"/>
        <item x="3604"/>
        <item x="3881"/>
        <item x="2755"/>
        <item x="251"/>
        <item x="172"/>
        <item x="3297"/>
        <item x="1850"/>
        <item x="1570"/>
        <item x="773"/>
        <item x="2520"/>
        <item x="310"/>
        <item x="1801"/>
        <item x="3845"/>
        <item x="3073"/>
        <item x="162"/>
        <item x="584"/>
        <item x="1528"/>
        <item x="840"/>
        <item x="2357"/>
        <item x="2813"/>
        <item x="1283"/>
        <item x="3657"/>
        <item x="2823"/>
        <item x="3131"/>
        <item x="666"/>
        <item x="1534"/>
        <item x="2109"/>
        <item x="3213"/>
        <item x="315"/>
        <item x="3383"/>
        <item x="3888"/>
        <item x="3825"/>
        <item x="3537"/>
        <item x="3096"/>
        <item x="1659"/>
        <item x="2612"/>
        <item x="4107"/>
        <item x="2375"/>
        <item x="2940"/>
        <item x="2632"/>
        <item x="3990"/>
        <item x="3799"/>
        <item x="3590"/>
        <item x="38"/>
        <item x="3130"/>
        <item x="3526"/>
        <item x="3349"/>
        <item x="2404"/>
        <item x="2491"/>
        <item x="2617"/>
        <item x="2415"/>
        <item x="4113"/>
        <item x="3094"/>
        <item x="3933"/>
        <item x="2915"/>
        <item x="1189"/>
        <item x="1940"/>
        <item x="2852"/>
        <item x="1043"/>
        <item x="409"/>
        <item x="3786"/>
        <item x="3165"/>
        <item x="503"/>
        <item x="3951"/>
        <item x="488"/>
        <item x="3425"/>
        <item x="510"/>
        <item x="3162"/>
        <item x="2265"/>
        <item x="1084"/>
        <item x="878"/>
        <item x="2534"/>
        <item x="2711"/>
        <item x="3857"/>
        <item x="59"/>
        <item x="2315"/>
        <item x="2253"/>
        <item x="1975"/>
        <item x="1944"/>
        <item x="2416"/>
        <item x="4036"/>
        <item x="1114"/>
        <item x="2580"/>
        <item x="3244"/>
        <item x="577"/>
        <item x="103"/>
        <item x="1536"/>
        <item x="3374"/>
        <item x="3364"/>
        <item x="2006"/>
        <item x="2888"/>
        <item x="3387"/>
        <item x="3795"/>
        <item x="1112"/>
        <item x="1514"/>
        <item x="1199"/>
        <item x="150"/>
        <item x="3443"/>
        <item x="3801"/>
        <item x="1811"/>
        <item x="1144"/>
        <item x="2178"/>
        <item x="1158"/>
        <item x="1797"/>
        <item x="1295"/>
        <item x="2502"/>
        <item x="3250"/>
        <item x="2619"/>
        <item x="972"/>
        <item x="3565"/>
        <item x="1885"/>
        <item x="2728"/>
        <item x="3074"/>
        <item x="290"/>
        <item x="3849"/>
        <item x="3381"/>
        <item x="2965"/>
        <item x="3493"/>
        <item x="3517"/>
        <item x="168"/>
        <item x="2647"/>
        <item x="1245"/>
        <item x="2280"/>
        <item x="2592"/>
        <item x="3883"/>
        <item x="2204"/>
        <item x="3458"/>
        <item x="3924"/>
        <item x="3672"/>
        <item x="2110"/>
        <item x="3201"/>
        <item x="72"/>
        <item x="4078"/>
        <item x="2364"/>
        <item x="3641"/>
        <item x="47"/>
        <item x="2794"/>
        <item x="2250"/>
        <item x="3654"/>
        <item x="1626"/>
        <item x="250"/>
        <item x="2050"/>
        <item x="3343"/>
        <item x="2607"/>
        <item x="3339"/>
        <item x="3776"/>
        <item x="3842"/>
        <item x="2557"/>
        <item x="1939"/>
        <item x="2385"/>
        <item x="2558"/>
        <item x="3435"/>
        <item x="1955"/>
        <item x="3115"/>
        <item x="4112"/>
        <item x="1018"/>
        <item x="565"/>
        <item x="2926"/>
        <item x="1157"/>
        <item x="707"/>
        <item x="2390"/>
        <item x="1319"/>
        <item x="3301"/>
        <item x="603"/>
        <item x="2509"/>
        <item x="2525"/>
        <item x="2104"/>
        <item x="2855"/>
        <item x="544"/>
        <item x="365"/>
        <item x="1460"/>
        <item x="3570"/>
        <item x="1784"/>
        <item x="3262"/>
        <item x="4083"/>
        <item x="2649"/>
        <item x="3151"/>
        <item x="2574"/>
        <item x="3970"/>
        <item x="1562"/>
        <item x="543"/>
        <item x="2667"/>
        <item x="2922"/>
        <item x="36"/>
        <item x="2644"/>
        <item x="1831"/>
        <item x="3454"/>
        <item x="3838"/>
        <item x="3596"/>
        <item x="3762"/>
        <item x="3756"/>
        <item x="2964"/>
        <item x="2620"/>
        <item x="1574"/>
        <item x="4054"/>
        <item x="394"/>
        <item x="2232"/>
        <item x="1638"/>
        <item x="2989"/>
        <item x="1101"/>
        <item x="449"/>
        <item x="1343"/>
        <item x="3371"/>
        <item x="1719"/>
        <item x="286"/>
        <item x="3314"/>
        <item x="224"/>
        <item x="1086"/>
        <item x="1239"/>
        <item x="483"/>
        <item x="1257"/>
        <item x="4081"/>
        <item x="1221"/>
        <item x="1449"/>
        <item x="704"/>
        <item x="659"/>
        <item x="1288"/>
        <item x="4095"/>
        <item x="2958"/>
        <item x="2540"/>
        <item x="3882"/>
        <item x="1444"/>
        <item x="517"/>
        <item x="990"/>
        <item x="101"/>
        <item x="1783"/>
        <item x="414"/>
        <item x="3398"/>
        <item x="276"/>
        <item x="3171"/>
        <item x="737"/>
        <item x="339"/>
        <item x="1627"/>
        <item x="58"/>
        <item x="3730"/>
        <item x="3239"/>
        <item x="2046"/>
        <item x="1887"/>
        <item x="939"/>
        <item x="2918"/>
        <item x="2709"/>
        <item x="691"/>
        <item x="2536"/>
        <item x="3592"/>
        <item x="3534"/>
        <item x="437"/>
        <item x="979"/>
        <item x="1563"/>
        <item x="2517"/>
        <item x="1579"/>
        <item x="156"/>
        <item x="3067"/>
        <item x="2169"/>
        <item x="1522"/>
        <item x="1034"/>
        <item x="728"/>
        <item x="1433"/>
        <item x="3575"/>
        <item x="2853"/>
        <item x="5"/>
        <item x="4052"/>
        <item x="3962"/>
        <item x="1171"/>
        <item x="2407"/>
        <item x="3440"/>
        <item x="453"/>
        <item x="4062"/>
        <item x="3739"/>
        <item x="3988"/>
        <item x="3265"/>
        <item x="2552"/>
        <item x="4004"/>
        <item x="2130"/>
        <item x="735"/>
        <item x="4076"/>
        <item x="3556"/>
        <item x="3715"/>
        <item x="532"/>
        <item x="3954"/>
        <item x="2309"/>
        <item x="1546"/>
        <item x="3378"/>
        <item x="3307"/>
        <item x="3577"/>
        <item x="322"/>
        <item x="3254"/>
        <item x="2628"/>
        <item x="2158"/>
        <item x="485"/>
        <item x="683"/>
        <item x="452"/>
        <item x="3823"/>
        <item x="2624"/>
        <item x="3941"/>
        <item x="1707"/>
        <item x="2189"/>
        <item x="2497"/>
        <item x="1222"/>
        <item x="650"/>
        <item x="3008"/>
        <item x="3473"/>
        <item x="2138"/>
        <item x="379"/>
        <item x="708"/>
        <item x="4070"/>
        <item x="2172"/>
        <item x="1155"/>
        <item x="3418"/>
        <item x="1389"/>
        <item x="3869"/>
        <item x="3464"/>
        <item x="2352"/>
        <item x="147"/>
        <item x="1793"/>
        <item x="2733"/>
        <item x="3725"/>
        <item x="174"/>
        <item x="1428"/>
        <item x="1294"/>
        <item x="295"/>
        <item x="2693"/>
        <item x="161"/>
        <item x="413"/>
        <item x="806"/>
        <item x="340"/>
        <item x="3279"/>
        <item x="345"/>
        <item x="3922"/>
        <item x="2318"/>
        <item x="249"/>
        <item x="829"/>
        <item x="2972"/>
        <item x="4066"/>
        <item x="1532"/>
        <item x="1070"/>
        <item x="1484"/>
        <item x="1825"/>
        <item x="20"/>
        <item x="2023"/>
        <item x="4000"/>
        <item x="1828"/>
        <item x="3963"/>
        <item x="2088"/>
        <item x="3728"/>
        <item x="2168"/>
        <item x="2176"/>
        <item x="385"/>
        <item x="2293"/>
        <item x="3668"/>
        <item x="2369"/>
        <item x="2007"/>
        <item x="568"/>
        <item x="1170"/>
        <item x="523"/>
        <item x="111"/>
        <item x="1525"/>
        <item x="629"/>
        <item x="3203"/>
        <item x="2559"/>
        <item x="3931"/>
        <item x="1435"/>
        <item x="1726"/>
        <item x="1672"/>
        <item x="1593"/>
        <item x="1195"/>
        <item x="2132"/>
        <item x="1247"/>
        <item x="1670"/>
        <item x="3796"/>
        <item x="2143"/>
        <item x="2722"/>
        <item x="1136"/>
        <item x="65"/>
        <item x="146"/>
        <item x="1958"/>
        <item x="2819"/>
        <item x="2002"/>
        <item x="2207"/>
        <item x="119"/>
        <item x="4039"/>
        <item x="3732"/>
        <item x="2629"/>
        <item x="461"/>
        <item x="782"/>
        <item x="1271"/>
        <item x="41"/>
        <item x="131"/>
        <item x="3495"/>
        <item x="3916"/>
        <item x="1385"/>
        <item x="2435"/>
        <item x="304"/>
        <item x="4096"/>
        <item x="3040"/>
        <item x="3650"/>
        <item x="123"/>
        <item x="1323"/>
        <item x="2963"/>
        <item x="1333"/>
        <item x="1038"/>
        <item x="731"/>
        <item x="2334"/>
        <item x="2795"/>
        <item x="2890"/>
        <item x="3376"/>
        <item x="2030"/>
        <item x="2264"/>
        <item x="1075"/>
        <item x="571"/>
        <item x="3568"/>
        <item x="889"/>
        <item x="610"/>
        <item x="3664"/>
        <item x="1331"/>
        <item x="1236"/>
        <item x="3663"/>
        <item x="1159"/>
        <item x="114"/>
        <item x="3872"/>
        <item x="3411"/>
        <item x="3840"/>
        <item x="730"/>
        <item x="2956"/>
        <item x="3141"/>
        <item x="1392"/>
        <item x="3550"/>
        <item x="3331"/>
        <item x="1619"/>
        <item x="1217"/>
        <item x="3920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02"/>
        <item x="2995"/>
        <item x="3149"/>
        <item x="301"/>
        <item x="651"/>
        <item x="2325"/>
        <item x="2695"/>
        <item x="1999"/>
        <item x="3955"/>
        <item x="356"/>
        <item x="3851"/>
        <item x="1441"/>
        <item x="1154"/>
        <item x="2990"/>
        <item x="2188"/>
        <item x="68"/>
        <item x="1252"/>
        <item x="2076"/>
        <item x="751"/>
        <item x="638"/>
        <item x="746"/>
        <item x="3836"/>
        <item x="3447"/>
        <item x="705"/>
        <item x="1804"/>
        <item x="180"/>
        <item x="209"/>
        <item x="2437"/>
        <item x="1558"/>
        <item x="1838"/>
        <item x="2123"/>
        <item x="52"/>
        <item x="987"/>
        <item x="2202"/>
        <item x="2173"/>
        <item x="2403"/>
        <item x="1036"/>
        <item x="935"/>
        <item x="2641"/>
        <item x="1337"/>
        <item x="3616"/>
        <item x="1639"/>
        <item x="2925"/>
        <item x="1375"/>
        <item x="380"/>
        <item x="3985"/>
        <item x="3624"/>
        <item x="2635"/>
        <item x="2824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45"/>
        <item x="1279"/>
        <item x="2295"/>
        <item x="3485"/>
        <item x="3939"/>
        <item x="2484"/>
        <item x="1671"/>
        <item x="3783"/>
        <item x="1882"/>
        <item x="1844"/>
        <item x="790"/>
        <item x="121"/>
        <item x="2820"/>
        <item x="3778"/>
        <item x="1815"/>
        <item x="144"/>
        <item x="684"/>
        <item x="2482"/>
        <item x="1700"/>
        <item x="96"/>
        <item x="635"/>
        <item x="3980"/>
        <item x="1259"/>
        <item x="2064"/>
        <item x="3101"/>
        <item x="390"/>
        <item x="2631"/>
        <item x="2685"/>
        <item x="1261"/>
        <item x="2971"/>
        <item x="1111"/>
        <item x="2288"/>
        <item x="3127"/>
        <item x="2604"/>
        <item x="1173"/>
        <item x="3689"/>
        <item x="4020"/>
        <item x="2478"/>
        <item x="3361"/>
        <item x="2472"/>
        <item x="3242"/>
        <item x="3222"/>
        <item x="3140"/>
        <item x="450"/>
        <item x="2229"/>
        <item x="3669"/>
        <item x="3752"/>
        <item x="1281"/>
        <item x="2220"/>
        <item x="2519"/>
        <item x="2653"/>
        <item x="1005"/>
        <item x="341"/>
        <item x="2808"/>
        <item x="3351"/>
        <item x="3232"/>
        <item x="2200"/>
        <item x="3986"/>
        <item x="4071"/>
        <item x="120"/>
        <item x="2254"/>
        <item x="1870"/>
        <item x="3185"/>
        <item x="2959"/>
        <item x="3456"/>
        <item x="1652"/>
        <item x="680"/>
        <item x="3887"/>
        <item x="1748"/>
        <item x="1961"/>
        <item x="3247"/>
        <item x="602"/>
        <item x="4105"/>
        <item x="2920"/>
        <item x="2894"/>
        <item x="3586"/>
        <item x="2578"/>
        <item x="871"/>
        <item x="3281"/>
        <item x="1974"/>
        <item x="3330"/>
        <item x="1757"/>
        <item x="2440"/>
        <item x="3310"/>
        <item x="549"/>
        <item x="775"/>
        <item x="1648"/>
        <item x="1320"/>
        <item x="3476"/>
        <item x="1530"/>
        <item x="1842"/>
        <item x="3204"/>
        <item x="12"/>
        <item x="2524"/>
        <item x="445"/>
        <item x="3058"/>
        <item x="711"/>
        <item x="1603"/>
        <item x="175"/>
        <item x="2496"/>
        <item x="4064"/>
        <item x="1685"/>
        <item x="2742"/>
        <item x="3890"/>
        <item x="2532"/>
        <item x="3899"/>
        <item x="284"/>
        <item x="300"/>
        <item x="2605"/>
        <item x="1901"/>
        <item x="1935"/>
        <item x="1760"/>
        <item x="1080"/>
        <item x="3683"/>
        <item x="636"/>
        <item x="2332"/>
        <item x="1526"/>
        <item x="2979"/>
        <item x="791"/>
        <item x="2259"/>
        <item x="2570"/>
        <item x="3360"/>
        <item x="2584"/>
        <item x="2198"/>
        <item x="2181"/>
        <item x="54"/>
        <item x="1504"/>
        <item x="2849"/>
        <item x="3337"/>
        <item x="1966"/>
        <item x="4087"/>
        <item x="1164"/>
        <item x="193"/>
        <item x="2671"/>
        <item x="2048"/>
        <item x="1983"/>
        <item x="3558"/>
        <item x="1160"/>
        <item x="157"/>
        <item x="519"/>
        <item x="1943"/>
        <item x="185"/>
        <item x="484"/>
        <item x="637"/>
        <item x="649"/>
        <item x="2572"/>
        <item x="3368"/>
        <item x="354"/>
        <item x="3949"/>
        <item x="1812"/>
        <item x="244"/>
        <item x="3198"/>
        <item x="248"/>
        <item x="471"/>
        <item x="320"/>
        <item x="3322"/>
        <item x="2805"/>
        <item x="118"/>
        <item x="1665"/>
        <item x="685"/>
        <item x="1327"/>
        <item x="1113"/>
        <item x="811"/>
        <item x="160"/>
        <item x="3273"/>
        <item x="2398"/>
        <item x="1823"/>
        <item x="2107"/>
        <item x="1405"/>
        <item x="1258"/>
        <item x="3068"/>
        <item x="837"/>
        <item x="2642"/>
        <item x="3560"/>
        <item x="1037"/>
        <item x="3576"/>
        <item x="1179"/>
        <item x="3366"/>
        <item x="3255"/>
        <item x="777"/>
        <item x="3484"/>
        <item x="1431"/>
        <item x="2350"/>
        <item x="3271"/>
        <item x="978"/>
        <item x="2812"/>
        <item x="2059"/>
        <item x="677"/>
        <item x="4007"/>
        <item x="679"/>
        <item x="3396"/>
        <item x="1686"/>
        <item x="733"/>
        <item x="3031"/>
        <item x="3806"/>
        <item x="2908"/>
        <item x="3325"/>
        <item x="2197"/>
        <item x="3253"/>
        <item x="2470"/>
        <item x="3426"/>
        <item x="183"/>
        <item x="2442"/>
        <item x="2112"/>
        <item x="3174"/>
        <item x="2829"/>
        <item x="3025"/>
        <item x="155"/>
        <item x="865"/>
        <item x="3095"/>
        <item x="2756"/>
        <item x="2799"/>
        <item x="1807"/>
        <item x="3713"/>
        <item x="2306"/>
        <item x="3656"/>
        <item x="3193"/>
        <item x="7"/>
        <item x="2818"/>
        <item x="71"/>
        <item x="808"/>
        <item x="3466"/>
        <item x="2546"/>
        <item x="1285"/>
        <item x="836"/>
        <item x="1300"/>
        <item x="729"/>
        <item x="218"/>
        <item x="1708"/>
        <item x="4027"/>
        <item x="110"/>
        <item x="2666"/>
        <item x="1384"/>
        <item x="2556"/>
        <item x="1790"/>
        <item x="3863"/>
        <item x="2215"/>
        <item x="3046"/>
        <item x="1426"/>
        <item x="3384"/>
        <item x="1714"/>
        <item x="4094"/>
        <item x="2446"/>
        <item x="3554"/>
        <item x="3736"/>
        <item x="241"/>
        <item x="1440"/>
        <item x="2873"/>
        <item x="3006"/>
        <item x="4033"/>
        <item x="3553"/>
        <item x="3785"/>
        <item x="3323"/>
        <item x="1787"/>
        <item x="2302"/>
        <item x="1228"/>
        <item x="2588"/>
        <item x="1078"/>
        <item x="1204"/>
        <item x="463"/>
        <item x="2747"/>
        <item x="3089"/>
        <item x="4103"/>
        <item x="2785"/>
        <item x="1509"/>
        <item x="2516"/>
        <item x="3167"/>
        <item x="2707"/>
        <item x="0"/>
        <item x="1972"/>
        <item x="173"/>
        <item x="1187"/>
        <item x="1077"/>
        <item x="3280"/>
        <item x="3015"/>
        <item x="2328"/>
        <item x="388"/>
        <item x="2768"/>
        <item x="648"/>
        <item x="2560"/>
        <item x="964"/>
        <item x="2521"/>
        <item x="2941"/>
        <item x="3906"/>
        <item x="1995"/>
        <item x="2702"/>
        <item x="3132"/>
        <item x="1156"/>
        <item x="386"/>
        <item x="83"/>
        <item x="1494"/>
        <item x="572"/>
        <item x="3144"/>
        <item x="281"/>
        <item x="3142"/>
        <item x="1765"/>
        <item x="3169"/>
        <item x="1089"/>
        <item x="2652"/>
        <item x="362"/>
        <item x="3509"/>
        <item x="2508"/>
        <item x="1019"/>
        <item x="3878"/>
        <item x="536"/>
        <item x="1423"/>
        <item x="1066"/>
        <item x="191"/>
        <item x="3748"/>
        <item x="1473"/>
        <item x="3475"/>
        <item x="1635"/>
        <item x="2862"/>
        <item x="97"/>
        <item x="969"/>
        <item x="2167"/>
        <item x="2913"/>
        <item x="2359"/>
        <item x="3436"/>
        <item x="3749"/>
        <item x="3766"/>
        <item x="228"/>
        <item x="2450"/>
        <item x="1094"/>
        <item x="79"/>
        <item x="294"/>
        <item x="804"/>
        <item x="913"/>
        <item x="3828"/>
        <item x="1326"/>
        <item x="3225"/>
        <item x="1480"/>
        <item x="2897"/>
        <item x="2882"/>
        <item x="3968"/>
        <item x="32"/>
        <item x="3033"/>
        <item x="966"/>
        <item x="1076"/>
        <item x="64"/>
        <item x="128"/>
        <item x="2162"/>
        <item x="646"/>
        <item x="2317"/>
        <item x="3589"/>
        <item x="2269"/>
        <item x="77"/>
        <item x="2126"/>
        <item x="3288"/>
        <item x="1624"/>
        <item x="4010"/>
        <item x="4015"/>
        <item x="459"/>
        <item x="2386"/>
        <item x="3421"/>
        <item x="2379"/>
        <item x="3807"/>
        <item x="353"/>
        <item x="3519"/>
        <item x="2686"/>
        <item x="2760"/>
        <item x="2786"/>
        <item x="2705"/>
        <item x="2049"/>
        <item x="3615"/>
        <item x="4055"/>
        <item x="562"/>
        <item x="1024"/>
        <item x="2244"/>
        <item x="2031"/>
        <item x="1702"/>
        <item x="1614"/>
        <item x="2029"/>
        <item x="2289"/>
        <item x="149"/>
        <item x="2512"/>
        <item x="3129"/>
        <item x="3514"/>
        <item x="31"/>
        <item x="182"/>
        <item x="2363"/>
        <item x="3761"/>
        <item x="3572"/>
        <item x="2245"/>
        <item x="3003"/>
        <item x="1123"/>
        <item x="1709"/>
        <item x="211"/>
        <item x="1208"/>
        <item x="2878"/>
        <item x="3996"/>
        <item x="490"/>
        <item x="152"/>
        <item x="3227"/>
        <item x="542"/>
        <item x="1342"/>
        <item x="2529"/>
        <item x="1650"/>
        <item x="1363"/>
        <item x="4018"/>
        <item x="1544"/>
        <item x="2152"/>
        <item x="129"/>
        <item x="2219"/>
        <item x="2367"/>
        <item x="624"/>
        <item x="136"/>
        <item x="1606"/>
        <item x="1021"/>
        <item x="918"/>
        <item x="2994"/>
        <item x="3520"/>
        <item x="27"/>
        <item x="664"/>
        <item x="1028"/>
        <item x="3452"/>
        <item x="623"/>
        <item x="140"/>
        <item x="3106"/>
        <item x="3012"/>
        <item x="673"/>
        <item x="1508"/>
        <item x="2418"/>
        <item x="165"/>
        <item x="3263"/>
        <item x="2748"/>
        <item x="2775"/>
        <item x="1515"/>
        <item x="2205"/>
        <item x="2802"/>
        <item x="1963"/>
        <item x="780"/>
        <item x="3195"/>
        <item x="1803"/>
        <item x="4097"/>
        <item x="2921"/>
        <item x="2503"/>
        <item x="902"/>
        <item x="2277"/>
        <item x="9"/>
        <item x="3557"/>
        <item x="1950"/>
        <item x="1351"/>
        <item x="3060"/>
        <item x="3045"/>
        <item x="1925"/>
        <item x="6"/>
        <item x="181"/>
        <item x="1486"/>
        <item x="2255"/>
        <item x="3194"/>
        <item x="1291"/>
        <item x="561"/>
        <item x="2608"/>
        <item x="227"/>
        <item x="2206"/>
        <item x="3665"/>
        <item x="3652"/>
        <item x="2973"/>
        <item x="3788"/>
        <item x="3750"/>
        <item x="740"/>
        <item x="2864"/>
        <item x="2603"/>
        <item x="24"/>
        <item x="1230"/>
        <item x="1643"/>
        <item x="375"/>
        <item x="2891"/>
        <item x="792"/>
        <item x="2809"/>
        <item x="3357"/>
        <item x="1884"/>
        <item x="3769"/>
        <item x="2208"/>
        <item x="3388"/>
        <item x="3422"/>
        <item x="3"/>
        <item x="2946"/>
        <item x="3229"/>
        <item x="3818"/>
        <item x="3320"/>
        <item x="1098"/>
        <item x="333"/>
        <item x="1560"/>
        <item x="2234"/>
        <item x="1462"/>
        <item x="2282"/>
        <item x="2867"/>
        <item x="757"/>
        <item x="533"/>
        <item x="1510"/>
        <item x="634"/>
        <item x="45"/>
        <item x="3147"/>
        <item x="3148"/>
        <item x="2518"/>
        <item x="220"/>
        <item x="2896"/>
        <item x="4110"/>
        <item x="1750"/>
        <item x="3859"/>
        <item x="3643"/>
        <item x="4100"/>
        <item x="3030"/>
        <item x="1981"/>
        <item x="952"/>
        <item x="1409"/>
        <item x="2586"/>
        <item x="2119"/>
        <item x="3249"/>
        <item x="153"/>
        <item x="3606"/>
        <item x="2481"/>
        <item x="3512"/>
        <item x="1454"/>
        <item x="3125"/>
        <item x="419"/>
        <item x="2299"/>
        <item x="1692"/>
        <item x="1482"/>
        <item x="55"/>
        <item x="2699"/>
        <item x="3220"/>
        <item x="2275"/>
        <item x="2310"/>
        <item x="2460"/>
        <item x="3256"/>
        <item x="3983"/>
        <item x="70"/>
        <item x="802"/>
        <item x="489"/>
        <item x="3630"/>
        <item x="1443"/>
        <item x="3029"/>
        <item x="1308"/>
        <item x="2252"/>
        <item x="2319"/>
        <item x="951"/>
        <item x="143"/>
        <item x="3038"/>
        <item x="2697"/>
        <item x="765"/>
        <item x="799"/>
        <item x="74"/>
        <item x="2111"/>
        <item x="3150"/>
        <item x="1869"/>
        <item x="3414"/>
        <item x="3128"/>
        <item x="1952"/>
        <item x="2761"/>
        <item x="927"/>
        <item x="2879"/>
        <item x="237"/>
        <item x="1592"/>
        <item x="464"/>
        <item x="601"/>
        <item x="1439"/>
        <item x="785"/>
        <item x="393"/>
        <item x="3502"/>
        <item x="1478"/>
        <item x="44"/>
        <item x="2650"/>
        <item x="1339"/>
        <item x="3487"/>
        <item x="1410"/>
        <item x="298"/>
        <item x="3995"/>
        <item x="2433"/>
        <item x="1110"/>
        <item x="3501"/>
        <item x="3002"/>
        <item x="499"/>
        <item x="2281"/>
        <item x="888"/>
        <item x="40"/>
        <item x="3971"/>
        <item x="3105"/>
        <item x="2266"/>
        <item x="2680"/>
        <item x="210"/>
        <item x="3358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83"/>
        <item x="1902"/>
        <item x="3918"/>
        <item x="557"/>
        <item x="3075"/>
        <item x="3175"/>
        <item x="1049"/>
        <item x="825"/>
        <item x="1598"/>
        <item x="2338"/>
        <item x="1674"/>
        <item x="11"/>
        <item x="3510"/>
        <item x="3716"/>
        <item x="895"/>
        <item x="993"/>
        <item x="1174"/>
        <item x="2569"/>
        <item x="886"/>
        <item x="1246"/>
        <item x="2058"/>
        <item x="215"/>
        <item x="3694"/>
        <item x="504"/>
        <item x="3086"/>
        <item x="1229"/>
        <item x="2874"/>
        <item x="3052"/>
        <item x="3992"/>
        <item x="2827"/>
        <item x="2270"/>
        <item x="1663"/>
        <item x="1312"/>
        <item x="676"/>
        <item x="3953"/>
        <item x="2501"/>
        <item x="3492"/>
        <item x="3718"/>
        <item x="3717"/>
        <item x="2074"/>
        <item x="2763"/>
        <item x="3675"/>
        <item x="2374"/>
        <item x="3719"/>
        <item x="2441"/>
        <item x="3720"/>
        <item x="2210"/>
        <item x="2688"/>
        <item x="2330"/>
        <item x="2474"/>
        <item x="1"/>
        <item x="2257"/>
        <item x="2368"/>
        <item x="2648"/>
        <item x="2452"/>
        <item x="2285"/>
        <item x="2392"/>
        <item x="3292"/>
        <item x="2573"/>
        <item x="3291"/>
        <item x="2737"/>
        <item x="3236"/>
        <item x="2290"/>
        <item x="2981"/>
        <item x="2513"/>
        <item x="2905"/>
        <item x="2504"/>
        <item x="2273"/>
        <item x="2996"/>
        <item x="3994"/>
        <item x="2919"/>
        <item x="2483"/>
        <item x="399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95" zoomScaleNormal="95" workbookViewId="0">
      <selection activeCell="F1" sqref="F1:F1048576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7.5" bestFit="1" customWidth="1"/>
    <col min="16" max="16" width="15.90625" bestFit="1" customWidth="1"/>
    <col min="17" max="17" width="14.1796875" bestFit="1" customWidth="1"/>
    <col min="18" max="18" width="15.26953125" bestFit="1" customWidth="1"/>
    <col min="19" max="19" width="21.81640625" bestFit="1" customWidth="1"/>
    <col min="20" max="20" width="27.953125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8382</v>
      </c>
    </row>
    <row r="2" spans="1:21" ht="44.25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8318</v>
      </c>
      <c r="R2" t="s">
        <v>8332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 t="shared" ref="U2:U65" si="4">YEAR(S2)</f>
        <v>2015</v>
      </c>
    </row>
    <row r="3" spans="1:21" ht="29.5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8318</v>
      </c>
      <c r="R3" t="s">
        <v>8332</v>
      </c>
      <c r="S3" s="13">
        <f t="shared" si="2"/>
        <v>42766.600497685184</v>
      </c>
      <c r="T3" s="13">
        <f t="shared" si="3"/>
        <v>42796.600497685184</v>
      </c>
      <c r="U3">
        <f t="shared" si="4"/>
        <v>2017</v>
      </c>
    </row>
    <row r="4" spans="1:21" ht="44.25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8318</v>
      </c>
      <c r="R4" t="s">
        <v>8332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.5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8318</v>
      </c>
      <c r="R5" t="s">
        <v>8332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9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8318</v>
      </c>
      <c r="R6" t="s">
        <v>8332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4.25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8318</v>
      </c>
      <c r="R7" t="s">
        <v>8332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4.25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8318</v>
      </c>
      <c r="R8" t="s">
        <v>8332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9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8318</v>
      </c>
      <c r="R9" t="s">
        <v>8332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.5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8318</v>
      </c>
      <c r="R10" t="s">
        <v>8332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4.25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8318</v>
      </c>
      <c r="R11" t="s">
        <v>8332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4.25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8318</v>
      </c>
      <c r="R12" t="s">
        <v>8332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9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8318</v>
      </c>
      <c r="R13" t="s">
        <v>8332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9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8318</v>
      </c>
      <c r="R14" t="s">
        <v>8332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4.25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8318</v>
      </c>
      <c r="R15" t="s">
        <v>8332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.5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8318</v>
      </c>
      <c r="R16" t="s">
        <v>8332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4.25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8318</v>
      </c>
      <c r="R17" t="s">
        <v>8332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8318</v>
      </c>
      <c r="R18" t="s">
        <v>8332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4.25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8318</v>
      </c>
      <c r="R19" t="s">
        <v>8332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8318</v>
      </c>
      <c r="R20" t="s">
        <v>8332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4.25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8318</v>
      </c>
      <c r="R21" t="s">
        <v>8332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4.25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8318</v>
      </c>
      <c r="R22" t="s">
        <v>8332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8318</v>
      </c>
      <c r="R23" t="s">
        <v>8332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.5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8318</v>
      </c>
      <c r="R24" t="s">
        <v>8332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4.25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8318</v>
      </c>
      <c r="R25" t="s">
        <v>8332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.5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8318</v>
      </c>
      <c r="R26" t="s">
        <v>8332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4.25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8318</v>
      </c>
      <c r="R27" t="s">
        <v>8332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4.25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8318</v>
      </c>
      <c r="R28" t="s">
        <v>8332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8318</v>
      </c>
      <c r="R29" t="s">
        <v>8332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.5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8318</v>
      </c>
      <c r="R30" t="s">
        <v>8332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4.25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8318</v>
      </c>
      <c r="R31" t="s">
        <v>8332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4.25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8318</v>
      </c>
      <c r="R32" t="s">
        <v>8332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4.25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8318</v>
      </c>
      <c r="R33" t="s">
        <v>8332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9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8318</v>
      </c>
      <c r="R34" t="s">
        <v>8332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4.25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8318</v>
      </c>
      <c r="R35" t="s">
        <v>8332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4.25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8318</v>
      </c>
      <c r="R36" t="s">
        <v>8332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4.25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8318</v>
      </c>
      <c r="R37" t="s">
        <v>8332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.5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8318</v>
      </c>
      <c r="R38" t="s">
        <v>8332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8318</v>
      </c>
      <c r="R39" t="s">
        <v>8332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4.25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8318</v>
      </c>
      <c r="R40" t="s">
        <v>8332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9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8318</v>
      </c>
      <c r="R41" t="s">
        <v>8332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9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8318</v>
      </c>
      <c r="R42" t="s">
        <v>8332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4.25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8318</v>
      </c>
      <c r="R43" t="s">
        <v>8332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8318</v>
      </c>
      <c r="R44" t="s">
        <v>8332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8318</v>
      </c>
      <c r="R45" t="s">
        <v>8332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4.25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8318</v>
      </c>
      <c r="R46" t="s">
        <v>8332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4.25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8318</v>
      </c>
      <c r="R47" t="s">
        <v>8332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4.25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8318</v>
      </c>
      <c r="R48" t="s">
        <v>8332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9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8318</v>
      </c>
      <c r="R49" t="s">
        <v>8332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4.25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8318</v>
      </c>
      <c r="R50" t="s">
        <v>8332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8318</v>
      </c>
      <c r="R51" t="s">
        <v>8332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4.25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8318</v>
      </c>
      <c r="R52" t="s">
        <v>8332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8318</v>
      </c>
      <c r="R53" t="s">
        <v>8332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8318</v>
      </c>
      <c r="R54" t="s">
        <v>8332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.5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8318</v>
      </c>
      <c r="R55" t="s">
        <v>8332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9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8318</v>
      </c>
      <c r="R56" t="s">
        <v>8332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4.25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8318</v>
      </c>
      <c r="R57" t="s">
        <v>8332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.5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8318</v>
      </c>
      <c r="R58" t="s">
        <v>8332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8318</v>
      </c>
      <c r="R59" t="s">
        <v>8332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8318</v>
      </c>
      <c r="R60" t="s">
        <v>8332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8318</v>
      </c>
      <c r="R61" t="s">
        <v>8332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4.25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8318</v>
      </c>
      <c r="R62" t="s">
        <v>8319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4.25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8318</v>
      </c>
      <c r="R63" t="s">
        <v>8319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4.25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8318</v>
      </c>
      <c r="R64" t="s">
        <v>8319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4.25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8318</v>
      </c>
      <c r="R65" t="s">
        <v>8319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4.25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8318</v>
      </c>
      <c r="R66" t="s">
        <v>8319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4.25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8318</v>
      </c>
      <c r="R67" t="s">
        <v>8319</v>
      </c>
      <c r="S67" s="13">
        <f t="shared" si="7"/>
        <v>41835.821226851855</v>
      </c>
      <c r="T67" s="13">
        <f t="shared" si="8"/>
        <v>41862.249305555553</v>
      </c>
      <c r="U67">
        <f t="shared" si="9"/>
        <v>2014</v>
      </c>
    </row>
    <row r="68" spans="1:21" ht="29.5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8318</v>
      </c>
      <c r="R68" t="s">
        <v>8319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4.25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8318</v>
      </c>
      <c r="R69" t="s">
        <v>8319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9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8318</v>
      </c>
      <c r="R70" t="s">
        <v>8319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8318</v>
      </c>
      <c r="R71" t="s">
        <v>8319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4.25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8318</v>
      </c>
      <c r="R72" t="s">
        <v>8319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4.25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8318</v>
      </c>
      <c r="R73" t="s">
        <v>8319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4.25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8318</v>
      </c>
      <c r="R74" t="s">
        <v>8319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4.25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8318</v>
      </c>
      <c r="R75" t="s">
        <v>8319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4.25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8318</v>
      </c>
      <c r="R76" t="s">
        <v>8319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4.25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8318</v>
      </c>
      <c r="R77" t="s">
        <v>8319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4.25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8318</v>
      </c>
      <c r="R78" t="s">
        <v>8319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4.25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8318</v>
      </c>
      <c r="R79" t="s">
        <v>8319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8.5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8318</v>
      </c>
      <c r="R80" t="s">
        <v>8319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4.25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8318</v>
      </c>
      <c r="R81" t="s">
        <v>8319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8318</v>
      </c>
      <c r="R82" t="s">
        <v>8319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4.25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8318</v>
      </c>
      <c r="R83" t="s">
        <v>8319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4.25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8318</v>
      </c>
      <c r="R84" t="s">
        <v>8319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4.25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8318</v>
      </c>
      <c r="R85" t="s">
        <v>8319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4.25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8318</v>
      </c>
      <c r="R86" t="s">
        <v>8319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4.25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8318</v>
      </c>
      <c r="R87" t="s">
        <v>8319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9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8318</v>
      </c>
      <c r="R88" t="s">
        <v>8319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4.25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8318</v>
      </c>
      <c r="R89" t="s">
        <v>8319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4.25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8318</v>
      </c>
      <c r="R90" t="s">
        <v>8319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4.25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8318</v>
      </c>
      <c r="R91" t="s">
        <v>8319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.5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8318</v>
      </c>
      <c r="R92" t="s">
        <v>8319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4.25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8318</v>
      </c>
      <c r="R93" t="s">
        <v>8319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4.25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8318</v>
      </c>
      <c r="R94" t="s">
        <v>8319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9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8318</v>
      </c>
      <c r="R95" t="s">
        <v>8319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4.25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8318</v>
      </c>
      <c r="R96" t="s">
        <v>8319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4.25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8318</v>
      </c>
      <c r="R97" t="s">
        <v>8319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9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8318</v>
      </c>
      <c r="R98" t="s">
        <v>8319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4.25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8318</v>
      </c>
      <c r="R99" t="s">
        <v>8319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8318</v>
      </c>
      <c r="R100" t="s">
        <v>8319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8318</v>
      </c>
      <c r="R101" t="s">
        <v>8319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8318</v>
      </c>
      <c r="R102" t="s">
        <v>8319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8318</v>
      </c>
      <c r="R103" t="s">
        <v>8319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8318</v>
      </c>
      <c r="R104" t="s">
        <v>8319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8318</v>
      </c>
      <c r="R105" t="s">
        <v>8319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8318</v>
      </c>
      <c r="R106" t="s">
        <v>8319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8318</v>
      </c>
      <c r="R107" t="s">
        <v>8319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8318</v>
      </c>
      <c r="R108" t="s">
        <v>8319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8318</v>
      </c>
      <c r="R109" t="s">
        <v>8319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8318</v>
      </c>
      <c r="R110" t="s">
        <v>8319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8318</v>
      </c>
      <c r="R111" t="s">
        <v>8319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8318</v>
      </c>
      <c r="R112" t="s">
        <v>8319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8318</v>
      </c>
      <c r="R113" t="s">
        <v>8319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8318</v>
      </c>
      <c r="R114" t="s">
        <v>8319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8318</v>
      </c>
      <c r="R115" t="s">
        <v>8319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8318</v>
      </c>
      <c r="R116" t="s">
        <v>8319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8318</v>
      </c>
      <c r="R117" t="s">
        <v>8319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8318</v>
      </c>
      <c r="R118" t="s">
        <v>8319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8318</v>
      </c>
      <c r="R119" t="s">
        <v>8319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8318</v>
      </c>
      <c r="R120" t="s">
        <v>8319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8318</v>
      </c>
      <c r="R121" t="s">
        <v>8319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8318</v>
      </c>
      <c r="R122" t="s">
        <v>8338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8318</v>
      </c>
      <c r="R123" t="s">
        <v>8338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8318</v>
      </c>
      <c r="R124" t="s">
        <v>8338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8318</v>
      </c>
      <c r="R125" t="s">
        <v>8338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8318</v>
      </c>
      <c r="R126" t="s">
        <v>8338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8318</v>
      </c>
      <c r="R127" t="s">
        <v>8338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8318</v>
      </c>
      <c r="R128" t="s">
        <v>8338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8318</v>
      </c>
      <c r="R129" t="s">
        <v>8338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8318</v>
      </c>
      <c r="R130" t="s">
        <v>8338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8318</v>
      </c>
      <c r="R131" t="s">
        <v>8338</v>
      </c>
      <c r="S131" s="13">
        <f t="shared" si="12"/>
        <v>41882.937303240738</v>
      </c>
      <c r="T131" s="13">
        <f t="shared" si="13"/>
        <v>41942.937303240738</v>
      </c>
      <c r="U131">
        <f t="shared" si="14"/>
        <v>2014</v>
      </c>
    </row>
    <row r="132" spans="1:21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8318</v>
      </c>
      <c r="R132" t="s">
        <v>8338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8318</v>
      </c>
      <c r="R133" t="s">
        <v>8338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8318</v>
      </c>
      <c r="R134" t="s">
        <v>8338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8318</v>
      </c>
      <c r="R135" t="s">
        <v>8338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8318</v>
      </c>
      <c r="R136" t="s">
        <v>8338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8318</v>
      </c>
      <c r="R137" t="s">
        <v>8338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8318</v>
      </c>
      <c r="R138" t="s">
        <v>8338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8318</v>
      </c>
      <c r="R139" t="s">
        <v>8338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8318</v>
      </c>
      <c r="R140" t="s">
        <v>8338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8318</v>
      </c>
      <c r="R141" t="s">
        <v>8338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8318</v>
      </c>
      <c r="R142" t="s">
        <v>8338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8318</v>
      </c>
      <c r="R143" t="s">
        <v>8338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8318</v>
      </c>
      <c r="R144" t="s">
        <v>8338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8318</v>
      </c>
      <c r="R145" t="s">
        <v>8338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8318</v>
      </c>
      <c r="R146" t="s">
        <v>8338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8318</v>
      </c>
      <c r="R147" t="s">
        <v>8338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8318</v>
      </c>
      <c r="R148" t="s">
        <v>8338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8318</v>
      </c>
      <c r="R149" t="s">
        <v>8338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8318</v>
      </c>
      <c r="R150" t="s">
        <v>8338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8318</v>
      </c>
      <c r="R151" t="s">
        <v>8338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8318</v>
      </c>
      <c r="R152" t="s">
        <v>8338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8318</v>
      </c>
      <c r="R153" t="s">
        <v>8338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8318</v>
      </c>
      <c r="R154" t="s">
        <v>8338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8318</v>
      </c>
      <c r="R155" t="s">
        <v>8338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8318</v>
      </c>
      <c r="R156" t="s">
        <v>8338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8318</v>
      </c>
      <c r="R157" t="s">
        <v>8338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8318</v>
      </c>
      <c r="R158" t="s">
        <v>8338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8318</v>
      </c>
      <c r="R159" t="s">
        <v>8338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8318</v>
      </c>
      <c r="R160" t="s">
        <v>8338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8318</v>
      </c>
      <c r="R161" t="s">
        <v>8338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8318</v>
      </c>
      <c r="R162" t="s">
        <v>8347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8318</v>
      </c>
      <c r="R163" t="s">
        <v>8347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8318</v>
      </c>
      <c r="R164" t="s">
        <v>8347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8318</v>
      </c>
      <c r="R165" t="s">
        <v>8347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8318</v>
      </c>
      <c r="R166" t="s">
        <v>8347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8318</v>
      </c>
      <c r="R167" t="s">
        <v>8347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8318</v>
      </c>
      <c r="R168" t="s">
        <v>8347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8318</v>
      </c>
      <c r="R169" t="s">
        <v>8347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8318</v>
      </c>
      <c r="R170" t="s">
        <v>8347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8318</v>
      </c>
      <c r="R171" t="s">
        <v>8347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8318</v>
      </c>
      <c r="R172" t="s">
        <v>8347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8318</v>
      </c>
      <c r="R173" t="s">
        <v>8347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8318</v>
      </c>
      <c r="R174" t="s">
        <v>8347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8318</v>
      </c>
      <c r="R175" t="s">
        <v>8347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8318</v>
      </c>
      <c r="R176" t="s">
        <v>8347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8318</v>
      </c>
      <c r="R177" t="s">
        <v>8347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8318</v>
      </c>
      <c r="R178" t="s">
        <v>8347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8318</v>
      </c>
      <c r="R179" t="s">
        <v>8347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8318</v>
      </c>
      <c r="R180" t="s">
        <v>8347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8318</v>
      </c>
      <c r="R181" t="s">
        <v>8347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8318</v>
      </c>
      <c r="R182" t="s">
        <v>8347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8318</v>
      </c>
      <c r="R183" t="s">
        <v>8347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8318</v>
      </c>
      <c r="R184" t="s">
        <v>8347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8318</v>
      </c>
      <c r="R185" t="s">
        <v>8347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8318</v>
      </c>
      <c r="R186" t="s">
        <v>8347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8318</v>
      </c>
      <c r="R187" t="s">
        <v>8347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8318</v>
      </c>
      <c r="R188" t="s">
        <v>8347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8318</v>
      </c>
      <c r="R189" t="s">
        <v>8347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8318</v>
      </c>
      <c r="R190" t="s">
        <v>8347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8318</v>
      </c>
      <c r="R191" t="s">
        <v>8347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8318</v>
      </c>
      <c r="R192" t="s">
        <v>8347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8318</v>
      </c>
      <c r="R193" t="s">
        <v>8347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8318</v>
      </c>
      <c r="R194" t="s">
        <v>8347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8318</v>
      </c>
      <c r="R195" t="s">
        <v>8347</v>
      </c>
      <c r="S195" s="13">
        <f t="shared" si="17"/>
        <v>41911.934791666667</v>
      </c>
      <c r="T195" s="13">
        <f t="shared" si="18"/>
        <v>41971.976458333331</v>
      </c>
      <c r="U195">
        <f t="shared" si="19"/>
        <v>2014</v>
      </c>
    </row>
    <row r="196" spans="1:21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8318</v>
      </c>
      <c r="R196" t="s">
        <v>8347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8318</v>
      </c>
      <c r="R197" t="s">
        <v>8347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8318</v>
      </c>
      <c r="R198" t="s">
        <v>8347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8318</v>
      </c>
      <c r="R199" t="s">
        <v>8347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8318</v>
      </c>
      <c r="R200" t="s">
        <v>8347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8318</v>
      </c>
      <c r="R201" t="s">
        <v>8347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8318</v>
      </c>
      <c r="R202" t="s">
        <v>8347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8318</v>
      </c>
      <c r="R203" t="s">
        <v>8347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8318</v>
      </c>
      <c r="R204" t="s">
        <v>8347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8318</v>
      </c>
      <c r="R205" t="s">
        <v>8347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8318</v>
      </c>
      <c r="R206" t="s">
        <v>8347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8318</v>
      </c>
      <c r="R207" t="s">
        <v>8347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8318</v>
      </c>
      <c r="R208" t="s">
        <v>8347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8318</v>
      </c>
      <c r="R209" t="s">
        <v>8347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8318</v>
      </c>
      <c r="R210" t="s">
        <v>8347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8318</v>
      </c>
      <c r="R211" t="s">
        <v>8347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8318</v>
      </c>
      <c r="R212" t="s">
        <v>8347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8318</v>
      </c>
      <c r="R213" t="s">
        <v>8347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8318</v>
      </c>
      <c r="R214" t="s">
        <v>8347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8318</v>
      </c>
      <c r="R215" t="s">
        <v>8347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8318</v>
      </c>
      <c r="R216" t="s">
        <v>8347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8318</v>
      </c>
      <c r="R217" t="s">
        <v>8347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8318</v>
      </c>
      <c r="R218" t="s">
        <v>8347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8318</v>
      </c>
      <c r="R219" t="s">
        <v>8347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8318</v>
      </c>
      <c r="R220" t="s">
        <v>8347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8318</v>
      </c>
      <c r="R221" t="s">
        <v>8347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8318</v>
      </c>
      <c r="R222" t="s">
        <v>8347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8318</v>
      </c>
      <c r="R223" t="s">
        <v>8347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8318</v>
      </c>
      <c r="R224" t="s">
        <v>8347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8318</v>
      </c>
      <c r="R225" t="s">
        <v>8347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8318</v>
      </c>
      <c r="R226" t="s">
        <v>8347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8318</v>
      </c>
      <c r="R227" t="s">
        <v>8347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8318</v>
      </c>
      <c r="R228" t="s">
        <v>8347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8318</v>
      </c>
      <c r="R229" t="s">
        <v>8347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8318</v>
      </c>
      <c r="R230" t="s">
        <v>8347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8318</v>
      </c>
      <c r="R231" t="s">
        <v>8347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8318</v>
      </c>
      <c r="R232" t="s">
        <v>8347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8318</v>
      </c>
      <c r="R233" t="s">
        <v>8347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8318</v>
      </c>
      <c r="R234" t="s">
        <v>8347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8318</v>
      </c>
      <c r="R235" t="s">
        <v>8347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8318</v>
      </c>
      <c r="R236" t="s">
        <v>8347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8318</v>
      </c>
      <c r="R237" t="s">
        <v>8347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8318</v>
      </c>
      <c r="R238" t="s">
        <v>8347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8318</v>
      </c>
      <c r="R239" t="s">
        <v>8347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8318</v>
      </c>
      <c r="R240" t="s">
        <v>8347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8318</v>
      </c>
      <c r="R241" t="s">
        <v>8347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8318</v>
      </c>
      <c r="R242" t="s">
        <v>8330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8318</v>
      </c>
      <c r="R243" t="s">
        <v>8330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8318</v>
      </c>
      <c r="R244" t="s">
        <v>8330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8318</v>
      </c>
      <c r="R245" t="s">
        <v>8330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9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8318</v>
      </c>
      <c r="R246" t="s">
        <v>8330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8318</v>
      </c>
      <c r="R247" t="s">
        <v>8330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8318</v>
      </c>
      <c r="R248" t="s">
        <v>8330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8318</v>
      </c>
      <c r="R249" t="s">
        <v>8330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8318</v>
      </c>
      <c r="R250" t="s">
        <v>8330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8318</v>
      </c>
      <c r="R251" t="s">
        <v>8330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8318</v>
      </c>
      <c r="R252" t="s">
        <v>8330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8318</v>
      </c>
      <c r="R253" t="s">
        <v>8330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8318</v>
      </c>
      <c r="R254" t="s">
        <v>8330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8318</v>
      </c>
      <c r="R255" t="s">
        <v>8330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8318</v>
      </c>
      <c r="R256" t="s">
        <v>8330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8318</v>
      </c>
      <c r="R257" t="s">
        <v>8330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8318</v>
      </c>
      <c r="R258" t="s">
        <v>8330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8318</v>
      </c>
      <c r="R259" t="s">
        <v>8330</v>
      </c>
      <c r="S259" s="13">
        <f t="shared" si="22"/>
        <v>42479.626875000002</v>
      </c>
      <c r="T259" s="13">
        <f t="shared" si="23"/>
        <v>42509.626875000002</v>
      </c>
      <c r="U259">
        <f t="shared" si="24"/>
        <v>2016</v>
      </c>
    </row>
    <row r="260" spans="1:21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8318</v>
      </c>
      <c r="R260" t="s">
        <v>8330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8318</v>
      </c>
      <c r="R261" t="s">
        <v>8330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8318</v>
      </c>
      <c r="R262" t="s">
        <v>8330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8318</v>
      </c>
      <c r="R263" t="s">
        <v>8330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8318</v>
      </c>
      <c r="R264" t="s">
        <v>8330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8318</v>
      </c>
      <c r="R265" t="s">
        <v>8330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8318</v>
      </c>
      <c r="R266" t="s">
        <v>8330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8318</v>
      </c>
      <c r="R267" t="s">
        <v>8330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8318</v>
      </c>
      <c r="R268" t="s">
        <v>8330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8318</v>
      </c>
      <c r="R269" t="s">
        <v>8330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8318</v>
      </c>
      <c r="R270" t="s">
        <v>8330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8318</v>
      </c>
      <c r="R271" t="s">
        <v>8330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8318</v>
      </c>
      <c r="R272" t="s">
        <v>8330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8318</v>
      </c>
      <c r="R273" t="s">
        <v>8330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8318</v>
      </c>
      <c r="R274" t="s">
        <v>8330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8318</v>
      </c>
      <c r="R275" t="s">
        <v>8330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8318</v>
      </c>
      <c r="R276" t="s">
        <v>8330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8318</v>
      </c>
      <c r="R277" t="s">
        <v>8330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8318</v>
      </c>
      <c r="R278" t="s">
        <v>8330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8318</v>
      </c>
      <c r="R279" t="s">
        <v>8330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8318</v>
      </c>
      <c r="R280" t="s">
        <v>8330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8318</v>
      </c>
      <c r="R281" t="s">
        <v>8330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8318</v>
      </c>
      <c r="R282" t="s">
        <v>8330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8318</v>
      </c>
      <c r="R283" t="s">
        <v>8330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8318</v>
      </c>
      <c r="R284" t="s">
        <v>8330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8318</v>
      </c>
      <c r="R285" t="s">
        <v>8330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8318</v>
      </c>
      <c r="R286" t="s">
        <v>8330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8318</v>
      </c>
      <c r="R287" t="s">
        <v>8330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8318</v>
      </c>
      <c r="R288" t="s">
        <v>8330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8318</v>
      </c>
      <c r="R289" t="s">
        <v>8330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8318</v>
      </c>
      <c r="R290" t="s">
        <v>8330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8318</v>
      </c>
      <c r="R291" t="s">
        <v>8330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8318</v>
      </c>
      <c r="R292" t="s">
        <v>8330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8318</v>
      </c>
      <c r="R293" t="s">
        <v>8330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8318</v>
      </c>
      <c r="R294" t="s">
        <v>8330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8318</v>
      </c>
      <c r="R295" t="s">
        <v>8330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8318</v>
      </c>
      <c r="R296" t="s">
        <v>8330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8318</v>
      </c>
      <c r="R297" t="s">
        <v>8330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8318</v>
      </c>
      <c r="R298" t="s">
        <v>8330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8318</v>
      </c>
      <c r="R299" t="s">
        <v>8330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8318</v>
      </c>
      <c r="R300" t="s">
        <v>8330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8318</v>
      </c>
      <c r="R301" t="s">
        <v>8330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8318</v>
      </c>
      <c r="R302" t="s">
        <v>8330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8318</v>
      </c>
      <c r="R303" t="s">
        <v>8330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8318</v>
      </c>
      <c r="R304" t="s">
        <v>8330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8318</v>
      </c>
      <c r="R305" t="s">
        <v>8330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8318</v>
      </c>
      <c r="R306" t="s">
        <v>8330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8318</v>
      </c>
      <c r="R307" t="s">
        <v>8330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8318</v>
      </c>
      <c r="R308" t="s">
        <v>8330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8318</v>
      </c>
      <c r="R309" t="s">
        <v>8330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8318</v>
      </c>
      <c r="R310" t="s">
        <v>8330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8318</v>
      </c>
      <c r="R311" t="s">
        <v>8330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8318</v>
      </c>
      <c r="R312" t="s">
        <v>8330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8318</v>
      </c>
      <c r="R313" t="s">
        <v>8330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8318</v>
      </c>
      <c r="R314" t="s">
        <v>8330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8318</v>
      </c>
      <c r="R315" t="s">
        <v>8330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8318</v>
      </c>
      <c r="R316" t="s">
        <v>8330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8318</v>
      </c>
      <c r="R317" t="s">
        <v>8330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8318</v>
      </c>
      <c r="R318" t="s">
        <v>8330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8318</v>
      </c>
      <c r="R319" t="s">
        <v>8330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8318</v>
      </c>
      <c r="R320" t="s">
        <v>8330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8318</v>
      </c>
      <c r="R321" t="s">
        <v>8330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8318</v>
      </c>
      <c r="R322" t="s">
        <v>8330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8318</v>
      </c>
      <c r="R323" t="s">
        <v>8330</v>
      </c>
      <c r="S323" s="13">
        <f t="shared" si="27"/>
        <v>42647.446597222224</v>
      </c>
      <c r="T323" s="13">
        <f t="shared" si="28"/>
        <v>42682.488263888896</v>
      </c>
      <c r="U323">
        <f t="shared" si="29"/>
        <v>2016</v>
      </c>
    </row>
    <row r="324" spans="1:21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8318</v>
      </c>
      <c r="R324" t="s">
        <v>8330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8318</v>
      </c>
      <c r="R325" t="s">
        <v>8330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8318</v>
      </c>
      <c r="R326" t="s">
        <v>8330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8318</v>
      </c>
      <c r="R327" t="s">
        <v>8330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8318</v>
      </c>
      <c r="R328" t="s">
        <v>8330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8318</v>
      </c>
      <c r="R329" t="s">
        <v>8330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8318</v>
      </c>
      <c r="R330" t="s">
        <v>8330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8318</v>
      </c>
      <c r="R331" t="s">
        <v>8330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8318</v>
      </c>
      <c r="R332" t="s">
        <v>8330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8318</v>
      </c>
      <c r="R333" t="s">
        <v>8330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8318</v>
      </c>
      <c r="R334" t="s">
        <v>8330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8318</v>
      </c>
      <c r="R335" t="s">
        <v>8330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8318</v>
      </c>
      <c r="R336" t="s">
        <v>8330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8318</v>
      </c>
      <c r="R337" t="s">
        <v>8330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8318</v>
      </c>
      <c r="R338" t="s">
        <v>8330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8318</v>
      </c>
      <c r="R339" t="s">
        <v>8330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8318</v>
      </c>
      <c r="R340" t="s">
        <v>8330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8318</v>
      </c>
      <c r="R341" t="s">
        <v>8330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8318</v>
      </c>
      <c r="R342" t="s">
        <v>8330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8318</v>
      </c>
      <c r="R343" t="s">
        <v>8330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8318</v>
      </c>
      <c r="R344" t="s">
        <v>8330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8318</v>
      </c>
      <c r="R345" t="s">
        <v>8330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8318</v>
      </c>
      <c r="R346" t="s">
        <v>8330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8318</v>
      </c>
      <c r="R347" t="s">
        <v>8330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8318</v>
      </c>
      <c r="R348" t="s">
        <v>8330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8318</v>
      </c>
      <c r="R349" t="s">
        <v>8330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8318</v>
      </c>
      <c r="R350" t="s">
        <v>8330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8318</v>
      </c>
      <c r="R351" t="s">
        <v>8330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8318</v>
      </c>
      <c r="R352" t="s">
        <v>8330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8318</v>
      </c>
      <c r="R353" t="s">
        <v>8330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8318</v>
      </c>
      <c r="R354" t="s">
        <v>8330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8318</v>
      </c>
      <c r="R355" t="s">
        <v>8330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8318</v>
      </c>
      <c r="R356" t="s">
        <v>8330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8318</v>
      </c>
      <c r="R357" t="s">
        <v>8330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8318</v>
      </c>
      <c r="R358" t="s">
        <v>8330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8318</v>
      </c>
      <c r="R359" t="s">
        <v>8330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8318</v>
      </c>
      <c r="R360" t="s">
        <v>8330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8318</v>
      </c>
      <c r="R361" t="s">
        <v>8330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8318</v>
      </c>
      <c r="R362" t="s">
        <v>8330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8318</v>
      </c>
      <c r="R363" t="s">
        <v>8330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8318</v>
      </c>
      <c r="R364" t="s">
        <v>8330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8318</v>
      </c>
      <c r="R365" t="s">
        <v>8330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8318</v>
      </c>
      <c r="R366" t="s">
        <v>8330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8318</v>
      </c>
      <c r="R367" t="s">
        <v>8330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8318</v>
      </c>
      <c r="R368" t="s">
        <v>8330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8318</v>
      </c>
      <c r="R369" t="s">
        <v>8330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8318</v>
      </c>
      <c r="R370" t="s">
        <v>8330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8318</v>
      </c>
      <c r="R371" t="s">
        <v>8330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8318</v>
      </c>
      <c r="R372" t="s">
        <v>8330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8318</v>
      </c>
      <c r="R373" t="s">
        <v>8330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8318</v>
      </c>
      <c r="R374" t="s">
        <v>8330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8318</v>
      </c>
      <c r="R375" t="s">
        <v>8330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8318</v>
      </c>
      <c r="R376" t="s">
        <v>8330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8318</v>
      </c>
      <c r="R377" t="s">
        <v>8330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8318</v>
      </c>
      <c r="R378" t="s">
        <v>8330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8318</v>
      </c>
      <c r="R379" t="s">
        <v>8330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8318</v>
      </c>
      <c r="R380" t="s">
        <v>8330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8318</v>
      </c>
      <c r="R381" t="s">
        <v>8330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8318</v>
      </c>
      <c r="R382" t="s">
        <v>8330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8318</v>
      </c>
      <c r="R383" t="s">
        <v>8330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8318</v>
      </c>
      <c r="R384" t="s">
        <v>8330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8318</v>
      </c>
      <c r="R385" t="s">
        <v>8330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8318</v>
      </c>
      <c r="R386" t="s">
        <v>8330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8318</v>
      </c>
      <c r="R387" t="s">
        <v>8330</v>
      </c>
      <c r="S387" s="13">
        <f t="shared" si="32"/>
        <v>41934.584502314814</v>
      </c>
      <c r="T387" s="13">
        <f t="shared" si="33"/>
        <v>41964.626168981486</v>
      </c>
      <c r="U387">
        <f t="shared" si="34"/>
        <v>2014</v>
      </c>
    </row>
    <row r="388" spans="1:21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8318</v>
      </c>
      <c r="R388" t="s">
        <v>8330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8318</v>
      </c>
      <c r="R389" t="s">
        <v>8330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8318</v>
      </c>
      <c r="R390" t="s">
        <v>8330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8318</v>
      </c>
      <c r="R391" t="s">
        <v>8330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8318</v>
      </c>
      <c r="R392" t="s">
        <v>8330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8318</v>
      </c>
      <c r="R393" t="s">
        <v>8330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8318</v>
      </c>
      <c r="R394" t="s">
        <v>8330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8318</v>
      </c>
      <c r="R395" t="s">
        <v>8330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8318</v>
      </c>
      <c r="R396" t="s">
        <v>8330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8318</v>
      </c>
      <c r="R397" t="s">
        <v>8330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8318</v>
      </c>
      <c r="R398" t="s">
        <v>8330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8318</v>
      </c>
      <c r="R399" t="s">
        <v>8330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8318</v>
      </c>
      <c r="R400" t="s">
        <v>8330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8318</v>
      </c>
      <c r="R401" t="s">
        <v>8330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8318</v>
      </c>
      <c r="R402" t="s">
        <v>8330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8318</v>
      </c>
      <c r="R403" t="s">
        <v>8330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8318</v>
      </c>
      <c r="R404" t="s">
        <v>8330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8318</v>
      </c>
      <c r="R405" t="s">
        <v>8330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8318</v>
      </c>
      <c r="R406" t="s">
        <v>8330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8318</v>
      </c>
      <c r="R407" t="s">
        <v>8330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8318</v>
      </c>
      <c r="R408" t="s">
        <v>8330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8318</v>
      </c>
      <c r="R409" t="s">
        <v>8330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8318</v>
      </c>
      <c r="R410" t="s">
        <v>8330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8318</v>
      </c>
      <c r="R411" t="s">
        <v>8330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8318</v>
      </c>
      <c r="R412" t="s">
        <v>8330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8318</v>
      </c>
      <c r="R413" t="s">
        <v>8330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8318</v>
      </c>
      <c r="R414" t="s">
        <v>8330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8318</v>
      </c>
      <c r="R415" t="s">
        <v>8330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8318</v>
      </c>
      <c r="R416" t="s">
        <v>8330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8318</v>
      </c>
      <c r="R417" t="s">
        <v>8330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8318</v>
      </c>
      <c r="R418" t="s">
        <v>8330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8318</v>
      </c>
      <c r="R419" t="s">
        <v>8330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8318</v>
      </c>
      <c r="R420" t="s">
        <v>8330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8318</v>
      </c>
      <c r="R421" t="s">
        <v>8330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8318</v>
      </c>
      <c r="R422" t="s">
        <v>8345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8318</v>
      </c>
      <c r="R423" t="s">
        <v>8345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8318</v>
      </c>
      <c r="R424" t="s">
        <v>8345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8318</v>
      </c>
      <c r="R425" t="s">
        <v>8345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8318</v>
      </c>
      <c r="R426" t="s">
        <v>8345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8318</v>
      </c>
      <c r="R427" t="s">
        <v>8345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8318</v>
      </c>
      <c r="R428" t="s">
        <v>8345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8318</v>
      </c>
      <c r="R429" t="s">
        <v>8345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8318</v>
      </c>
      <c r="R430" t="s">
        <v>8345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8318</v>
      </c>
      <c r="R431" t="s">
        <v>8345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8318</v>
      </c>
      <c r="R432" t="s">
        <v>8345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8318</v>
      </c>
      <c r="R433" t="s">
        <v>8345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8318</v>
      </c>
      <c r="R434" t="s">
        <v>8345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8318</v>
      </c>
      <c r="R435" t="s">
        <v>8345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8318</v>
      </c>
      <c r="R436" t="s">
        <v>8345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8318</v>
      </c>
      <c r="R437" t="s">
        <v>8345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8318</v>
      </c>
      <c r="R438" t="s">
        <v>8345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8318</v>
      </c>
      <c r="R439" t="s">
        <v>8345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8318</v>
      </c>
      <c r="R440" t="s">
        <v>8345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8318</v>
      </c>
      <c r="R441" t="s">
        <v>8345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8318</v>
      </c>
      <c r="R442" t="s">
        <v>8345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8318</v>
      </c>
      <c r="R443" t="s">
        <v>8345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8318</v>
      </c>
      <c r="R444" t="s">
        <v>8345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8318</v>
      </c>
      <c r="R445" t="s">
        <v>8345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8318</v>
      </c>
      <c r="R446" t="s">
        <v>8345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8318</v>
      </c>
      <c r="R447" t="s">
        <v>8345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8318</v>
      </c>
      <c r="R448" t="s">
        <v>8345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8318</v>
      </c>
      <c r="R449" t="s">
        <v>8345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8318</v>
      </c>
      <c r="R450" t="s">
        <v>8345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8318</v>
      </c>
      <c r="R451" t="s">
        <v>8345</v>
      </c>
      <c r="S451" s="13">
        <f t="shared" si="37"/>
        <v>41534.568113425928</v>
      </c>
      <c r="T451" s="13">
        <f t="shared" si="38"/>
        <v>41564.568113425928</v>
      </c>
      <c r="U451">
        <f t="shared" si="39"/>
        <v>2013</v>
      </c>
    </row>
    <row r="452" spans="1:21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8318</v>
      </c>
      <c r="R452" t="s">
        <v>8345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8318</v>
      </c>
      <c r="R453" t="s">
        <v>8345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8318</v>
      </c>
      <c r="R454" t="s">
        <v>8345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8318</v>
      </c>
      <c r="R455" t="s">
        <v>8345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8318</v>
      </c>
      <c r="R456" t="s">
        <v>8345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8318</v>
      </c>
      <c r="R457" t="s">
        <v>8345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8318</v>
      </c>
      <c r="R458" t="s">
        <v>8345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8318</v>
      </c>
      <c r="R459" t="s">
        <v>8345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8318</v>
      </c>
      <c r="R460" t="s">
        <v>8345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8318</v>
      </c>
      <c r="R461" t="s">
        <v>8345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8318</v>
      </c>
      <c r="R462" t="s">
        <v>8345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8318</v>
      </c>
      <c r="R463" t="s">
        <v>8345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8318</v>
      </c>
      <c r="R464" t="s">
        <v>8345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8318</v>
      </c>
      <c r="R465" t="s">
        <v>8345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8318</v>
      </c>
      <c r="R466" t="s">
        <v>8345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8318</v>
      </c>
      <c r="R467" t="s">
        <v>8345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8318</v>
      </c>
      <c r="R468" t="s">
        <v>8345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8318</v>
      </c>
      <c r="R469" t="s">
        <v>8345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8318</v>
      </c>
      <c r="R470" t="s">
        <v>8345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8318</v>
      </c>
      <c r="R471" t="s">
        <v>8345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8318</v>
      </c>
      <c r="R472" t="s">
        <v>8345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8318</v>
      </c>
      <c r="R473" t="s">
        <v>8345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8318</v>
      </c>
      <c r="R474" t="s">
        <v>8345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8318</v>
      </c>
      <c r="R475" t="s">
        <v>8345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8318</v>
      </c>
      <c r="R476" t="s">
        <v>8345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8318</v>
      </c>
      <c r="R477" t="s">
        <v>8345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8318</v>
      </c>
      <c r="R478" t="s">
        <v>8345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8318</v>
      </c>
      <c r="R479" t="s">
        <v>8345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8318</v>
      </c>
      <c r="R480" t="s">
        <v>8345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8318</v>
      </c>
      <c r="R481" t="s">
        <v>8345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8318</v>
      </c>
      <c r="R482" t="s">
        <v>8345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8318</v>
      </c>
      <c r="R483" t="s">
        <v>8345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8318</v>
      </c>
      <c r="R484" t="s">
        <v>8345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8318</v>
      </c>
      <c r="R485" t="s">
        <v>8345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8318</v>
      </c>
      <c r="R486" t="s">
        <v>8345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8318</v>
      </c>
      <c r="R487" t="s">
        <v>8345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8318</v>
      </c>
      <c r="R488" t="s">
        <v>8345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8318</v>
      </c>
      <c r="R489" t="s">
        <v>8345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8318</v>
      </c>
      <c r="R490" t="s">
        <v>8345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8318</v>
      </c>
      <c r="R491" t="s">
        <v>8345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8318</v>
      </c>
      <c r="R492" t="s">
        <v>8345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8318</v>
      </c>
      <c r="R493" t="s">
        <v>8345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8318</v>
      </c>
      <c r="R494" t="s">
        <v>8345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8318</v>
      </c>
      <c r="R495" t="s">
        <v>8345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8318</v>
      </c>
      <c r="R496" t="s">
        <v>8345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8318</v>
      </c>
      <c r="R497" t="s">
        <v>8345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8318</v>
      </c>
      <c r="R498" t="s">
        <v>8345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8318</v>
      </c>
      <c r="R499" t="s">
        <v>8345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8318</v>
      </c>
      <c r="R500" t="s">
        <v>8345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8318</v>
      </c>
      <c r="R501" t="s">
        <v>8345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8318</v>
      </c>
      <c r="R502" t="s">
        <v>8345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8318</v>
      </c>
      <c r="R503" t="s">
        <v>8345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8318</v>
      </c>
      <c r="R504" t="s">
        <v>8345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8318</v>
      </c>
      <c r="R505" t="s">
        <v>8345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8318</v>
      </c>
      <c r="R506" t="s">
        <v>8345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8318</v>
      </c>
      <c r="R507" t="s">
        <v>8345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8318</v>
      </c>
      <c r="R508" t="s">
        <v>8345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8318</v>
      </c>
      <c r="R509" t="s">
        <v>8345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8318</v>
      </c>
      <c r="R510" t="s">
        <v>8345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8318</v>
      </c>
      <c r="R511" t="s">
        <v>8345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8318</v>
      </c>
      <c r="R512" t="s">
        <v>8345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8318</v>
      </c>
      <c r="R513" t="s">
        <v>8345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8318</v>
      </c>
      <c r="R514" t="s">
        <v>8345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8318</v>
      </c>
      <c r="R515" t="s">
        <v>8345</v>
      </c>
      <c r="S515" s="13">
        <f t="shared" si="42"/>
        <v>42552.653993055559</v>
      </c>
      <c r="T515" s="13">
        <f t="shared" si="43"/>
        <v>42597.291666666672</v>
      </c>
      <c r="U515">
        <f t="shared" si="44"/>
        <v>2016</v>
      </c>
    </row>
    <row r="516" spans="1:21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8318</v>
      </c>
      <c r="R516" t="s">
        <v>8345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8318</v>
      </c>
      <c r="R517" t="s">
        <v>8345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8318</v>
      </c>
      <c r="R518" t="s">
        <v>8345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8318</v>
      </c>
      <c r="R519" t="s">
        <v>8345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8318</v>
      </c>
      <c r="R520" t="s">
        <v>8345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8318</v>
      </c>
      <c r="R521" t="s">
        <v>8345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8308</v>
      </c>
      <c r="R542" t="s">
        <v>8355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8308</v>
      </c>
      <c r="R543" t="s">
        <v>8355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8308</v>
      </c>
      <c r="R544" t="s">
        <v>8355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8308</v>
      </c>
      <c r="R545" t="s">
        <v>8355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8308</v>
      </c>
      <c r="R546" t="s">
        <v>8355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8308</v>
      </c>
      <c r="R547" t="s">
        <v>8355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8308</v>
      </c>
      <c r="R548" t="s">
        <v>8355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8308</v>
      </c>
      <c r="R549" t="s">
        <v>8355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8308</v>
      </c>
      <c r="R550" t="s">
        <v>8355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8308</v>
      </c>
      <c r="R551" t="s">
        <v>8355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8308</v>
      </c>
      <c r="R552" t="s">
        <v>8355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8308</v>
      </c>
      <c r="R553" t="s">
        <v>8355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8308</v>
      </c>
      <c r="R554" t="s">
        <v>8355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8308</v>
      </c>
      <c r="R555" t="s">
        <v>8355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8308</v>
      </c>
      <c r="R556" t="s">
        <v>8355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8308</v>
      </c>
      <c r="R557" t="s">
        <v>8355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8308</v>
      </c>
      <c r="R558" t="s">
        <v>8355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8308</v>
      </c>
      <c r="R559" t="s">
        <v>8355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8308</v>
      </c>
      <c r="R560" t="s">
        <v>8355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8308</v>
      </c>
      <c r="R561" t="s">
        <v>8355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8308</v>
      </c>
      <c r="R562" t="s">
        <v>8355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8308</v>
      </c>
      <c r="R563" t="s">
        <v>8355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8308</v>
      </c>
      <c r="R564" t="s">
        <v>8355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8308</v>
      </c>
      <c r="R565" t="s">
        <v>8355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8308</v>
      </c>
      <c r="R566" t="s">
        <v>8355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8308</v>
      </c>
      <c r="R567" t="s">
        <v>8355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8308</v>
      </c>
      <c r="R568" t="s">
        <v>8355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8308</v>
      </c>
      <c r="R569" t="s">
        <v>8355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8308</v>
      </c>
      <c r="R570" t="s">
        <v>8355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8308</v>
      </c>
      <c r="R571" t="s">
        <v>8355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8308</v>
      </c>
      <c r="R572" t="s">
        <v>8355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8308</v>
      </c>
      <c r="R573" t="s">
        <v>8355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8308</v>
      </c>
      <c r="R574" t="s">
        <v>8355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8308</v>
      </c>
      <c r="R575" t="s">
        <v>8355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8308</v>
      </c>
      <c r="R576" t="s">
        <v>8355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8308</v>
      </c>
      <c r="R577" t="s">
        <v>8355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8308</v>
      </c>
      <c r="R578" t="s">
        <v>8355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8308</v>
      </c>
      <c r="R579" t="s">
        <v>8355</v>
      </c>
      <c r="S579" s="13">
        <f t="shared" si="47"/>
        <v>42450.589143518519</v>
      </c>
      <c r="T579" s="13">
        <f t="shared" si="48"/>
        <v>42510.589143518519</v>
      </c>
      <c r="U579">
        <f t="shared" si="49"/>
        <v>2016</v>
      </c>
    </row>
    <row r="580" spans="1:21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8308</v>
      </c>
      <c r="R580" t="s">
        <v>8355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8308</v>
      </c>
      <c r="R581" t="s">
        <v>8355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8308</v>
      </c>
      <c r="R582" t="s">
        <v>8355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8308</v>
      </c>
      <c r="R583" t="s">
        <v>8355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8308</v>
      </c>
      <c r="R584" t="s">
        <v>8355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8308</v>
      </c>
      <c r="R585" t="s">
        <v>8355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8308</v>
      </c>
      <c r="R586" t="s">
        <v>8355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8308</v>
      </c>
      <c r="R587" t="s">
        <v>8355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8308</v>
      </c>
      <c r="R588" t="s">
        <v>8355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8308</v>
      </c>
      <c r="R589" t="s">
        <v>8355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8308</v>
      </c>
      <c r="R590" t="s">
        <v>8355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8308</v>
      </c>
      <c r="R591" t="s">
        <v>8355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8308</v>
      </c>
      <c r="R592" t="s">
        <v>8355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8308</v>
      </c>
      <c r="R593" t="s">
        <v>8355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8308</v>
      </c>
      <c r="R594" t="s">
        <v>8355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8308</v>
      </c>
      <c r="R595" t="s">
        <v>8355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8308</v>
      </c>
      <c r="R596" t="s">
        <v>8355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8308</v>
      </c>
      <c r="R597" t="s">
        <v>8355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8308</v>
      </c>
      <c r="R598" t="s">
        <v>8355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8308</v>
      </c>
      <c r="R599" t="s">
        <v>8355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8308</v>
      </c>
      <c r="R600" t="s">
        <v>8355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8308</v>
      </c>
      <c r="R601" t="s">
        <v>8355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8308</v>
      </c>
      <c r="R602" t="s">
        <v>8355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8308</v>
      </c>
      <c r="R603" t="s">
        <v>8355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8308</v>
      </c>
      <c r="R604" t="s">
        <v>8355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8308</v>
      </c>
      <c r="R605" t="s">
        <v>8355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8308</v>
      </c>
      <c r="R606" t="s">
        <v>8355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8308</v>
      </c>
      <c r="R607" t="s">
        <v>8355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8308</v>
      </c>
      <c r="R608" t="s">
        <v>8355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8308</v>
      </c>
      <c r="R609" t="s">
        <v>8355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8308</v>
      </c>
      <c r="R610" t="s">
        <v>8355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8308</v>
      </c>
      <c r="R611" t="s">
        <v>8355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8308</v>
      </c>
      <c r="R612" t="s">
        <v>8355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8308</v>
      </c>
      <c r="R613" t="s">
        <v>8355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8308</v>
      </c>
      <c r="R614" t="s">
        <v>8355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8308</v>
      </c>
      <c r="R615" t="s">
        <v>8355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8308</v>
      </c>
      <c r="R616" t="s">
        <v>8355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8308</v>
      </c>
      <c r="R617" t="s">
        <v>8355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8308</v>
      </c>
      <c r="R618" t="s">
        <v>8355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8308</v>
      </c>
      <c r="R619" t="s">
        <v>8355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8308</v>
      </c>
      <c r="R620" t="s">
        <v>8355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8308</v>
      </c>
      <c r="R621" t="s">
        <v>8355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8308</v>
      </c>
      <c r="R622" t="s">
        <v>8355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8308</v>
      </c>
      <c r="R623" t="s">
        <v>8355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8308</v>
      </c>
      <c r="R624" t="s">
        <v>8355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8308</v>
      </c>
      <c r="R625" t="s">
        <v>8355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8308</v>
      </c>
      <c r="R626" t="s">
        <v>8355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8308</v>
      </c>
      <c r="R627" t="s">
        <v>8355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8308</v>
      </c>
      <c r="R628" t="s">
        <v>8355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8308</v>
      </c>
      <c r="R629" t="s">
        <v>8355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8308</v>
      </c>
      <c r="R630" t="s">
        <v>8355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8308</v>
      </c>
      <c r="R631" t="s">
        <v>8355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8308</v>
      </c>
      <c r="R632" t="s">
        <v>8355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8308</v>
      </c>
      <c r="R633" t="s">
        <v>8355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8308</v>
      </c>
      <c r="R634" t="s">
        <v>8355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8308</v>
      </c>
      <c r="R635" t="s">
        <v>8355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8308</v>
      </c>
      <c r="R636" t="s">
        <v>8355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8308</v>
      </c>
      <c r="R637" t="s">
        <v>8355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8308</v>
      </c>
      <c r="R638" t="s">
        <v>8355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8308</v>
      </c>
      <c r="R639" t="s">
        <v>8355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8308</v>
      </c>
      <c r="R640" t="s">
        <v>8355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8308</v>
      </c>
      <c r="R641" t="s">
        <v>8355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8308</v>
      </c>
      <c r="R642" t="s">
        <v>8314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8308</v>
      </c>
      <c r="R643" t="s">
        <v>8314</v>
      </c>
      <c r="S643" s="13">
        <f t="shared" si="52"/>
        <v>42199.57</v>
      </c>
      <c r="T643" s="13">
        <f t="shared" si="53"/>
        <v>42229.57</v>
      </c>
      <c r="U643">
        <f t="shared" si="54"/>
        <v>2015</v>
      </c>
    </row>
    <row r="644" spans="1:21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8308</v>
      </c>
      <c r="R644" t="s">
        <v>8314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8308</v>
      </c>
      <c r="R645" t="s">
        <v>8314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8308</v>
      </c>
      <c r="R646" t="s">
        <v>8314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8308</v>
      </c>
      <c r="R647" t="s">
        <v>8314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8308</v>
      </c>
      <c r="R648" t="s">
        <v>8314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8308</v>
      </c>
      <c r="R649" t="s">
        <v>8314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8308</v>
      </c>
      <c r="R650" t="s">
        <v>8314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8308</v>
      </c>
      <c r="R651" t="s">
        <v>8314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8308</v>
      </c>
      <c r="R652" t="s">
        <v>8314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8308</v>
      </c>
      <c r="R653" t="s">
        <v>8314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8308</v>
      </c>
      <c r="R654" t="s">
        <v>8314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8308</v>
      </c>
      <c r="R655" t="s">
        <v>8314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8308</v>
      </c>
      <c r="R656" t="s">
        <v>8314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8308</v>
      </c>
      <c r="R657" t="s">
        <v>8314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8308</v>
      </c>
      <c r="R658" t="s">
        <v>8314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8308</v>
      </c>
      <c r="R659" t="s">
        <v>8314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8308</v>
      </c>
      <c r="R660" t="s">
        <v>8314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8308</v>
      </c>
      <c r="R661" t="s">
        <v>8314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8308</v>
      </c>
      <c r="R662" t="s">
        <v>8314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8308</v>
      </c>
      <c r="R663" t="s">
        <v>8314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8308</v>
      </c>
      <c r="R664" t="s">
        <v>8314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8308</v>
      </c>
      <c r="R665" t="s">
        <v>8314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8308</v>
      </c>
      <c r="R666" t="s">
        <v>8314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8308</v>
      </c>
      <c r="R667" t="s">
        <v>8314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8308</v>
      </c>
      <c r="R668" t="s">
        <v>8314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8308</v>
      </c>
      <c r="R669" t="s">
        <v>8314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8308</v>
      </c>
      <c r="R670" t="s">
        <v>8314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8308</v>
      </c>
      <c r="R671" t="s">
        <v>8314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8308</v>
      </c>
      <c r="R672" t="s">
        <v>8314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8308</v>
      </c>
      <c r="R673" t="s">
        <v>8314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8308</v>
      </c>
      <c r="R674" t="s">
        <v>8314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8308</v>
      </c>
      <c r="R675" t="s">
        <v>8314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8308</v>
      </c>
      <c r="R676" t="s">
        <v>8314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8308</v>
      </c>
      <c r="R677" t="s">
        <v>8314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8308</v>
      </c>
      <c r="R678" t="s">
        <v>8314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8308</v>
      </c>
      <c r="R679" t="s">
        <v>8314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8308</v>
      </c>
      <c r="R680" t="s">
        <v>8314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8308</v>
      </c>
      <c r="R681" t="s">
        <v>8314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8308</v>
      </c>
      <c r="R682" t="s">
        <v>8314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8308</v>
      </c>
      <c r="R683" t="s">
        <v>8314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8308</v>
      </c>
      <c r="R684" t="s">
        <v>8314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8308</v>
      </c>
      <c r="R685" t="s">
        <v>8314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8308</v>
      </c>
      <c r="R686" t="s">
        <v>8314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8308</v>
      </c>
      <c r="R687" t="s">
        <v>8314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8308</v>
      </c>
      <c r="R688" t="s">
        <v>8314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8308</v>
      </c>
      <c r="R689" t="s">
        <v>8314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8308</v>
      </c>
      <c r="R690" t="s">
        <v>8314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8308</v>
      </c>
      <c r="R691" t="s">
        <v>8314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8308</v>
      </c>
      <c r="R692" t="s">
        <v>8314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8308</v>
      </c>
      <c r="R693" t="s">
        <v>8314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8308</v>
      </c>
      <c r="R694" t="s">
        <v>8314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8308</v>
      </c>
      <c r="R695" t="s">
        <v>8314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8308</v>
      </c>
      <c r="R696" t="s">
        <v>8314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8308</v>
      </c>
      <c r="R697" t="s">
        <v>8314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8308</v>
      </c>
      <c r="R698" t="s">
        <v>8314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8308</v>
      </c>
      <c r="R699" t="s">
        <v>8314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8308</v>
      </c>
      <c r="R700" t="s">
        <v>8314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8308</v>
      </c>
      <c r="R701" t="s">
        <v>8314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8308</v>
      </c>
      <c r="R702" t="s">
        <v>8314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8308</v>
      </c>
      <c r="R703" t="s">
        <v>8314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8308</v>
      </c>
      <c r="R704" t="s">
        <v>8314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8308</v>
      </c>
      <c r="R705" t="s">
        <v>8314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8308</v>
      </c>
      <c r="R706" t="s">
        <v>8314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8308</v>
      </c>
      <c r="R707" t="s">
        <v>8314</v>
      </c>
      <c r="S707" s="13">
        <f t="shared" si="57"/>
        <v>42726.491643518515</v>
      </c>
      <c r="T707" s="13">
        <f t="shared" si="58"/>
        <v>42756.491643518515</v>
      </c>
      <c r="U707">
        <f t="shared" si="59"/>
        <v>2016</v>
      </c>
    </row>
    <row r="708" spans="1:21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8308</v>
      </c>
      <c r="R708" t="s">
        <v>8314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8308</v>
      </c>
      <c r="R709" t="s">
        <v>8314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8308</v>
      </c>
      <c r="R710" t="s">
        <v>8314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8308</v>
      </c>
      <c r="R711" t="s">
        <v>8314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8308</v>
      </c>
      <c r="R712" t="s">
        <v>8314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8308</v>
      </c>
      <c r="R713" t="s">
        <v>8314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8308</v>
      </c>
      <c r="R714" t="s">
        <v>8314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8308</v>
      </c>
      <c r="R715" t="s">
        <v>8314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8308</v>
      </c>
      <c r="R716" t="s">
        <v>8314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8308</v>
      </c>
      <c r="R717" t="s">
        <v>8314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8308</v>
      </c>
      <c r="R718" t="s">
        <v>8314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8308</v>
      </c>
      <c r="R719" t="s">
        <v>8314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8308</v>
      </c>
      <c r="R720" t="s">
        <v>8314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8308</v>
      </c>
      <c r="R721" t="s">
        <v>8314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8331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8331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8331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8331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8331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8331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8331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8331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8331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8331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8331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8331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8331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8331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8331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8331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8331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8331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8331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8331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8331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8331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8331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8331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8331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8331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8331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8331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8331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8331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8331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8331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8331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8331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8331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8331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8331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8331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8331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8331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8343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8343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8343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8343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8343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8343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8343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8343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8321</v>
      </c>
      <c r="R770" t="s">
        <v>8343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8321</v>
      </c>
      <c r="R771" t="s">
        <v>8343</v>
      </c>
      <c r="S771" s="13">
        <f t="shared" si="62"/>
        <v>41604.996458333335</v>
      </c>
      <c r="T771" s="13">
        <f t="shared" si="63"/>
        <v>41634.996458333335</v>
      </c>
      <c r="U771">
        <f t="shared" si="64"/>
        <v>2013</v>
      </c>
    </row>
    <row r="772" spans="1:21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8343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8343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8343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8343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8343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8343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8343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8343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8343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8343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8312</v>
      </c>
      <c r="R782" t="s">
        <v>8313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8312</v>
      </c>
      <c r="R783" t="s">
        <v>8313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8312</v>
      </c>
      <c r="R784" t="s">
        <v>8313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8312</v>
      </c>
      <c r="R785" t="s">
        <v>8313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8312</v>
      </c>
      <c r="R786" t="s">
        <v>8313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8312</v>
      </c>
      <c r="R787" t="s">
        <v>8313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8312</v>
      </c>
      <c r="R788" t="s">
        <v>8313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8312</v>
      </c>
      <c r="R789" t="s">
        <v>8313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8312</v>
      </c>
      <c r="R790" t="s">
        <v>8313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8312</v>
      </c>
      <c r="R791" t="s">
        <v>8313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8312</v>
      </c>
      <c r="R792" t="s">
        <v>8313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8312</v>
      </c>
      <c r="R793" t="s">
        <v>8313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8312</v>
      </c>
      <c r="R794" t="s">
        <v>8313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8312</v>
      </c>
      <c r="R795" t="s">
        <v>8313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8312</v>
      </c>
      <c r="R796" t="s">
        <v>8313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8312</v>
      </c>
      <c r="R797" t="s">
        <v>8313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8312</v>
      </c>
      <c r="R798" t="s">
        <v>8313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8312</v>
      </c>
      <c r="R799" t="s">
        <v>8313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8312</v>
      </c>
      <c r="R800" t="s">
        <v>8313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8312</v>
      </c>
      <c r="R801" t="s">
        <v>8313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8312</v>
      </c>
      <c r="R802" t="s">
        <v>8313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8312</v>
      </c>
      <c r="R803" t="s">
        <v>8313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8312</v>
      </c>
      <c r="R804" t="s">
        <v>8313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8312</v>
      </c>
      <c r="R805" t="s">
        <v>8313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8312</v>
      </c>
      <c r="R806" t="s">
        <v>8313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8312</v>
      </c>
      <c r="R807" t="s">
        <v>8313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8312</v>
      </c>
      <c r="R808" t="s">
        <v>8313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8312</v>
      </c>
      <c r="R809" t="s">
        <v>8313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8312</v>
      </c>
      <c r="R810" t="s">
        <v>8313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8312</v>
      </c>
      <c r="R811" t="s">
        <v>8313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8312</v>
      </c>
      <c r="R812" t="s">
        <v>8313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8312</v>
      </c>
      <c r="R813" t="s">
        <v>8313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8312</v>
      </c>
      <c r="R814" t="s">
        <v>8313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8312</v>
      </c>
      <c r="R815" t="s">
        <v>8313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8312</v>
      </c>
      <c r="R816" t="s">
        <v>8313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8312</v>
      </c>
      <c r="R817" t="s">
        <v>8313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8312</v>
      </c>
      <c r="R818" t="s">
        <v>8313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8312</v>
      </c>
      <c r="R819" t="s">
        <v>8313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8312</v>
      </c>
      <c r="R820" t="s">
        <v>8313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8312</v>
      </c>
      <c r="R821" t="s">
        <v>8313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8312</v>
      </c>
      <c r="R822" t="s">
        <v>8313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8312</v>
      </c>
      <c r="R823" t="s">
        <v>8313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8312</v>
      </c>
      <c r="R824" t="s">
        <v>8313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8312</v>
      </c>
      <c r="R825" t="s">
        <v>8313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8312</v>
      </c>
      <c r="R826" t="s">
        <v>8313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8312</v>
      </c>
      <c r="R827" t="s">
        <v>8313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8312</v>
      </c>
      <c r="R828" t="s">
        <v>8313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8312</v>
      </c>
      <c r="R829" t="s">
        <v>8313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8312</v>
      </c>
      <c r="R830" t="s">
        <v>8313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8312</v>
      </c>
      <c r="R831" t="s">
        <v>8313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8312</v>
      </c>
      <c r="R832" t="s">
        <v>8313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8312</v>
      </c>
      <c r="R833" t="s">
        <v>8313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8312</v>
      </c>
      <c r="R834" t="s">
        <v>8313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8312</v>
      </c>
      <c r="R835" t="s">
        <v>8313</v>
      </c>
      <c r="S835" s="13">
        <f t="shared" si="67"/>
        <v>41718.878182870372</v>
      </c>
      <c r="T835" s="13">
        <f t="shared" si="68"/>
        <v>41748.878182870372</v>
      </c>
      <c r="U835">
        <f t="shared" si="69"/>
        <v>2014</v>
      </c>
    </row>
    <row r="836" spans="1:21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8312</v>
      </c>
      <c r="R836" t="s">
        <v>8313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8312</v>
      </c>
      <c r="R837" t="s">
        <v>8313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8312</v>
      </c>
      <c r="R838" t="s">
        <v>8313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8312</v>
      </c>
      <c r="R839" t="s">
        <v>8313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8312</v>
      </c>
      <c r="R840" t="s">
        <v>8313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8312</v>
      </c>
      <c r="R841" t="s">
        <v>8313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8312</v>
      </c>
      <c r="R842" t="s">
        <v>8333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8312</v>
      </c>
      <c r="R843" t="s">
        <v>8333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8312</v>
      </c>
      <c r="R844" t="s">
        <v>8333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8312</v>
      </c>
      <c r="R845" t="s">
        <v>8333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8312</v>
      </c>
      <c r="R846" t="s">
        <v>8333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8312</v>
      </c>
      <c r="R847" t="s">
        <v>8333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8312</v>
      </c>
      <c r="R848" t="s">
        <v>8333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8312</v>
      </c>
      <c r="R849" t="s">
        <v>8333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8312</v>
      </c>
      <c r="R850" t="s">
        <v>8333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8312</v>
      </c>
      <c r="R851" t="s">
        <v>8333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8312</v>
      </c>
      <c r="R852" t="s">
        <v>8333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8312</v>
      </c>
      <c r="R853" t="s">
        <v>8333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8312</v>
      </c>
      <c r="R854" t="s">
        <v>8333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8312</v>
      </c>
      <c r="R855" t="s">
        <v>8333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8312</v>
      </c>
      <c r="R856" t="s">
        <v>8333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8312</v>
      </c>
      <c r="R857" t="s">
        <v>8333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8312</v>
      </c>
      <c r="R858" t="s">
        <v>8333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8312</v>
      </c>
      <c r="R859" t="s">
        <v>8333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8312</v>
      </c>
      <c r="R860" t="s">
        <v>8333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8312</v>
      </c>
      <c r="R861" t="s">
        <v>8333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8312</v>
      </c>
      <c r="R862" t="s">
        <v>8344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8312</v>
      </c>
      <c r="R863" t="s">
        <v>8344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8312</v>
      </c>
      <c r="R864" t="s">
        <v>8344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8312</v>
      </c>
      <c r="R865" t="s">
        <v>8344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8312</v>
      </c>
      <c r="R866" t="s">
        <v>8344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8312</v>
      </c>
      <c r="R867" t="s">
        <v>8344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8312</v>
      </c>
      <c r="R868" t="s">
        <v>8344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8312</v>
      </c>
      <c r="R869" t="s">
        <v>8344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8312</v>
      </c>
      <c r="R870" t="s">
        <v>8344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8312</v>
      </c>
      <c r="R871" t="s">
        <v>8344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8312</v>
      </c>
      <c r="R872" t="s">
        <v>8344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8312</v>
      </c>
      <c r="R873" t="s">
        <v>8344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8312</v>
      </c>
      <c r="R874" t="s">
        <v>8344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8312</v>
      </c>
      <c r="R875" t="s">
        <v>8344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8312</v>
      </c>
      <c r="R876" t="s">
        <v>8344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8312</v>
      </c>
      <c r="R877" t="s">
        <v>8344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8312</v>
      </c>
      <c r="R878" t="s">
        <v>8344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8312</v>
      </c>
      <c r="R879" t="s">
        <v>8344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8312</v>
      </c>
      <c r="R880" t="s">
        <v>8344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8312</v>
      </c>
      <c r="R881" t="s">
        <v>8344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8312</v>
      </c>
      <c r="R882" t="s">
        <v>8329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8312</v>
      </c>
      <c r="R883" t="s">
        <v>8329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8312</v>
      </c>
      <c r="R884" t="s">
        <v>8329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8312</v>
      </c>
      <c r="R885" t="s">
        <v>8329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8312</v>
      </c>
      <c r="R886" t="s">
        <v>8329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8312</v>
      </c>
      <c r="R887" t="s">
        <v>8329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8312</v>
      </c>
      <c r="R888" t="s">
        <v>8329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8312</v>
      </c>
      <c r="R889" t="s">
        <v>8329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8312</v>
      </c>
      <c r="R890" t="s">
        <v>8329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8312</v>
      </c>
      <c r="R891" t="s">
        <v>8329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8312</v>
      </c>
      <c r="R892" t="s">
        <v>8329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8312</v>
      </c>
      <c r="R893" t="s">
        <v>8329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8312</v>
      </c>
      <c r="R894" t="s">
        <v>8329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8312</v>
      </c>
      <c r="R895" t="s">
        <v>8329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8312</v>
      </c>
      <c r="R896" t="s">
        <v>8329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8312</v>
      </c>
      <c r="R897" t="s">
        <v>8329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8312</v>
      </c>
      <c r="R898" t="s">
        <v>8329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8312</v>
      </c>
      <c r="R899" t="s">
        <v>8329</v>
      </c>
      <c r="S899" s="13">
        <f t="shared" si="72"/>
        <v>41211.688750000001</v>
      </c>
      <c r="T899" s="13">
        <f t="shared" si="73"/>
        <v>41241.730416666665</v>
      </c>
      <c r="U899">
        <f t="shared" si="74"/>
        <v>2012</v>
      </c>
    </row>
    <row r="900" spans="1:21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8312</v>
      </c>
      <c r="R900" t="s">
        <v>8329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8312</v>
      </c>
      <c r="R901" t="s">
        <v>8329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8312</v>
      </c>
      <c r="R902" t="s">
        <v>8344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8312</v>
      </c>
      <c r="R903" t="s">
        <v>8344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8312</v>
      </c>
      <c r="R904" t="s">
        <v>8344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8312</v>
      </c>
      <c r="R905" t="s">
        <v>8344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8312</v>
      </c>
      <c r="R906" t="s">
        <v>8344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8312</v>
      </c>
      <c r="R907" t="s">
        <v>8344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8312</v>
      </c>
      <c r="R908" t="s">
        <v>8344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8312</v>
      </c>
      <c r="R909" t="s">
        <v>8344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8312</v>
      </c>
      <c r="R910" t="s">
        <v>8344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8312</v>
      </c>
      <c r="R911" t="s">
        <v>8344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8312</v>
      </c>
      <c r="R912" t="s">
        <v>8344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8312</v>
      </c>
      <c r="R913" t="s">
        <v>8344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8312</v>
      </c>
      <c r="R914" t="s">
        <v>8344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8312</v>
      </c>
      <c r="R915" t="s">
        <v>8344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8312</v>
      </c>
      <c r="R916" t="s">
        <v>8344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8312</v>
      </c>
      <c r="R917" t="s">
        <v>8344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8312</v>
      </c>
      <c r="R918" t="s">
        <v>8344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8312</v>
      </c>
      <c r="R919" t="s">
        <v>8344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8312</v>
      </c>
      <c r="R920" t="s">
        <v>8344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8312</v>
      </c>
      <c r="R921" t="s">
        <v>8344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8312</v>
      </c>
      <c r="R922" t="s">
        <v>8344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8312</v>
      </c>
      <c r="R923" t="s">
        <v>8344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8312</v>
      </c>
      <c r="R924" t="s">
        <v>8344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8312</v>
      </c>
      <c r="R925" t="s">
        <v>8344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8312</v>
      </c>
      <c r="R926" t="s">
        <v>8344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8312</v>
      </c>
      <c r="R927" t="s">
        <v>8344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8312</v>
      </c>
      <c r="R928" t="s">
        <v>8344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8312</v>
      </c>
      <c r="R929" t="s">
        <v>8344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8312</v>
      </c>
      <c r="R930" t="s">
        <v>8344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8312</v>
      </c>
      <c r="R931" t="s">
        <v>8344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8312</v>
      </c>
      <c r="R932" t="s">
        <v>8344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8312</v>
      </c>
      <c r="R933" t="s">
        <v>8344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8312</v>
      </c>
      <c r="R934" t="s">
        <v>8344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8312</v>
      </c>
      <c r="R935" t="s">
        <v>8344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8312</v>
      </c>
      <c r="R936" t="s">
        <v>8344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8312</v>
      </c>
      <c r="R937" t="s">
        <v>8344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8312</v>
      </c>
      <c r="R938" t="s">
        <v>8344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8312</v>
      </c>
      <c r="R939" t="s">
        <v>8344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8312</v>
      </c>
      <c r="R940" t="s">
        <v>8344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8312</v>
      </c>
      <c r="R941" t="s">
        <v>8344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8308</v>
      </c>
      <c r="R942" t="s">
        <v>8314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8308</v>
      </c>
      <c r="R943" t="s">
        <v>8314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8308</v>
      </c>
      <c r="R944" t="s">
        <v>8314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8308</v>
      </c>
      <c r="R945" t="s">
        <v>8314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8308</v>
      </c>
      <c r="R946" t="s">
        <v>8314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8308</v>
      </c>
      <c r="R947" t="s">
        <v>8314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8308</v>
      </c>
      <c r="R948" t="s">
        <v>8314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8308</v>
      </c>
      <c r="R949" t="s">
        <v>8314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8308</v>
      </c>
      <c r="R950" t="s">
        <v>8314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8308</v>
      </c>
      <c r="R951" t="s">
        <v>8314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8308</v>
      </c>
      <c r="R952" t="s">
        <v>8314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8308</v>
      </c>
      <c r="R953" t="s">
        <v>8314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8308</v>
      </c>
      <c r="R954" t="s">
        <v>8314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8308</v>
      </c>
      <c r="R955" t="s">
        <v>8314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8308</v>
      </c>
      <c r="R956" t="s">
        <v>8314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8308</v>
      </c>
      <c r="R957" t="s">
        <v>8314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8308</v>
      </c>
      <c r="R958" t="s">
        <v>8314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8308</v>
      </c>
      <c r="R959" t="s">
        <v>8314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8308</v>
      </c>
      <c r="R960" t="s">
        <v>8314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8308</v>
      </c>
      <c r="R961" t="s">
        <v>8314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8308</v>
      </c>
      <c r="R962" t="s">
        <v>8314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8308</v>
      </c>
      <c r="R963" t="s">
        <v>8314</v>
      </c>
      <c r="S963" s="13">
        <f t="shared" si="77"/>
        <v>42740.693692129629</v>
      </c>
      <c r="T963" s="13">
        <f t="shared" si="78"/>
        <v>42786.791666666672</v>
      </c>
      <c r="U963">
        <f t="shared" si="79"/>
        <v>2017</v>
      </c>
    </row>
    <row r="964" spans="1:21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8308</v>
      </c>
      <c r="R964" t="s">
        <v>8314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8308</v>
      </c>
      <c r="R965" t="s">
        <v>8314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8308</v>
      </c>
      <c r="R966" t="s">
        <v>8314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8308</v>
      </c>
      <c r="R967" t="s">
        <v>8314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8308</v>
      </c>
      <c r="R968" t="s">
        <v>8314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8308</v>
      </c>
      <c r="R969" t="s">
        <v>8314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8308</v>
      </c>
      <c r="R970" t="s">
        <v>8314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8308</v>
      </c>
      <c r="R971" t="s">
        <v>8314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8308</v>
      </c>
      <c r="R972" t="s">
        <v>8314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8308</v>
      </c>
      <c r="R973" t="s">
        <v>8314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8308</v>
      </c>
      <c r="R974" t="s">
        <v>8314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8308</v>
      </c>
      <c r="R975" t="s">
        <v>8314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8308</v>
      </c>
      <c r="R976" t="s">
        <v>8314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8308</v>
      </c>
      <c r="R977" t="s">
        <v>8314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8308</v>
      </c>
      <c r="R978" t="s">
        <v>8314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8308</v>
      </c>
      <c r="R979" t="s">
        <v>8314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8308</v>
      </c>
      <c r="R980" t="s">
        <v>8314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8308</v>
      </c>
      <c r="R981" t="s">
        <v>8314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8308</v>
      </c>
      <c r="R982" t="s">
        <v>8314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8308</v>
      </c>
      <c r="R983" t="s">
        <v>8314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8308</v>
      </c>
      <c r="R984" t="s">
        <v>8314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8308</v>
      </c>
      <c r="R985" t="s">
        <v>8314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8308</v>
      </c>
      <c r="R986" t="s">
        <v>8314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8308</v>
      </c>
      <c r="R987" t="s">
        <v>8314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8308</v>
      </c>
      <c r="R988" t="s">
        <v>8314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8308</v>
      </c>
      <c r="R989" t="s">
        <v>8314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8308</v>
      </c>
      <c r="R990" t="s">
        <v>8314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8308</v>
      </c>
      <c r="R991" t="s">
        <v>8314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8308</v>
      </c>
      <c r="R992" t="s">
        <v>8314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8308</v>
      </c>
      <c r="R993" t="s">
        <v>8314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8308</v>
      </c>
      <c r="R994" t="s">
        <v>8314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8308</v>
      </c>
      <c r="R995" t="s">
        <v>8314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8308</v>
      </c>
      <c r="R996" t="s">
        <v>8314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8308</v>
      </c>
      <c r="R997" t="s">
        <v>8314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8308</v>
      </c>
      <c r="R998" t="s">
        <v>8314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8308</v>
      </c>
      <c r="R999" t="s">
        <v>8314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8308</v>
      </c>
      <c r="R1000" t="s">
        <v>8314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8308</v>
      </c>
      <c r="R1001" t="s">
        <v>8314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8308</v>
      </c>
      <c r="R1002" t="s">
        <v>8314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8308</v>
      </c>
      <c r="R1003" t="s">
        <v>8314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8308</v>
      </c>
      <c r="R1004" t="s">
        <v>8314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8308</v>
      </c>
      <c r="R1005" t="s">
        <v>8314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8308</v>
      </c>
      <c r="R1006" t="s">
        <v>8314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8308</v>
      </c>
      <c r="R1007" t="s">
        <v>8314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8308</v>
      </c>
      <c r="R1008" t="s">
        <v>8314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8308</v>
      </c>
      <c r="R1009" t="s">
        <v>8314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8308</v>
      </c>
      <c r="R1010" t="s">
        <v>8314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8308</v>
      </c>
      <c r="R1011" t="s">
        <v>8314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8308</v>
      </c>
      <c r="R1012" t="s">
        <v>8314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8308</v>
      </c>
      <c r="R1013" t="s">
        <v>8314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8308</v>
      </c>
      <c r="R1014" t="s">
        <v>8314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8308</v>
      </c>
      <c r="R1015" t="s">
        <v>8314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8308</v>
      </c>
      <c r="R1016" t="s">
        <v>8314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8308</v>
      </c>
      <c r="R1017" t="s">
        <v>8314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8308</v>
      </c>
      <c r="R1018" t="s">
        <v>8314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8308</v>
      </c>
      <c r="R1019" t="s">
        <v>8314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8308</v>
      </c>
      <c r="R1020" t="s">
        <v>8314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8308</v>
      </c>
      <c r="R1021" t="s">
        <v>8314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8312</v>
      </c>
      <c r="R1022" t="s">
        <v>8325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8312</v>
      </c>
      <c r="R1023" t="s">
        <v>8325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8312</v>
      </c>
      <c r="R1024" t="s">
        <v>8325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8312</v>
      </c>
      <c r="R1025" t="s">
        <v>8325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8312</v>
      </c>
      <c r="R1026" t="s">
        <v>8325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8312</v>
      </c>
      <c r="R1027" t="s">
        <v>8325</v>
      </c>
      <c r="S1027" s="13">
        <f t="shared" si="82"/>
        <v>42049.833761574075</v>
      </c>
      <c r="T1027" s="13">
        <f t="shared" si="83"/>
        <v>42079.792094907403</v>
      </c>
      <c r="U1027">
        <f t="shared" si="84"/>
        <v>2015</v>
      </c>
    </row>
    <row r="1028" spans="1:21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8312</v>
      </c>
      <c r="R1028" t="s">
        <v>8325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8312</v>
      </c>
      <c r="R1029" t="s">
        <v>8325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8312</v>
      </c>
      <c r="R1030" t="s">
        <v>8325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8312</v>
      </c>
      <c r="R1031" t="s">
        <v>8325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8312</v>
      </c>
      <c r="R1032" t="s">
        <v>8325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8312</v>
      </c>
      <c r="R1033" t="s">
        <v>8325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8312</v>
      </c>
      <c r="R1034" t="s">
        <v>8325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8312</v>
      </c>
      <c r="R1035" t="s">
        <v>8325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8312</v>
      </c>
      <c r="R1036" t="s">
        <v>8325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8312</v>
      </c>
      <c r="R1037" t="s">
        <v>8325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8312</v>
      </c>
      <c r="R1038" t="s">
        <v>8325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8312</v>
      </c>
      <c r="R1039" t="s">
        <v>8325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8312</v>
      </c>
      <c r="R1040" t="s">
        <v>8325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8312</v>
      </c>
      <c r="R1041" t="s">
        <v>8325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8339</v>
      </c>
      <c r="R1042" t="s">
        <v>8340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8339</v>
      </c>
      <c r="R1043" t="s">
        <v>8340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8339</v>
      </c>
      <c r="R1044" t="s">
        <v>8340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8339</v>
      </c>
      <c r="R1045" t="s">
        <v>8340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8339</v>
      </c>
      <c r="R1046" t="s">
        <v>8340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8339</v>
      </c>
      <c r="R1047" t="s">
        <v>8340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8339</v>
      </c>
      <c r="R1048" t="s">
        <v>8340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8339</v>
      </c>
      <c r="R1049" t="s">
        <v>8340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8339</v>
      </c>
      <c r="R1050" t="s">
        <v>8340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8339</v>
      </c>
      <c r="R1051" t="s">
        <v>8340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8339</v>
      </c>
      <c r="R1052" t="s">
        <v>8340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8339</v>
      </c>
      <c r="R1053" t="s">
        <v>8340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8339</v>
      </c>
      <c r="R1054" t="s">
        <v>8340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8339</v>
      </c>
      <c r="R1055" t="s">
        <v>8340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8339</v>
      </c>
      <c r="R1056" t="s">
        <v>8340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8339</v>
      </c>
      <c r="R1057" t="s">
        <v>8340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8339</v>
      </c>
      <c r="R1058" t="s">
        <v>8340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8339</v>
      </c>
      <c r="R1059" t="s">
        <v>8340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8339</v>
      </c>
      <c r="R1060" t="s">
        <v>8340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8339</v>
      </c>
      <c r="R1061" t="s">
        <v>8340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8339</v>
      </c>
      <c r="R1062" t="s">
        <v>8340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8339</v>
      </c>
      <c r="R1063" t="s">
        <v>8340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8339</v>
      </c>
      <c r="R1064" t="s">
        <v>8340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8339</v>
      </c>
      <c r="R1065" t="s">
        <v>8340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8310</v>
      </c>
      <c r="R1066" t="s">
        <v>8346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8310</v>
      </c>
      <c r="R1067" t="s">
        <v>8346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8310</v>
      </c>
      <c r="R1068" t="s">
        <v>8346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8310</v>
      </c>
      <c r="R1069" t="s">
        <v>8346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8310</v>
      </c>
      <c r="R1070" t="s">
        <v>8346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8310</v>
      </c>
      <c r="R1071" t="s">
        <v>8346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8310</v>
      </c>
      <c r="R1072" t="s">
        <v>8346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8310</v>
      </c>
      <c r="R1073" t="s">
        <v>8346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8310</v>
      </c>
      <c r="R1074" t="s">
        <v>8346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8310</v>
      </c>
      <c r="R1075" t="s">
        <v>8346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8310</v>
      </c>
      <c r="R1076" t="s">
        <v>8346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8310</v>
      </c>
      <c r="R1077" t="s">
        <v>8346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8310</v>
      </c>
      <c r="R1078" t="s">
        <v>8346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8310</v>
      </c>
      <c r="R1079" t="s">
        <v>8346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8310</v>
      </c>
      <c r="R1080" t="s">
        <v>8346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8310</v>
      </c>
      <c r="R1081" t="s">
        <v>8346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8310</v>
      </c>
      <c r="R1082" t="s">
        <v>8346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8310</v>
      </c>
      <c r="R1083" t="s">
        <v>8346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8310</v>
      </c>
      <c r="R1084" t="s">
        <v>8346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8310</v>
      </c>
      <c r="R1085" t="s">
        <v>8346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8310</v>
      </c>
      <c r="R1086" t="s">
        <v>8346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8310</v>
      </c>
      <c r="R1087" t="s">
        <v>8346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8310</v>
      </c>
      <c r="R1088" t="s">
        <v>8346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8310</v>
      </c>
      <c r="R1089" t="s">
        <v>8346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8310</v>
      </c>
      <c r="R1090" t="s">
        <v>8346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8310</v>
      </c>
      <c r="R1091" t="s">
        <v>8346</v>
      </c>
      <c r="S1091" s="13">
        <f t="shared" si="87"/>
        <v>42151.189525462964</v>
      </c>
      <c r="T1091" s="13">
        <f t="shared" si="88"/>
        <v>42181.189525462964</v>
      </c>
      <c r="U1091">
        <f t="shared" si="89"/>
        <v>2015</v>
      </c>
    </row>
    <row r="1092" spans="1:21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8310</v>
      </c>
      <c r="R1092" t="s">
        <v>8346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8310</v>
      </c>
      <c r="R1093" t="s">
        <v>8346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8310</v>
      </c>
      <c r="R1094" t="s">
        <v>8346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8310</v>
      </c>
      <c r="R1095" t="s">
        <v>8346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8310</v>
      </c>
      <c r="R1096" t="s">
        <v>8346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8310</v>
      </c>
      <c r="R1097" t="s">
        <v>8346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8310</v>
      </c>
      <c r="R1098" t="s">
        <v>8346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8310</v>
      </c>
      <c r="R1099" t="s">
        <v>8346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8310</v>
      </c>
      <c r="R1100" t="s">
        <v>8346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8310</v>
      </c>
      <c r="R1101" t="s">
        <v>8346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8310</v>
      </c>
      <c r="R1102" t="s">
        <v>8346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8310</v>
      </c>
      <c r="R1103" t="s">
        <v>8346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8310</v>
      </c>
      <c r="R1104" t="s">
        <v>8346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8310</v>
      </c>
      <c r="R1105" t="s">
        <v>8346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8310</v>
      </c>
      <c r="R1106" t="s">
        <v>8346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8310</v>
      </c>
      <c r="R1107" t="s">
        <v>8346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8310</v>
      </c>
      <c r="R1108" t="s">
        <v>8346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8310</v>
      </c>
      <c r="R1109" t="s">
        <v>8346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8310</v>
      </c>
      <c r="R1110" t="s">
        <v>8346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8310</v>
      </c>
      <c r="R1111" t="s">
        <v>8346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8310</v>
      </c>
      <c r="R1112" t="s">
        <v>8346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8310</v>
      </c>
      <c r="R1113" t="s">
        <v>8346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8310</v>
      </c>
      <c r="R1114" t="s">
        <v>8346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8310</v>
      </c>
      <c r="R1115" t="s">
        <v>8346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8310</v>
      </c>
      <c r="R1116" t="s">
        <v>8346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8310</v>
      </c>
      <c r="R1117" t="s">
        <v>8346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8310</v>
      </c>
      <c r="R1118" t="s">
        <v>8346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8310</v>
      </c>
      <c r="R1119" t="s">
        <v>8346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8310</v>
      </c>
      <c r="R1120" t="s">
        <v>8346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8310</v>
      </c>
      <c r="R1121" t="s">
        <v>8346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8310</v>
      </c>
      <c r="R1122" t="s">
        <v>8346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8310</v>
      </c>
      <c r="R1123" t="s">
        <v>8346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8310</v>
      </c>
      <c r="R1124" t="s">
        <v>8346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8310</v>
      </c>
      <c r="R1125" t="s">
        <v>8346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8310</v>
      </c>
      <c r="R1126" t="s">
        <v>8342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8310</v>
      </c>
      <c r="R1127" t="s">
        <v>8342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8310</v>
      </c>
      <c r="R1128" t="s">
        <v>8342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8310</v>
      </c>
      <c r="R1129" t="s">
        <v>8342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8310</v>
      </c>
      <c r="R1130" t="s">
        <v>8342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8310</v>
      </c>
      <c r="R1131" t="s">
        <v>8342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8310</v>
      </c>
      <c r="R1132" t="s">
        <v>8342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8310</v>
      </c>
      <c r="R1133" t="s">
        <v>8342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8310</v>
      </c>
      <c r="R1134" t="s">
        <v>8342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8310</v>
      </c>
      <c r="R1135" t="s">
        <v>8342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8310</v>
      </c>
      <c r="R1136" t="s">
        <v>8342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8310</v>
      </c>
      <c r="R1137" t="s">
        <v>8342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8310</v>
      </c>
      <c r="R1138" t="s">
        <v>8342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8310</v>
      </c>
      <c r="R1139" t="s">
        <v>8342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8310</v>
      </c>
      <c r="R1140" t="s">
        <v>8342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8310</v>
      </c>
      <c r="R1141" t="s">
        <v>8342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8310</v>
      </c>
      <c r="R1142" t="s">
        <v>8342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8310</v>
      </c>
      <c r="R1143" t="s">
        <v>8342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8310</v>
      </c>
      <c r="R1144" t="s">
        <v>8342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8310</v>
      </c>
      <c r="R1145" t="s">
        <v>8342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8326</v>
      </c>
      <c r="R1146" t="s">
        <v>8354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8326</v>
      </c>
      <c r="R1147" t="s">
        <v>8354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8326</v>
      </c>
      <c r="R1148" t="s">
        <v>8354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8326</v>
      </c>
      <c r="R1149" t="s">
        <v>8354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8326</v>
      </c>
      <c r="R1150" t="s">
        <v>8354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8326</v>
      </c>
      <c r="R1151" t="s">
        <v>8354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8326</v>
      </c>
      <c r="R1152" t="s">
        <v>8354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8326</v>
      </c>
      <c r="R1153" t="s">
        <v>8354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8326</v>
      </c>
      <c r="R1154" t="s">
        <v>8354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8326</v>
      </c>
      <c r="R1155" t="s">
        <v>8354</v>
      </c>
      <c r="S1155" s="13">
        <f t="shared" si="92"/>
        <v>42143.714178240742</v>
      </c>
      <c r="T1155" s="13">
        <f t="shared" si="93"/>
        <v>42173.714178240742</v>
      </c>
      <c r="U1155">
        <f t="shared" si="94"/>
        <v>2015</v>
      </c>
    </row>
    <row r="1156" spans="1:21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8326</v>
      </c>
      <c r="R1156" t="s">
        <v>8354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8326</v>
      </c>
      <c r="R1157" t="s">
        <v>8354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8326</v>
      </c>
      <c r="R1158" t="s">
        <v>8354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8326</v>
      </c>
      <c r="R1159" t="s">
        <v>8354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8326</v>
      </c>
      <c r="R1160" t="s">
        <v>8354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8326</v>
      </c>
      <c r="R1161" t="s">
        <v>8354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8326</v>
      </c>
      <c r="R1162" t="s">
        <v>8354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8326</v>
      </c>
      <c r="R1163" t="s">
        <v>8354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8326</v>
      </c>
      <c r="R1164" t="s">
        <v>8354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8326</v>
      </c>
      <c r="R1165" t="s">
        <v>8354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8326</v>
      </c>
      <c r="R1166" t="s">
        <v>8354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8326</v>
      </c>
      <c r="R1167" t="s">
        <v>8354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8326</v>
      </c>
      <c r="R1168" t="s">
        <v>8354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8326</v>
      </c>
      <c r="R1169" t="s">
        <v>8354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8326</v>
      </c>
      <c r="R1170" t="s">
        <v>8354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8326</v>
      </c>
      <c r="R1171" t="s">
        <v>8354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8326</v>
      </c>
      <c r="R1172" t="s">
        <v>8354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8326</v>
      </c>
      <c r="R1173" t="s">
        <v>8354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8326</v>
      </c>
      <c r="R1174" t="s">
        <v>8354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8326</v>
      </c>
      <c r="R1175" t="s">
        <v>8354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8326</v>
      </c>
      <c r="R1176" t="s">
        <v>8354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8326</v>
      </c>
      <c r="R1177" t="s">
        <v>8354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8326</v>
      </c>
      <c r="R1178" t="s">
        <v>8354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8326</v>
      </c>
      <c r="R1179" t="s">
        <v>8354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8326</v>
      </c>
      <c r="R1180" t="s">
        <v>8354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8326</v>
      </c>
      <c r="R1181" t="s">
        <v>8354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8326</v>
      </c>
      <c r="R1182" t="s">
        <v>8354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8326</v>
      </c>
      <c r="R1183" t="s">
        <v>8354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8326</v>
      </c>
      <c r="R1184" t="s">
        <v>8354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8326</v>
      </c>
      <c r="R1185" t="s">
        <v>8354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8323</v>
      </c>
      <c r="R1186" t="s">
        <v>8324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8323</v>
      </c>
      <c r="R1187" t="s">
        <v>8324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8323</v>
      </c>
      <c r="R1188" t="s">
        <v>8324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8323</v>
      </c>
      <c r="R1189" t="s">
        <v>8324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8323</v>
      </c>
      <c r="R1190" t="s">
        <v>8324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8323</v>
      </c>
      <c r="R1191" t="s">
        <v>8324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8323</v>
      </c>
      <c r="R1192" t="s">
        <v>8324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8323</v>
      </c>
      <c r="R1193" t="s">
        <v>8324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8323</v>
      </c>
      <c r="R1194" t="s">
        <v>8324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8323</v>
      </c>
      <c r="R1195" t="s">
        <v>8324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8323</v>
      </c>
      <c r="R1196" t="s">
        <v>8324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8323</v>
      </c>
      <c r="R1197" t="s">
        <v>8324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8323</v>
      </c>
      <c r="R1198" t="s">
        <v>8324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8323</v>
      </c>
      <c r="R1199" t="s">
        <v>8324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8323</v>
      </c>
      <c r="R1200" t="s">
        <v>8324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8323</v>
      </c>
      <c r="R1201" t="s">
        <v>8324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8323</v>
      </c>
      <c r="R1202" t="s">
        <v>8324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8323</v>
      </c>
      <c r="R1203" t="s">
        <v>8324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8323</v>
      </c>
      <c r="R1204" t="s">
        <v>8324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8323</v>
      </c>
      <c r="R1205" t="s">
        <v>8324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8323</v>
      </c>
      <c r="R1206" t="s">
        <v>8324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8323</v>
      </c>
      <c r="R1207" t="s">
        <v>8324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8323</v>
      </c>
      <c r="R1208" t="s">
        <v>8324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8323</v>
      </c>
      <c r="R1209" t="s">
        <v>8324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8323</v>
      </c>
      <c r="R1210" t="s">
        <v>8324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8323</v>
      </c>
      <c r="R1211" t="s">
        <v>8324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8323</v>
      </c>
      <c r="R1212" t="s">
        <v>8324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8323</v>
      </c>
      <c r="R1213" t="s">
        <v>8324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8323</v>
      </c>
      <c r="R1214" t="s">
        <v>8324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8323</v>
      </c>
      <c r="R1215" t="s">
        <v>8324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8323</v>
      </c>
      <c r="R1216" t="s">
        <v>8324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8323</v>
      </c>
      <c r="R1217" t="s">
        <v>8324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8323</v>
      </c>
      <c r="R1218" t="s">
        <v>8324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8323</v>
      </c>
      <c r="R1219" t="s">
        <v>8324</v>
      </c>
      <c r="S1219" s="13">
        <f t="shared" si="97"/>
        <v>42535.809490740736</v>
      </c>
      <c r="T1219" s="13">
        <f t="shared" si="98"/>
        <v>42565.809490740736</v>
      </c>
      <c r="U1219">
        <f t="shared" si="99"/>
        <v>2016</v>
      </c>
    </row>
    <row r="1220" spans="1:21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8323</v>
      </c>
      <c r="R1220" t="s">
        <v>8324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8323</v>
      </c>
      <c r="R1221" t="s">
        <v>8324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8323</v>
      </c>
      <c r="R1222" t="s">
        <v>8324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8323</v>
      </c>
      <c r="R1223" t="s">
        <v>8324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8323</v>
      </c>
      <c r="R1224" t="s">
        <v>8324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8323</v>
      </c>
      <c r="R1225" t="s">
        <v>8324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8312</v>
      </c>
      <c r="R1226" t="s">
        <v>8350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8312</v>
      </c>
      <c r="R1227" t="s">
        <v>8350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8312</v>
      </c>
      <c r="R1228" t="s">
        <v>8350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8312</v>
      </c>
      <c r="R1229" t="s">
        <v>8350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8312</v>
      </c>
      <c r="R1230" t="s">
        <v>8350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8312</v>
      </c>
      <c r="R1231" t="s">
        <v>8350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8312</v>
      </c>
      <c r="R1232" t="s">
        <v>8350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8312</v>
      </c>
      <c r="R1233" t="s">
        <v>8350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8312</v>
      </c>
      <c r="R1234" t="s">
        <v>8350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8312</v>
      </c>
      <c r="R1235" t="s">
        <v>8350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8312</v>
      </c>
      <c r="R1236" t="s">
        <v>8350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8312</v>
      </c>
      <c r="R1237" t="s">
        <v>8350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8312</v>
      </c>
      <c r="R1238" t="s">
        <v>8350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8312</v>
      </c>
      <c r="R1239" t="s">
        <v>8350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8312</v>
      </c>
      <c r="R1240" t="s">
        <v>8350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8312</v>
      </c>
      <c r="R1241" t="s">
        <v>8350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8312</v>
      </c>
      <c r="R1242" t="s">
        <v>8350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8312</v>
      </c>
      <c r="R1243" t="s">
        <v>8350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8312</v>
      </c>
      <c r="R1244" t="s">
        <v>8350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8312</v>
      </c>
      <c r="R1245" t="s">
        <v>8350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8312</v>
      </c>
      <c r="R1246" t="s">
        <v>8313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8312</v>
      </c>
      <c r="R1247" t="s">
        <v>8313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8312</v>
      </c>
      <c r="R1248" t="s">
        <v>8313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8312</v>
      </c>
      <c r="R1249" t="s">
        <v>8313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8312</v>
      </c>
      <c r="R1250" t="s">
        <v>8313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8312</v>
      </c>
      <c r="R1251" t="s">
        <v>8313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8312</v>
      </c>
      <c r="R1252" t="s">
        <v>8313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8312</v>
      </c>
      <c r="R1253" t="s">
        <v>8313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8312</v>
      </c>
      <c r="R1254" t="s">
        <v>8313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8312</v>
      </c>
      <c r="R1255" t="s">
        <v>8313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8312</v>
      </c>
      <c r="R1256" t="s">
        <v>8313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8312</v>
      </c>
      <c r="R1257" t="s">
        <v>8313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8312</v>
      </c>
      <c r="R1258" t="s">
        <v>8313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8312</v>
      </c>
      <c r="R1259" t="s">
        <v>8313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8312</v>
      </c>
      <c r="R1260" t="s">
        <v>8313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8312</v>
      </c>
      <c r="R1261" t="s">
        <v>8313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8312</v>
      </c>
      <c r="R1262" t="s">
        <v>8313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8312</v>
      </c>
      <c r="R1263" t="s">
        <v>8313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8312</v>
      </c>
      <c r="R1264" t="s">
        <v>8313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8312</v>
      </c>
      <c r="R1265" t="s">
        <v>8313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8312</v>
      </c>
      <c r="R1266" t="s">
        <v>8313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8312</v>
      </c>
      <c r="R1267" t="s">
        <v>8313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8312</v>
      </c>
      <c r="R1268" t="s">
        <v>8313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8312</v>
      </c>
      <c r="R1269" t="s">
        <v>8313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8312</v>
      </c>
      <c r="R1270" t="s">
        <v>8313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8312</v>
      </c>
      <c r="R1271" t="s">
        <v>8313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8312</v>
      </c>
      <c r="R1272" t="s">
        <v>8313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8312</v>
      </c>
      <c r="R1273" t="s">
        <v>8313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8312</v>
      </c>
      <c r="R1274" t="s">
        <v>8313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8312</v>
      </c>
      <c r="R1275" t="s">
        <v>8313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8312</v>
      </c>
      <c r="R1276" t="s">
        <v>8313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8312</v>
      </c>
      <c r="R1277" t="s">
        <v>8313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8312</v>
      </c>
      <c r="R1278" t="s">
        <v>8313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8312</v>
      </c>
      <c r="R1279" t="s">
        <v>8313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8312</v>
      </c>
      <c r="R1280" t="s">
        <v>8313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8312</v>
      </c>
      <c r="R1281" t="s">
        <v>8313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8312</v>
      </c>
      <c r="R1282" t="s">
        <v>8313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8312</v>
      </c>
      <c r="R1283" t="s">
        <v>8313</v>
      </c>
      <c r="S1283" s="13">
        <f t="shared" si="102"/>
        <v>41463.743472222224</v>
      </c>
      <c r="T1283" s="13">
        <f t="shared" si="103"/>
        <v>41483.743472222224</v>
      </c>
      <c r="U1283">
        <f t="shared" si="104"/>
        <v>2013</v>
      </c>
    </row>
    <row r="1284" spans="1:21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8312</v>
      </c>
      <c r="R1284" t="s">
        <v>8313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8312</v>
      </c>
      <c r="R1285" t="s">
        <v>8313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8308</v>
      </c>
      <c r="R1306" t="s">
        <v>8314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8308</v>
      </c>
      <c r="R1307" t="s">
        <v>8314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8308</v>
      </c>
      <c r="R1308" t="s">
        <v>8314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8308</v>
      </c>
      <c r="R1309" t="s">
        <v>8314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8308</v>
      </c>
      <c r="R1310" t="s">
        <v>8314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8308</v>
      </c>
      <c r="R1311" t="s">
        <v>8314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8308</v>
      </c>
      <c r="R1312" t="s">
        <v>8314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8308</v>
      </c>
      <c r="R1313" t="s">
        <v>8314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8308</v>
      </c>
      <c r="R1314" t="s">
        <v>8314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8308</v>
      </c>
      <c r="R1315" t="s">
        <v>8314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8308</v>
      </c>
      <c r="R1316" t="s">
        <v>8314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8308</v>
      </c>
      <c r="R1317" t="s">
        <v>8314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8308</v>
      </c>
      <c r="R1318" t="s">
        <v>8314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8308</v>
      </c>
      <c r="R1319" t="s">
        <v>8314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8308</v>
      </c>
      <c r="R1320" t="s">
        <v>8314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8308</v>
      </c>
      <c r="R1321" t="s">
        <v>8314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8308</v>
      </c>
      <c r="R1322" t="s">
        <v>8314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8308</v>
      </c>
      <c r="R1323" t="s">
        <v>8314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8308</v>
      </c>
      <c r="R1324" t="s">
        <v>8314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8308</v>
      </c>
      <c r="R1325" t="s">
        <v>8314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8308</v>
      </c>
      <c r="R1326" t="s">
        <v>8314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8308</v>
      </c>
      <c r="R1327" t="s">
        <v>8314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8308</v>
      </c>
      <c r="R1328" t="s">
        <v>8314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8308</v>
      </c>
      <c r="R1329" t="s">
        <v>8314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8308</v>
      </c>
      <c r="R1330" t="s">
        <v>8314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8308</v>
      </c>
      <c r="R1331" t="s">
        <v>8314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8308</v>
      </c>
      <c r="R1332" t="s">
        <v>8314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8308</v>
      </c>
      <c r="R1333" t="s">
        <v>8314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8308</v>
      </c>
      <c r="R1334" t="s">
        <v>8314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8308</v>
      </c>
      <c r="R1335" t="s">
        <v>8314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8308</v>
      </c>
      <c r="R1336" t="s">
        <v>8314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8308</v>
      </c>
      <c r="R1337" t="s">
        <v>8314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8308</v>
      </c>
      <c r="R1338" t="s">
        <v>8314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8308</v>
      </c>
      <c r="R1339" t="s">
        <v>8314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8308</v>
      </c>
      <c r="R1340" t="s">
        <v>8314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8308</v>
      </c>
      <c r="R1341" t="s">
        <v>8314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8308</v>
      </c>
      <c r="R1342" t="s">
        <v>8314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8308</v>
      </c>
      <c r="R1343" t="s">
        <v>8314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8308</v>
      </c>
      <c r="R1344" t="s">
        <v>8314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8308</v>
      </c>
      <c r="R1345" t="s">
        <v>8314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8321</v>
      </c>
      <c r="R1346" t="s">
        <v>8331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8321</v>
      </c>
      <c r="R1347" t="s">
        <v>8331</v>
      </c>
      <c r="S1347" s="13">
        <f t="shared" si="107"/>
        <v>41799.814340277779</v>
      </c>
      <c r="T1347" s="13">
        <f t="shared" si="108"/>
        <v>41834.814340277779</v>
      </c>
      <c r="U1347">
        <f t="shared" si="109"/>
        <v>2014</v>
      </c>
    </row>
    <row r="1348" spans="1:21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8331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8331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8331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8331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8331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8331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8331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8331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8331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8331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8331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8331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8331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8331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8331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8331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8331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8331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8312</v>
      </c>
      <c r="R1366" t="s">
        <v>8313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8312</v>
      </c>
      <c r="R1367" t="s">
        <v>8313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8312</v>
      </c>
      <c r="R1368" t="s">
        <v>8313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8312</v>
      </c>
      <c r="R1369" t="s">
        <v>8313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8312</v>
      </c>
      <c r="R1370" t="s">
        <v>8313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8312</v>
      </c>
      <c r="R1371" t="s">
        <v>8313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8312</v>
      </c>
      <c r="R1372" t="s">
        <v>8313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8312</v>
      </c>
      <c r="R1373" t="s">
        <v>8313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8312</v>
      </c>
      <c r="R1374" t="s">
        <v>8313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8312</v>
      </c>
      <c r="R1375" t="s">
        <v>8313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8312</v>
      </c>
      <c r="R1376" t="s">
        <v>8313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8312</v>
      </c>
      <c r="R1377" t="s">
        <v>8313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8312</v>
      </c>
      <c r="R1378" t="s">
        <v>8313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8312</v>
      </c>
      <c r="R1379" t="s">
        <v>8313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8312</v>
      </c>
      <c r="R1380" t="s">
        <v>8313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8312</v>
      </c>
      <c r="R1381" t="s">
        <v>8313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8312</v>
      </c>
      <c r="R1382" t="s">
        <v>8313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8312</v>
      </c>
      <c r="R1383" t="s">
        <v>8313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8312</v>
      </c>
      <c r="R1384" t="s">
        <v>8313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8312</v>
      </c>
      <c r="R1385" t="s">
        <v>8313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8312</v>
      </c>
      <c r="R1386" t="s">
        <v>8313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8312</v>
      </c>
      <c r="R1387" t="s">
        <v>8313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8312</v>
      </c>
      <c r="R1388" t="s">
        <v>8313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8312</v>
      </c>
      <c r="R1389" t="s">
        <v>8313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8312</v>
      </c>
      <c r="R1390" t="s">
        <v>8313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8312</v>
      </c>
      <c r="R1391" t="s">
        <v>8313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8312</v>
      </c>
      <c r="R1392" t="s">
        <v>8313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8312</v>
      </c>
      <c r="R1393" t="s">
        <v>8313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8312</v>
      </c>
      <c r="R1394" t="s">
        <v>8313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8312</v>
      </c>
      <c r="R1395" t="s">
        <v>8313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8312</v>
      </c>
      <c r="R1396" t="s">
        <v>8313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8312</v>
      </c>
      <c r="R1397" t="s">
        <v>8313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8312</v>
      </c>
      <c r="R1398" t="s">
        <v>8313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8312</v>
      </c>
      <c r="R1399" t="s">
        <v>8313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8312</v>
      </c>
      <c r="R1400" t="s">
        <v>8313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8312</v>
      </c>
      <c r="R1401" t="s">
        <v>8313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8312</v>
      </c>
      <c r="R1402" t="s">
        <v>8313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8312</v>
      </c>
      <c r="R1403" t="s">
        <v>8313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8312</v>
      </c>
      <c r="R1404" t="s">
        <v>8313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8312</v>
      </c>
      <c r="R1405" t="s">
        <v>8313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8356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8356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8356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8356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8321</v>
      </c>
      <c r="R1410" t="s">
        <v>8356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8321</v>
      </c>
      <c r="R1411" t="s">
        <v>8356</v>
      </c>
      <c r="S1411" s="13">
        <f t="shared" si="112"/>
        <v>41945.133506944447</v>
      </c>
      <c r="T1411" s="13">
        <f t="shared" si="113"/>
        <v>42005.175173611111</v>
      </c>
      <c r="U1411">
        <f t="shared" si="114"/>
        <v>2014</v>
      </c>
    </row>
    <row r="1412" spans="1:21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8356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8356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8356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8356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8356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8356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8356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8356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8356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8356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8356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8356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8356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8356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8356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8356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8356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8356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8356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8356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8356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8356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8356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8356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8356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8356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8356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8356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8356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8356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8356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8356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8356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8356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8356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8356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8356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8356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8356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8356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8356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8356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8356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8356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8356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8356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8356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8356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8356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8356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8356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8322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8322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8322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8322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8322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8322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8322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8322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8322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8322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8322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8321</v>
      </c>
      <c r="R1474" t="s">
        <v>8322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8321</v>
      </c>
      <c r="R1475" t="s">
        <v>8322</v>
      </c>
      <c r="S1475" s="13">
        <f t="shared" si="117"/>
        <v>40939.979618055557</v>
      </c>
      <c r="T1475" s="13">
        <f t="shared" si="118"/>
        <v>40969.979618055557</v>
      </c>
      <c r="U1475">
        <f t="shared" si="119"/>
        <v>2012</v>
      </c>
    </row>
    <row r="1476" spans="1:21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8322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8322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8322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8322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8322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8322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8322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8343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8343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8343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8343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8343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8343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8343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8343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8343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8343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8343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8343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8343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8343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8343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8343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8343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8343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8343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8343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8323</v>
      </c>
      <c r="R1503" t="s">
        <v>8324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8323</v>
      </c>
      <c r="R1504" t="s">
        <v>8324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8323</v>
      </c>
      <c r="R1505" t="s">
        <v>8324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8323</v>
      </c>
      <c r="R1506" t="s">
        <v>8324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8323</v>
      </c>
      <c r="R1507" t="s">
        <v>8324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8323</v>
      </c>
      <c r="R1508" t="s">
        <v>8324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8323</v>
      </c>
      <c r="R1509" t="s">
        <v>8324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8323</v>
      </c>
      <c r="R1510" t="s">
        <v>8324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8323</v>
      </c>
      <c r="R1511" t="s">
        <v>8324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8323</v>
      </c>
      <c r="R1512" t="s">
        <v>8324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8323</v>
      </c>
      <c r="R1513" t="s">
        <v>8324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8323</v>
      </c>
      <c r="R1514" t="s">
        <v>8324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8323</v>
      </c>
      <c r="R1515" t="s">
        <v>8324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8323</v>
      </c>
      <c r="R1516" t="s">
        <v>8324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8323</v>
      </c>
      <c r="R1517" t="s">
        <v>8324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8323</v>
      </c>
      <c r="R1518" t="s">
        <v>8324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8323</v>
      </c>
      <c r="R1519" t="s">
        <v>8324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8323</v>
      </c>
      <c r="R1520" t="s">
        <v>8324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8323</v>
      </c>
      <c r="R1521" t="s">
        <v>8324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8323</v>
      </c>
      <c r="R1522" t="s">
        <v>8324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8323</v>
      </c>
      <c r="R1523" t="s">
        <v>8324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8323</v>
      </c>
      <c r="R1524" t="s">
        <v>8324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8323</v>
      </c>
      <c r="R1525" t="s">
        <v>8324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8323</v>
      </c>
      <c r="R1526" t="s">
        <v>8324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8323</v>
      </c>
      <c r="R1527" t="s">
        <v>8324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8323</v>
      </c>
      <c r="R1528" t="s">
        <v>8324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8323</v>
      </c>
      <c r="R1529" t="s">
        <v>8324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8323</v>
      </c>
      <c r="R1530" t="s">
        <v>8324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8323</v>
      </c>
      <c r="R1531" t="s">
        <v>8324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8323</v>
      </c>
      <c r="R1532" t="s">
        <v>8324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8323</v>
      </c>
      <c r="R1533" t="s">
        <v>8324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8323</v>
      </c>
      <c r="R1534" t="s">
        <v>8324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8323</v>
      </c>
      <c r="R1535" t="s">
        <v>8324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8323</v>
      </c>
      <c r="R1536" t="s">
        <v>8324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8323</v>
      </c>
      <c r="R1537" t="s">
        <v>8324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8323</v>
      </c>
      <c r="R1538" t="s">
        <v>8324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8323</v>
      </c>
      <c r="R1539" t="s">
        <v>8324</v>
      </c>
      <c r="S1539" s="13">
        <f t="shared" si="122"/>
        <v>42552.315127314811</v>
      </c>
      <c r="T1539" s="13">
        <f t="shared" si="123"/>
        <v>42588.75</v>
      </c>
      <c r="U1539">
        <f t="shared" si="124"/>
        <v>2016</v>
      </c>
    </row>
    <row r="1540" spans="1:21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8323</v>
      </c>
      <c r="R1540" t="s">
        <v>8324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8323</v>
      </c>
      <c r="R1541" t="s">
        <v>8324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8323</v>
      </c>
      <c r="R1542" t="s">
        <v>8324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8323</v>
      </c>
      <c r="R1543" t="s">
        <v>8351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8323</v>
      </c>
      <c r="R1544" t="s">
        <v>8351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8323</v>
      </c>
      <c r="R1545" t="s">
        <v>8351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8323</v>
      </c>
      <c r="R1546" t="s">
        <v>8351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8323</v>
      </c>
      <c r="R1547" t="s">
        <v>8351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8323</v>
      </c>
      <c r="R1548" t="s">
        <v>8351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8323</v>
      </c>
      <c r="R1549" t="s">
        <v>8351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8323</v>
      </c>
      <c r="R1550" t="s">
        <v>8351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8323</v>
      </c>
      <c r="R1551" t="s">
        <v>8351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8323</v>
      </c>
      <c r="R1552" t="s">
        <v>8351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8323</v>
      </c>
      <c r="R1553" t="s">
        <v>8351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8323</v>
      </c>
      <c r="R1554" t="s">
        <v>8351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8323</v>
      </c>
      <c r="R1555" t="s">
        <v>8351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8323</v>
      </c>
      <c r="R1556" t="s">
        <v>8351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8323</v>
      </c>
      <c r="R1557" t="s">
        <v>8351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8323</v>
      </c>
      <c r="R1558" t="s">
        <v>8351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8323</v>
      </c>
      <c r="R1559" t="s">
        <v>8351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8323</v>
      </c>
      <c r="R1560" t="s">
        <v>8351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8323</v>
      </c>
      <c r="R1561" t="s">
        <v>8351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8323</v>
      </c>
      <c r="R1562" t="s">
        <v>8351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8353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8353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8353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8353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8353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8353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8353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8353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8353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8353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8353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8353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8353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8353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8353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8353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8353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8353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8353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8353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8323</v>
      </c>
      <c r="R1583" t="s">
        <v>8341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8323</v>
      </c>
      <c r="R1584" t="s">
        <v>8341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8323</v>
      </c>
      <c r="R1585" t="s">
        <v>8341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8323</v>
      </c>
      <c r="R1586" t="s">
        <v>8341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8323</v>
      </c>
      <c r="R1587" t="s">
        <v>8341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8323</v>
      </c>
      <c r="R1588" t="s">
        <v>8341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8323</v>
      </c>
      <c r="R1589" t="s">
        <v>8341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8323</v>
      </c>
      <c r="R1590" t="s">
        <v>8341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8323</v>
      </c>
      <c r="R1591" t="s">
        <v>8341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8323</v>
      </c>
      <c r="R1592" t="s">
        <v>8341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8323</v>
      </c>
      <c r="R1593" t="s">
        <v>8341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8323</v>
      </c>
      <c r="R1594" t="s">
        <v>8341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8323</v>
      </c>
      <c r="R1595" t="s">
        <v>8341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8323</v>
      </c>
      <c r="R1596" t="s">
        <v>8341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8323</v>
      </c>
      <c r="R1597" t="s">
        <v>8341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8323</v>
      </c>
      <c r="R1598" t="s">
        <v>8341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8323</v>
      </c>
      <c r="R1599" t="s">
        <v>8341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8323</v>
      </c>
      <c r="R1600" t="s">
        <v>8341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8323</v>
      </c>
      <c r="R1601" t="s">
        <v>8341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8323</v>
      </c>
      <c r="R1602" t="s">
        <v>8341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8312</v>
      </c>
      <c r="R1603" t="s">
        <v>8313</v>
      </c>
      <c r="S1603" s="13">
        <f t="shared" si="127"/>
        <v>40638.092974537038</v>
      </c>
      <c r="T1603" s="13">
        <f t="shared" si="128"/>
        <v>40668.092974537038</v>
      </c>
      <c r="U1603">
        <f t="shared" si="129"/>
        <v>2011</v>
      </c>
    </row>
    <row r="1604" spans="1:21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8312</v>
      </c>
      <c r="R1604" t="s">
        <v>8313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8312</v>
      </c>
      <c r="R1605" t="s">
        <v>8313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8312</v>
      </c>
      <c r="R1606" t="s">
        <v>8313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8312</v>
      </c>
      <c r="R1607" t="s">
        <v>8313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8312</v>
      </c>
      <c r="R1608" t="s">
        <v>8313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8312</v>
      </c>
      <c r="R1609" t="s">
        <v>8313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8312</v>
      </c>
      <c r="R1610" t="s">
        <v>8313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8312</v>
      </c>
      <c r="R1611" t="s">
        <v>8313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8312</v>
      </c>
      <c r="R1612" t="s">
        <v>8313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8312</v>
      </c>
      <c r="R1613" t="s">
        <v>8313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8312</v>
      </c>
      <c r="R1614" t="s">
        <v>8313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8312</v>
      </c>
      <c r="R1615" t="s">
        <v>8313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8312</v>
      </c>
      <c r="R1616" t="s">
        <v>8313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8312</v>
      </c>
      <c r="R1617" t="s">
        <v>8313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8312</v>
      </c>
      <c r="R1618" t="s">
        <v>8313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8312</v>
      </c>
      <c r="R1619" t="s">
        <v>8313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8312</v>
      </c>
      <c r="R1620" t="s">
        <v>8313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8312</v>
      </c>
      <c r="R1621" t="s">
        <v>8313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8312</v>
      </c>
      <c r="R1622" t="s">
        <v>8313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8312</v>
      </c>
      <c r="R1623" t="s">
        <v>8313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8312</v>
      </c>
      <c r="R1624" t="s">
        <v>8313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8312</v>
      </c>
      <c r="R1625" t="s">
        <v>8313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8312</v>
      </c>
      <c r="R1626" t="s">
        <v>8313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8312</v>
      </c>
      <c r="R1627" t="s">
        <v>8313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8312</v>
      </c>
      <c r="R1628" t="s">
        <v>8313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8312</v>
      </c>
      <c r="R1629" t="s">
        <v>8313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8312</v>
      </c>
      <c r="R1630" t="s">
        <v>8313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8312</v>
      </c>
      <c r="R1631" t="s">
        <v>8313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8312</v>
      </c>
      <c r="R1632" t="s">
        <v>8313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8312</v>
      </c>
      <c r="R1633" t="s">
        <v>8313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8312</v>
      </c>
      <c r="R1634" t="s">
        <v>8313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8312</v>
      </c>
      <c r="R1635" t="s">
        <v>8313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8312</v>
      </c>
      <c r="R1636" t="s">
        <v>8313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8312</v>
      </c>
      <c r="R1637" t="s">
        <v>8313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8312</v>
      </c>
      <c r="R1638" t="s">
        <v>8313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8312</v>
      </c>
      <c r="R1639" t="s">
        <v>8313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8312</v>
      </c>
      <c r="R1640" t="s">
        <v>8313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8312</v>
      </c>
      <c r="R1641" t="s">
        <v>8313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8312</v>
      </c>
      <c r="R1642" t="s">
        <v>8313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8312</v>
      </c>
      <c r="R1643" t="s">
        <v>8320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8312</v>
      </c>
      <c r="R1644" t="s">
        <v>8320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8312</v>
      </c>
      <c r="R1645" t="s">
        <v>8320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8312</v>
      </c>
      <c r="R1646" t="s">
        <v>8320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8312</v>
      </c>
      <c r="R1647" t="s">
        <v>8320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8312</v>
      </c>
      <c r="R1648" t="s">
        <v>8320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8312</v>
      </c>
      <c r="R1649" t="s">
        <v>8320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8312</v>
      </c>
      <c r="R1650" t="s">
        <v>8320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8312</v>
      </c>
      <c r="R1651" t="s">
        <v>8320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8312</v>
      </c>
      <c r="R1652" t="s">
        <v>8320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8312</v>
      </c>
      <c r="R1653" t="s">
        <v>8320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8312</v>
      </c>
      <c r="R1654" t="s">
        <v>8320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8312</v>
      </c>
      <c r="R1655" t="s">
        <v>8320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8312</v>
      </c>
      <c r="R1656" t="s">
        <v>8320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8312</v>
      </c>
      <c r="R1657" t="s">
        <v>8320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8312</v>
      </c>
      <c r="R1658" t="s">
        <v>8320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8312</v>
      </c>
      <c r="R1659" t="s">
        <v>8320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8312</v>
      </c>
      <c r="R1660" t="s">
        <v>8320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8312</v>
      </c>
      <c r="R1661" t="s">
        <v>8320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8312</v>
      </c>
      <c r="R1662" t="s">
        <v>8320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8312</v>
      </c>
      <c r="R1663" t="s">
        <v>8320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8312</v>
      </c>
      <c r="R1664" t="s">
        <v>8320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8312</v>
      </c>
      <c r="R1665" t="s">
        <v>8320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8312</v>
      </c>
      <c r="R1666" t="s">
        <v>8320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8312</v>
      </c>
      <c r="R1667" t="s">
        <v>8320</v>
      </c>
      <c r="S1667" s="13">
        <f t="shared" si="132"/>
        <v>40564.649456018517</v>
      </c>
      <c r="T1667" s="13">
        <f t="shared" si="133"/>
        <v>40596.125</v>
      </c>
      <c r="U1667">
        <f t="shared" si="134"/>
        <v>2011</v>
      </c>
    </row>
    <row r="1668" spans="1:21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8312</v>
      </c>
      <c r="R1668" t="s">
        <v>8320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8312</v>
      </c>
      <c r="R1669" t="s">
        <v>8320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8312</v>
      </c>
      <c r="R1670" t="s">
        <v>8320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8312</v>
      </c>
      <c r="R1671" t="s">
        <v>8320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8312</v>
      </c>
      <c r="R1672" t="s">
        <v>8320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8312</v>
      </c>
      <c r="R1673" t="s">
        <v>8320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8312</v>
      </c>
      <c r="R1674" t="s">
        <v>8320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8312</v>
      </c>
      <c r="R1675" t="s">
        <v>8320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8312</v>
      </c>
      <c r="R1676" t="s">
        <v>8320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8312</v>
      </c>
      <c r="R1677" t="s">
        <v>8320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8312</v>
      </c>
      <c r="R1678" t="s">
        <v>8320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8312</v>
      </c>
      <c r="R1679" t="s">
        <v>8320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8312</v>
      </c>
      <c r="R1680" t="s">
        <v>8320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8312</v>
      </c>
      <c r="R1681" t="s">
        <v>8320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8312</v>
      </c>
      <c r="R1682" t="s">
        <v>8320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8312</v>
      </c>
      <c r="R1683" t="s">
        <v>8337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8312</v>
      </c>
      <c r="R1684" t="s">
        <v>8337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8312</v>
      </c>
      <c r="R1685" t="s">
        <v>8337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8312</v>
      </c>
      <c r="R1686" t="s">
        <v>8337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8312</v>
      </c>
      <c r="R1687" t="s">
        <v>8337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8312</v>
      </c>
      <c r="R1688" t="s">
        <v>8337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8312</v>
      </c>
      <c r="R1689" t="s">
        <v>8337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8312</v>
      </c>
      <c r="R1690" t="s">
        <v>8337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8312</v>
      </c>
      <c r="R1691" t="s">
        <v>8337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8312</v>
      </c>
      <c r="R1692" t="s">
        <v>8337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8312</v>
      </c>
      <c r="R1693" t="s">
        <v>8337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8312</v>
      </c>
      <c r="R1694" t="s">
        <v>8337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8312</v>
      </c>
      <c r="R1695" t="s">
        <v>8337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8312</v>
      </c>
      <c r="R1696" t="s">
        <v>8337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8312</v>
      </c>
      <c r="R1697" t="s">
        <v>8337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8312</v>
      </c>
      <c r="R1698" t="s">
        <v>8337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8312</v>
      </c>
      <c r="R1699" t="s">
        <v>8337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8312</v>
      </c>
      <c r="R1700" t="s">
        <v>8337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8312</v>
      </c>
      <c r="R1701" t="s">
        <v>8337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8312</v>
      </c>
      <c r="R1702" t="s">
        <v>8337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8312</v>
      </c>
      <c r="R1703" t="s">
        <v>8337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8312</v>
      </c>
      <c r="R1704" t="s">
        <v>8337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8312</v>
      </c>
      <c r="R1705" t="s">
        <v>8337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8312</v>
      </c>
      <c r="R1706" t="s">
        <v>8337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8312</v>
      </c>
      <c r="R1707" t="s">
        <v>8337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8312</v>
      </c>
      <c r="R1708" t="s">
        <v>8337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8312</v>
      </c>
      <c r="R1709" t="s">
        <v>8337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8312</v>
      </c>
      <c r="R1710" t="s">
        <v>8337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8312</v>
      </c>
      <c r="R1711" t="s">
        <v>8337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8312</v>
      </c>
      <c r="R1712" t="s">
        <v>8337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8312</v>
      </c>
      <c r="R1713" t="s">
        <v>8337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8312</v>
      </c>
      <c r="R1714" t="s">
        <v>8337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8312</v>
      </c>
      <c r="R1715" t="s">
        <v>8337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8312</v>
      </c>
      <c r="R1716" t="s">
        <v>8337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8312</v>
      </c>
      <c r="R1717" t="s">
        <v>8337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8312</v>
      </c>
      <c r="R1718" t="s">
        <v>8337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8312</v>
      </c>
      <c r="R1719" t="s">
        <v>8337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8312</v>
      </c>
      <c r="R1720" t="s">
        <v>8337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8312</v>
      </c>
      <c r="R1721" t="s">
        <v>8337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8312</v>
      </c>
      <c r="R1722" t="s">
        <v>8337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8312</v>
      </c>
      <c r="R1723" t="s">
        <v>8337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8312</v>
      </c>
      <c r="R1724" t="s">
        <v>8337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8312</v>
      </c>
      <c r="R1725" t="s">
        <v>8337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8312</v>
      </c>
      <c r="R1726" t="s">
        <v>8337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8312</v>
      </c>
      <c r="R1727" t="s">
        <v>8337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8312</v>
      </c>
      <c r="R1728" t="s">
        <v>8337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8312</v>
      </c>
      <c r="R1729" t="s">
        <v>8337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8312</v>
      </c>
      <c r="R1730" t="s">
        <v>8337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8312</v>
      </c>
      <c r="R1731" t="s">
        <v>8337</v>
      </c>
      <c r="S1731" s="13">
        <f t="shared" si="137"/>
        <v>42471.052152777775</v>
      </c>
      <c r="T1731" s="13">
        <f t="shared" si="138"/>
        <v>42531.052152777775</v>
      </c>
      <c r="U1731">
        <f t="shared" si="139"/>
        <v>2016</v>
      </c>
    </row>
    <row r="1732" spans="1:21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8312</v>
      </c>
      <c r="R1732" t="s">
        <v>8337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8312</v>
      </c>
      <c r="R1733" t="s">
        <v>8337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8312</v>
      </c>
      <c r="R1734" t="s">
        <v>8337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8312</v>
      </c>
      <c r="R1735" t="s">
        <v>8337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8312</v>
      </c>
      <c r="R1736" t="s">
        <v>8337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8312</v>
      </c>
      <c r="R1737" t="s">
        <v>8337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8312</v>
      </c>
      <c r="R1738" t="s">
        <v>8337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8312</v>
      </c>
      <c r="R1739" t="s">
        <v>8337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8312</v>
      </c>
      <c r="R1740" t="s">
        <v>8337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8312</v>
      </c>
      <c r="R1741" t="s">
        <v>8337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8312</v>
      </c>
      <c r="R1742" t="s">
        <v>8337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8323</v>
      </c>
      <c r="R1743" t="s">
        <v>8324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8323</v>
      </c>
      <c r="R1744" t="s">
        <v>8324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8323</v>
      </c>
      <c r="R1745" t="s">
        <v>8324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8323</v>
      </c>
      <c r="R1746" t="s">
        <v>8324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8323</v>
      </c>
      <c r="R1747" t="s">
        <v>8324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8323</v>
      </c>
      <c r="R1748" t="s">
        <v>8324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8323</v>
      </c>
      <c r="R1749" t="s">
        <v>8324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8323</v>
      </c>
      <c r="R1750" t="s">
        <v>8324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8323</v>
      </c>
      <c r="R1751" t="s">
        <v>8324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8323</v>
      </c>
      <c r="R1752" t="s">
        <v>8324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8323</v>
      </c>
      <c r="R1753" t="s">
        <v>8324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8323</v>
      </c>
      <c r="R1754" t="s">
        <v>8324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8323</v>
      </c>
      <c r="R1755" t="s">
        <v>8324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8323</v>
      </c>
      <c r="R1756" t="s">
        <v>8324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8323</v>
      </c>
      <c r="R1757" t="s">
        <v>8324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8323</v>
      </c>
      <c r="R1758" t="s">
        <v>8324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8323</v>
      </c>
      <c r="R1759" t="s">
        <v>8324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8323</v>
      </c>
      <c r="R1760" t="s">
        <v>8324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8323</v>
      </c>
      <c r="R1761" t="s">
        <v>8324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8323</v>
      </c>
      <c r="R1762" t="s">
        <v>8324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8323</v>
      </c>
      <c r="R1763" t="s">
        <v>8324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8323</v>
      </c>
      <c r="R1764" t="s">
        <v>8324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8323</v>
      </c>
      <c r="R1765" t="s">
        <v>8324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8323</v>
      </c>
      <c r="R1766" t="s">
        <v>8324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8323</v>
      </c>
      <c r="R1767" t="s">
        <v>8324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8323</v>
      </c>
      <c r="R1768" t="s">
        <v>8324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8323</v>
      </c>
      <c r="R1769" t="s">
        <v>8324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8323</v>
      </c>
      <c r="R1770" t="s">
        <v>8324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8323</v>
      </c>
      <c r="R1771" t="s">
        <v>8324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8323</v>
      </c>
      <c r="R1772" t="s">
        <v>8324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8323</v>
      </c>
      <c r="R1773" t="s">
        <v>8324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8323</v>
      </c>
      <c r="R1774" t="s">
        <v>8324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8323</v>
      </c>
      <c r="R1775" t="s">
        <v>8324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8323</v>
      </c>
      <c r="R1776" t="s">
        <v>8324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8323</v>
      </c>
      <c r="R1777" t="s">
        <v>8324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8323</v>
      </c>
      <c r="R1778" t="s">
        <v>8324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8323</v>
      </c>
      <c r="R1779" t="s">
        <v>8324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8323</v>
      </c>
      <c r="R1780" t="s">
        <v>8324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8323</v>
      </c>
      <c r="R1781" t="s">
        <v>8324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8323</v>
      </c>
      <c r="R1782" t="s">
        <v>8324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8323</v>
      </c>
      <c r="R1783" t="s">
        <v>8324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8323</v>
      </c>
      <c r="R1784" t="s">
        <v>8324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8323</v>
      </c>
      <c r="R1785" t="s">
        <v>8324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8323</v>
      </c>
      <c r="R1786" t="s">
        <v>8324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8323</v>
      </c>
      <c r="R1787" t="s">
        <v>8324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8323</v>
      </c>
      <c r="R1788" t="s">
        <v>8324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8323</v>
      </c>
      <c r="R1789" t="s">
        <v>8324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8323</v>
      </c>
      <c r="R1790" t="s">
        <v>8324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8323</v>
      </c>
      <c r="R1791" t="s">
        <v>8324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8323</v>
      </c>
      <c r="R1792" t="s">
        <v>8324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8323</v>
      </c>
      <c r="R1793" t="s">
        <v>8324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8323</v>
      </c>
      <c r="R1794" t="s">
        <v>8324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8323</v>
      </c>
      <c r="R1795" t="s">
        <v>8324</v>
      </c>
      <c r="S1795" s="13">
        <f t="shared" si="142"/>
        <v>41940.89166666667</v>
      </c>
      <c r="T1795" s="13">
        <f t="shared" si="143"/>
        <v>41970.933333333334</v>
      </c>
      <c r="U1795">
        <f t="shared" si="144"/>
        <v>2014</v>
      </c>
    </row>
    <row r="1796" spans="1:21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8323</v>
      </c>
      <c r="R1796" t="s">
        <v>8324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8323</v>
      </c>
      <c r="R1797" t="s">
        <v>8324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8323</v>
      </c>
      <c r="R1798" t="s">
        <v>8324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8323</v>
      </c>
      <c r="R1799" t="s">
        <v>8324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8323</v>
      </c>
      <c r="R1800" t="s">
        <v>8324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8323</v>
      </c>
      <c r="R1801" t="s">
        <v>8324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8323</v>
      </c>
      <c r="R1802" t="s">
        <v>8324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8323</v>
      </c>
      <c r="R1803" t="s">
        <v>8324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8323</v>
      </c>
      <c r="R1804" t="s">
        <v>8324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8323</v>
      </c>
      <c r="R1805" t="s">
        <v>8324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8323</v>
      </c>
      <c r="R1806" t="s">
        <v>8324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8323</v>
      </c>
      <c r="R1807" t="s">
        <v>8324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8323</v>
      </c>
      <c r="R1808" t="s">
        <v>8324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8323</v>
      </c>
      <c r="R1809" t="s">
        <v>8324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8323</v>
      </c>
      <c r="R1810" t="s">
        <v>8324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8323</v>
      </c>
      <c r="R1811" t="s">
        <v>8324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8323</v>
      </c>
      <c r="R1812" t="s">
        <v>8324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8323</v>
      </c>
      <c r="R1813" t="s">
        <v>8324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8323</v>
      </c>
      <c r="R1814" t="s">
        <v>8324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8323</v>
      </c>
      <c r="R1815" t="s">
        <v>8324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8323</v>
      </c>
      <c r="R1816" t="s">
        <v>8324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8323</v>
      </c>
      <c r="R1817" t="s">
        <v>8324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8323</v>
      </c>
      <c r="R1818" t="s">
        <v>8324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8323</v>
      </c>
      <c r="R1819" t="s">
        <v>8324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8323</v>
      </c>
      <c r="R1820" t="s">
        <v>8324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8323</v>
      </c>
      <c r="R1821" t="s">
        <v>8324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8323</v>
      </c>
      <c r="R1822" t="s">
        <v>8324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8312</v>
      </c>
      <c r="R1823" t="s">
        <v>8313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8312</v>
      </c>
      <c r="R1824" t="s">
        <v>8313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8312</v>
      </c>
      <c r="R1825" t="s">
        <v>8313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8312</v>
      </c>
      <c r="R1826" t="s">
        <v>8313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8312</v>
      </c>
      <c r="R1827" t="s">
        <v>8313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8312</v>
      </c>
      <c r="R1828" t="s">
        <v>8313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8312</v>
      </c>
      <c r="R1829" t="s">
        <v>8313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8312</v>
      </c>
      <c r="R1830" t="s">
        <v>8313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8312</v>
      </c>
      <c r="R1831" t="s">
        <v>8313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8312</v>
      </c>
      <c r="R1832" t="s">
        <v>8313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8312</v>
      </c>
      <c r="R1833" t="s">
        <v>8313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8312</v>
      </c>
      <c r="R1834" t="s">
        <v>8313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8312</v>
      </c>
      <c r="R1835" t="s">
        <v>8313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8312</v>
      </c>
      <c r="R1836" t="s">
        <v>8313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8312</v>
      </c>
      <c r="R1837" t="s">
        <v>8313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8312</v>
      </c>
      <c r="R1838" t="s">
        <v>8313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8312</v>
      </c>
      <c r="R1839" t="s">
        <v>8313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8312</v>
      </c>
      <c r="R1840" t="s">
        <v>8313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8312</v>
      </c>
      <c r="R1841" t="s">
        <v>8313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8312</v>
      </c>
      <c r="R1842" t="s">
        <v>8313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8312</v>
      </c>
      <c r="R1843" t="s">
        <v>8313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8312</v>
      </c>
      <c r="R1844" t="s">
        <v>8313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8312</v>
      </c>
      <c r="R1845" t="s">
        <v>8313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8312</v>
      </c>
      <c r="R1846" t="s">
        <v>8313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8312</v>
      </c>
      <c r="R1847" t="s">
        <v>8313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8312</v>
      </c>
      <c r="R1848" t="s">
        <v>8313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8312</v>
      </c>
      <c r="R1849" t="s">
        <v>8313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8312</v>
      </c>
      <c r="R1850" t="s">
        <v>8313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8312</v>
      </c>
      <c r="R1851" t="s">
        <v>8313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8312</v>
      </c>
      <c r="R1852" t="s">
        <v>8313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8312</v>
      </c>
      <c r="R1853" t="s">
        <v>8313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8312</v>
      </c>
      <c r="R1854" t="s">
        <v>8313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8312</v>
      </c>
      <c r="R1855" t="s">
        <v>8313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8312</v>
      </c>
      <c r="R1856" t="s">
        <v>8313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8312</v>
      </c>
      <c r="R1857" t="s">
        <v>8313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8312</v>
      </c>
      <c r="R1858" t="s">
        <v>8313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8312</v>
      </c>
      <c r="R1859" t="s">
        <v>8313</v>
      </c>
      <c r="S1859" s="13">
        <f t="shared" si="147"/>
        <v>41864.76866898148</v>
      </c>
      <c r="T1859" s="13">
        <f t="shared" si="148"/>
        <v>41894.76866898148</v>
      </c>
      <c r="U1859">
        <f t="shared" si="149"/>
        <v>2014</v>
      </c>
    </row>
    <row r="1860" spans="1:21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8312</v>
      </c>
      <c r="R1860" t="s">
        <v>8313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8312</v>
      </c>
      <c r="R1861" t="s">
        <v>8313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8312</v>
      </c>
      <c r="R1862" t="s">
        <v>8313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8310</v>
      </c>
      <c r="R1863" t="s">
        <v>8342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8310</v>
      </c>
      <c r="R1864" t="s">
        <v>8342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8310</v>
      </c>
      <c r="R1865" t="s">
        <v>8342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8310</v>
      </c>
      <c r="R1866" t="s">
        <v>8342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8310</v>
      </c>
      <c r="R1867" t="s">
        <v>8342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8310</v>
      </c>
      <c r="R1868" t="s">
        <v>8342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8310</v>
      </c>
      <c r="R1869" t="s">
        <v>8342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8310</v>
      </c>
      <c r="R1870" t="s">
        <v>8342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8310</v>
      </c>
      <c r="R1871" t="s">
        <v>8342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8310</v>
      </c>
      <c r="R1872" t="s">
        <v>8342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8310</v>
      </c>
      <c r="R1873" t="s">
        <v>8342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8310</v>
      </c>
      <c r="R1874" t="s">
        <v>8342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8310</v>
      </c>
      <c r="R1875" t="s">
        <v>8342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8310</v>
      </c>
      <c r="R1876" t="s">
        <v>8342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8310</v>
      </c>
      <c r="R1877" t="s">
        <v>8342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8310</v>
      </c>
      <c r="R1878" t="s">
        <v>8342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8310</v>
      </c>
      <c r="R1879" t="s">
        <v>8342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8310</v>
      </c>
      <c r="R1880" t="s">
        <v>8342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8310</v>
      </c>
      <c r="R1881" t="s">
        <v>8342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8310</v>
      </c>
      <c r="R1882" t="s">
        <v>8342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8312</v>
      </c>
      <c r="R1883" t="s">
        <v>8329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8312</v>
      </c>
      <c r="R1884" t="s">
        <v>8329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8312</v>
      </c>
      <c r="R1885" t="s">
        <v>8329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8312</v>
      </c>
      <c r="R1886" t="s">
        <v>8329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8312</v>
      </c>
      <c r="R1887" t="s">
        <v>8329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8312</v>
      </c>
      <c r="R1888" t="s">
        <v>8329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8312</v>
      </c>
      <c r="R1889" t="s">
        <v>8329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8312</v>
      </c>
      <c r="R1890" t="s">
        <v>8329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8312</v>
      </c>
      <c r="R1891" t="s">
        <v>8329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8312</v>
      </c>
      <c r="R1892" t="s">
        <v>8329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8312</v>
      </c>
      <c r="R1893" t="s">
        <v>8329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8312</v>
      </c>
      <c r="R1894" t="s">
        <v>8329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8312</v>
      </c>
      <c r="R1895" t="s">
        <v>8329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8312</v>
      </c>
      <c r="R1896" t="s">
        <v>8329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8312</v>
      </c>
      <c r="R1897" t="s">
        <v>8329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8312</v>
      </c>
      <c r="R1898" t="s">
        <v>8329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8312</v>
      </c>
      <c r="R1899" t="s">
        <v>8329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8312</v>
      </c>
      <c r="R1900" t="s">
        <v>8329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8312</v>
      </c>
      <c r="R1901" t="s">
        <v>8329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8312</v>
      </c>
      <c r="R1902" t="s">
        <v>8329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8308</v>
      </c>
      <c r="R1903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8308</v>
      </c>
      <c r="R1904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8308</v>
      </c>
      <c r="R1905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8308</v>
      </c>
      <c r="R1906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8308</v>
      </c>
      <c r="R1907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8308</v>
      </c>
      <c r="R1908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8308</v>
      </c>
      <c r="R1909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8308</v>
      </c>
      <c r="R1910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8308</v>
      </c>
      <c r="R1911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8308</v>
      </c>
      <c r="R1912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8308</v>
      </c>
      <c r="R1913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8308</v>
      </c>
      <c r="R1914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8308</v>
      </c>
      <c r="R1915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8308</v>
      </c>
      <c r="R1916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8308</v>
      </c>
      <c r="R1917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8308</v>
      </c>
      <c r="R1918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8308</v>
      </c>
      <c r="R1919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8308</v>
      </c>
      <c r="R1920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8308</v>
      </c>
      <c r="R1921" t="s">
        <v>8348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8308</v>
      </c>
      <c r="R1922" t="s">
        <v>8348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8312</v>
      </c>
      <c r="R1923" t="s">
        <v>8329</v>
      </c>
      <c r="S1923" s="13">
        <f t="shared" si="152"/>
        <v>41074.221562500003</v>
      </c>
      <c r="T1923" s="13">
        <f t="shared" si="153"/>
        <v>41104.221562500003</v>
      </c>
      <c r="U1923">
        <f t="shared" si="154"/>
        <v>2012</v>
      </c>
    </row>
    <row r="1924" spans="1:21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8312</v>
      </c>
      <c r="R1924" t="s">
        <v>8329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8312</v>
      </c>
      <c r="R1925" t="s">
        <v>8329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8312</v>
      </c>
      <c r="R1926" t="s">
        <v>8329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8312</v>
      </c>
      <c r="R1927" t="s">
        <v>8329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8312</v>
      </c>
      <c r="R1928" t="s">
        <v>8329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8312</v>
      </c>
      <c r="R1929" t="s">
        <v>8329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8312</v>
      </c>
      <c r="R1930" t="s">
        <v>8329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8312</v>
      </c>
      <c r="R1931" t="s">
        <v>8329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8312</v>
      </c>
      <c r="R1932" t="s">
        <v>8329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8312</v>
      </c>
      <c r="R1933" t="s">
        <v>8329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8312</v>
      </c>
      <c r="R1934" t="s">
        <v>8329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8312</v>
      </c>
      <c r="R1935" t="s">
        <v>8329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8312</v>
      </c>
      <c r="R1936" t="s">
        <v>8329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8312</v>
      </c>
      <c r="R1937" t="s">
        <v>8329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8312</v>
      </c>
      <c r="R1938" t="s">
        <v>8329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8312</v>
      </c>
      <c r="R1939" t="s">
        <v>8329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8312</v>
      </c>
      <c r="R1940" t="s">
        <v>8329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8312</v>
      </c>
      <c r="R1941" t="s">
        <v>8329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8312</v>
      </c>
      <c r="R1942" t="s">
        <v>8329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8308</v>
      </c>
      <c r="R1943" t="s">
        <v>8309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8308</v>
      </c>
      <c r="R1944" t="s">
        <v>8309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8308</v>
      </c>
      <c r="R1945" t="s">
        <v>8309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8308</v>
      </c>
      <c r="R1946" t="s">
        <v>8309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8308</v>
      </c>
      <c r="R1947" t="s">
        <v>8309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8308</v>
      </c>
      <c r="R1948" t="s">
        <v>8309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8308</v>
      </c>
      <c r="R1949" t="s">
        <v>8309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8308</v>
      </c>
      <c r="R1950" t="s">
        <v>8309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8308</v>
      </c>
      <c r="R1951" t="s">
        <v>8309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8308</v>
      </c>
      <c r="R1952" t="s">
        <v>8309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8308</v>
      </c>
      <c r="R1953" t="s">
        <v>8309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8308</v>
      </c>
      <c r="R1954" t="s">
        <v>8309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8308</v>
      </c>
      <c r="R1955" t="s">
        <v>8309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8308</v>
      </c>
      <c r="R1956" t="s">
        <v>8309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8308</v>
      </c>
      <c r="R1957" t="s">
        <v>8309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8308</v>
      </c>
      <c r="R1958" t="s">
        <v>8309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8308</v>
      </c>
      <c r="R1959" t="s">
        <v>8309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8308</v>
      </c>
      <c r="R1960" t="s">
        <v>8309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8308</v>
      </c>
      <c r="R1961" t="s">
        <v>8309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8308</v>
      </c>
      <c r="R1962" t="s">
        <v>8309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8308</v>
      </c>
      <c r="R1963" t="s">
        <v>8309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8308</v>
      </c>
      <c r="R1964" t="s">
        <v>8309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8308</v>
      </c>
      <c r="R1965" t="s">
        <v>8309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8308</v>
      </c>
      <c r="R1966" t="s">
        <v>8309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8308</v>
      </c>
      <c r="R1967" t="s">
        <v>8309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8308</v>
      </c>
      <c r="R1968" t="s">
        <v>8309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8308</v>
      </c>
      <c r="R1969" t="s">
        <v>8309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8308</v>
      </c>
      <c r="R1970" t="s">
        <v>8309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8308</v>
      </c>
      <c r="R1971" t="s">
        <v>8309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8308</v>
      </c>
      <c r="R1972" t="s">
        <v>8309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8308</v>
      </c>
      <c r="R1973" t="s">
        <v>8309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8308</v>
      </c>
      <c r="R1974" t="s">
        <v>8309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8308</v>
      </c>
      <c r="R1975" t="s">
        <v>8309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8308</v>
      </c>
      <c r="R1976" t="s">
        <v>8309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8308</v>
      </c>
      <c r="R1977" t="s">
        <v>8309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8308</v>
      </c>
      <c r="R1978" t="s">
        <v>8309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8308</v>
      </c>
      <c r="R1979" t="s">
        <v>8309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8308</v>
      </c>
      <c r="R1980" t="s">
        <v>8309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8308</v>
      </c>
      <c r="R1981" t="s">
        <v>8309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8308</v>
      </c>
      <c r="R1982" t="s">
        <v>8309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8323</v>
      </c>
      <c r="R1983" t="s">
        <v>8352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8323</v>
      </c>
      <c r="R1984" t="s">
        <v>8352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8323</v>
      </c>
      <c r="R1985" t="s">
        <v>8352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8323</v>
      </c>
      <c r="R1986" t="s">
        <v>8352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8323</v>
      </c>
      <c r="R1987" t="s">
        <v>8352</v>
      </c>
      <c r="S1987" s="13">
        <f t="shared" si="157"/>
        <v>42555.698738425926</v>
      </c>
      <c r="T1987" s="13">
        <f t="shared" si="158"/>
        <v>42584.958333333328</v>
      </c>
      <c r="U1987">
        <f t="shared" si="159"/>
        <v>2016</v>
      </c>
    </row>
    <row r="1988" spans="1:21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8323</v>
      </c>
      <c r="R1988" t="s">
        <v>8352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8323</v>
      </c>
      <c r="R1989" t="s">
        <v>8352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8323</v>
      </c>
      <c r="R1990" t="s">
        <v>8352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8323</v>
      </c>
      <c r="R1991" t="s">
        <v>8352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8323</v>
      </c>
      <c r="R1992" t="s">
        <v>8352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8323</v>
      </c>
      <c r="R1993" t="s">
        <v>8352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8323</v>
      </c>
      <c r="R1994" t="s">
        <v>8352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8323</v>
      </c>
      <c r="R1995" t="s">
        <v>8352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8323</v>
      </c>
      <c r="R1996" t="s">
        <v>8352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8323</v>
      </c>
      <c r="R1997" t="s">
        <v>8352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8323</v>
      </c>
      <c r="R1998" t="s">
        <v>8352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8323</v>
      </c>
      <c r="R1999" t="s">
        <v>8352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8323</v>
      </c>
      <c r="R2000" t="s">
        <v>8352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8323</v>
      </c>
      <c r="R2001" t="s">
        <v>8352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8323</v>
      </c>
      <c r="R2002" t="s">
        <v>8352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8308</v>
      </c>
      <c r="R2003" t="s">
        <v>8309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8308</v>
      </c>
      <c r="R2004" t="s">
        <v>8309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8308</v>
      </c>
      <c r="R2005" t="s">
        <v>8309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8308</v>
      </c>
      <c r="R2006" t="s">
        <v>8309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8308</v>
      </c>
      <c r="R2007" t="s">
        <v>8309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8308</v>
      </c>
      <c r="R2008" t="s">
        <v>8309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8308</v>
      </c>
      <c r="R2009" t="s">
        <v>8309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8308</v>
      </c>
      <c r="R2010" t="s">
        <v>8309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8308</v>
      </c>
      <c r="R2011" t="s">
        <v>8309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8308</v>
      </c>
      <c r="R2012" t="s">
        <v>8309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8308</v>
      </c>
      <c r="R2013" t="s">
        <v>8309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8308</v>
      </c>
      <c r="R2014" t="s">
        <v>8309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8308</v>
      </c>
      <c r="R2015" t="s">
        <v>8309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8308</v>
      </c>
      <c r="R2016" t="s">
        <v>8309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8308</v>
      </c>
      <c r="R2017" t="s">
        <v>8309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8308</v>
      </c>
      <c r="R2018" t="s">
        <v>8309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8308</v>
      </c>
      <c r="R2019" t="s">
        <v>8309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8308</v>
      </c>
      <c r="R2020" t="s">
        <v>8309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8308</v>
      </c>
      <c r="R2021" t="s">
        <v>8309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8308</v>
      </c>
      <c r="R2022" t="s">
        <v>8309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8308</v>
      </c>
      <c r="R2023" t="s">
        <v>8309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8308</v>
      </c>
      <c r="R2024" t="s">
        <v>8309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8308</v>
      </c>
      <c r="R2025" t="s">
        <v>8309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8308</v>
      </c>
      <c r="R2026" t="s">
        <v>8309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8308</v>
      </c>
      <c r="R2027" t="s">
        <v>8309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8308</v>
      </c>
      <c r="R2028" t="s">
        <v>8309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8308</v>
      </c>
      <c r="R2029" t="s">
        <v>8309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8308</v>
      </c>
      <c r="R2030" t="s">
        <v>8309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8308</v>
      </c>
      <c r="R2031" t="s">
        <v>8309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8308</v>
      </c>
      <c r="R2032" t="s">
        <v>8309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8308</v>
      </c>
      <c r="R2033" t="s">
        <v>8309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8308</v>
      </c>
      <c r="R2034" t="s">
        <v>8309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8308</v>
      </c>
      <c r="R2035" t="s">
        <v>8309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8308</v>
      </c>
      <c r="R2036" t="s">
        <v>8309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8308</v>
      </c>
      <c r="R2037" t="s">
        <v>8309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8308</v>
      </c>
      <c r="R2038" t="s">
        <v>8309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8308</v>
      </c>
      <c r="R2039" t="s">
        <v>8309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8308</v>
      </c>
      <c r="R2040" t="s">
        <v>8309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8308</v>
      </c>
      <c r="R2041" t="s">
        <v>8309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8308</v>
      </c>
      <c r="R2042" t="s">
        <v>8309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8308</v>
      </c>
      <c r="R2043" t="s">
        <v>8309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8308</v>
      </c>
      <c r="R2044" t="s">
        <v>8309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8308</v>
      </c>
      <c r="R2045" t="s">
        <v>8309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8308</v>
      </c>
      <c r="R2046" t="s">
        <v>8309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8308</v>
      </c>
      <c r="R2047" t="s">
        <v>8309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8308</v>
      </c>
      <c r="R2048" t="s">
        <v>8309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8308</v>
      </c>
      <c r="R2049" t="s">
        <v>8309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8308</v>
      </c>
      <c r="R2050" t="s">
        <v>8309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8308</v>
      </c>
      <c r="R2051" t="s">
        <v>8309</v>
      </c>
      <c r="S2051" s="13">
        <f t="shared" si="162"/>
        <v>41575.527349537035</v>
      </c>
      <c r="T2051" s="13">
        <f t="shared" si="163"/>
        <v>41610.957638888889</v>
      </c>
      <c r="U2051">
        <f t="shared" si="164"/>
        <v>2013</v>
      </c>
    </row>
    <row r="2052" spans="1:21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8308</v>
      </c>
      <c r="R2052" t="s">
        <v>8309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8308</v>
      </c>
      <c r="R2053" t="s">
        <v>8309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8308</v>
      </c>
      <c r="R2054" t="s">
        <v>8309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8308</v>
      </c>
      <c r="R2055" t="s">
        <v>8309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8308</v>
      </c>
      <c r="R2056" t="s">
        <v>8309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8308</v>
      </c>
      <c r="R2057" t="s">
        <v>8309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8308</v>
      </c>
      <c r="R2058" t="s">
        <v>8309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8308</v>
      </c>
      <c r="R2059" t="s">
        <v>8309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8308</v>
      </c>
      <c r="R2060" t="s">
        <v>8309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8308</v>
      </c>
      <c r="R2061" t="s">
        <v>8309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8308</v>
      </c>
      <c r="R2062" t="s">
        <v>8309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8308</v>
      </c>
      <c r="R2063" t="s">
        <v>8309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8308</v>
      </c>
      <c r="R2064" t="s">
        <v>8309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8308</v>
      </c>
      <c r="R2065" t="s">
        <v>8309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8308</v>
      </c>
      <c r="R2066" t="s">
        <v>8309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8308</v>
      </c>
      <c r="R2067" t="s">
        <v>8309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8308</v>
      </c>
      <c r="R2068" t="s">
        <v>8309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8308</v>
      </c>
      <c r="R2069" t="s">
        <v>8309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8308</v>
      </c>
      <c r="R2070" t="s">
        <v>8309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8308</v>
      </c>
      <c r="R2071" t="s">
        <v>8309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8308</v>
      </c>
      <c r="R2072" t="s">
        <v>8309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8308</v>
      </c>
      <c r="R2073" t="s">
        <v>8309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8308</v>
      </c>
      <c r="R2074" t="s">
        <v>8309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8308</v>
      </c>
      <c r="R2075" t="s">
        <v>8309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8308</v>
      </c>
      <c r="R2076" t="s">
        <v>8309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8308</v>
      </c>
      <c r="R2077" t="s">
        <v>8309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8308</v>
      </c>
      <c r="R2078" t="s">
        <v>8309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8308</v>
      </c>
      <c r="R2079" t="s">
        <v>8309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8308</v>
      </c>
      <c r="R2080" t="s">
        <v>8309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8308</v>
      </c>
      <c r="R2081" t="s">
        <v>8309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8308</v>
      </c>
      <c r="R2082" t="s">
        <v>8309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8312</v>
      </c>
      <c r="R2083" t="s">
        <v>8329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8312</v>
      </c>
      <c r="R2084" t="s">
        <v>8329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8312</v>
      </c>
      <c r="R2085" t="s">
        <v>8329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8312</v>
      </c>
      <c r="R2086" t="s">
        <v>8329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8312</v>
      </c>
      <c r="R2087" t="s">
        <v>8329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8312</v>
      </c>
      <c r="R2088" t="s">
        <v>8329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8312</v>
      </c>
      <c r="R2089" t="s">
        <v>8329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8312</v>
      </c>
      <c r="R2090" t="s">
        <v>8329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8312</v>
      </c>
      <c r="R2091" t="s">
        <v>8329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8312</v>
      </c>
      <c r="R2092" t="s">
        <v>8329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8312</v>
      </c>
      <c r="R2093" t="s">
        <v>8329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8312</v>
      </c>
      <c r="R2094" t="s">
        <v>8329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8312</v>
      </c>
      <c r="R2095" t="s">
        <v>8329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8312</v>
      </c>
      <c r="R2096" t="s">
        <v>8329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8312</v>
      </c>
      <c r="R2097" t="s">
        <v>8329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8312</v>
      </c>
      <c r="R2098" t="s">
        <v>8329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8312</v>
      </c>
      <c r="R2099" t="s">
        <v>8329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8312</v>
      </c>
      <c r="R2100" t="s">
        <v>8329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8312</v>
      </c>
      <c r="R2101" t="s">
        <v>8329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8312</v>
      </c>
      <c r="R2102" t="s">
        <v>8329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8312</v>
      </c>
      <c r="R2103" t="s">
        <v>8329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8312</v>
      </c>
      <c r="R2104" t="s">
        <v>8329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8312</v>
      </c>
      <c r="R2105" t="s">
        <v>8329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8312</v>
      </c>
      <c r="R2106" t="s">
        <v>8329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8312</v>
      </c>
      <c r="R2107" t="s">
        <v>8329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8312</v>
      </c>
      <c r="R2108" t="s">
        <v>8329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8312</v>
      </c>
      <c r="R2109" t="s">
        <v>8329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8312</v>
      </c>
      <c r="R2110" t="s">
        <v>8329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8312</v>
      </c>
      <c r="R2111" t="s">
        <v>8329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8312</v>
      </c>
      <c r="R2112" t="s">
        <v>8329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8312</v>
      </c>
      <c r="R2113" t="s">
        <v>8329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8312</v>
      </c>
      <c r="R2114" t="s">
        <v>8329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8312</v>
      </c>
      <c r="R2115" t="s">
        <v>8329</v>
      </c>
      <c r="S2115" s="13">
        <f t="shared" si="167"/>
        <v>41870.86546296296</v>
      </c>
      <c r="T2115" s="13">
        <f t="shared" si="168"/>
        <v>41905.86546296296</v>
      </c>
      <c r="U2115">
        <f t="shared" si="169"/>
        <v>2014</v>
      </c>
    </row>
    <row r="2116" spans="1:21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8312</v>
      </c>
      <c r="R2116" t="s">
        <v>8329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8312</v>
      </c>
      <c r="R2117" t="s">
        <v>8329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8312</v>
      </c>
      <c r="R2118" t="s">
        <v>8329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8312</v>
      </c>
      <c r="R2119" t="s">
        <v>8329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8312</v>
      </c>
      <c r="R2120" t="s">
        <v>8329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8312</v>
      </c>
      <c r="R2121" t="s">
        <v>8329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8312</v>
      </c>
      <c r="R2122" t="s">
        <v>8329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8310</v>
      </c>
      <c r="R2123" t="s">
        <v>8346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8310</v>
      </c>
      <c r="R2124" t="s">
        <v>8346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8310</v>
      </c>
      <c r="R2125" t="s">
        <v>8346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8310</v>
      </c>
      <c r="R2126" t="s">
        <v>8346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8310</v>
      </c>
      <c r="R2127" t="s">
        <v>8346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8310</v>
      </c>
      <c r="R2128" t="s">
        <v>8346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8310</v>
      </c>
      <c r="R2129" t="s">
        <v>8346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8310</v>
      </c>
      <c r="R2130" t="s">
        <v>8346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8310</v>
      </c>
      <c r="R2131" t="s">
        <v>8346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8310</v>
      </c>
      <c r="R2132" t="s">
        <v>8346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8310</v>
      </c>
      <c r="R2133" t="s">
        <v>8346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8310</v>
      </c>
      <c r="R2134" t="s">
        <v>8346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8310</v>
      </c>
      <c r="R2135" t="s">
        <v>8346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8310</v>
      </c>
      <c r="R2136" t="s">
        <v>8346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8310</v>
      </c>
      <c r="R2137" t="s">
        <v>8346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8310</v>
      </c>
      <c r="R2138" t="s">
        <v>8346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8310</v>
      </c>
      <c r="R2139" t="s">
        <v>8346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8310</v>
      </c>
      <c r="R2140" t="s">
        <v>8346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8310</v>
      </c>
      <c r="R2141" t="s">
        <v>8346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8310</v>
      </c>
      <c r="R2142" t="s">
        <v>8346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8310</v>
      </c>
      <c r="R2143" t="s">
        <v>8346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8310</v>
      </c>
      <c r="R2144" t="s">
        <v>8346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8310</v>
      </c>
      <c r="R2145" t="s">
        <v>8346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8310</v>
      </c>
      <c r="R2146" t="s">
        <v>8346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8310</v>
      </c>
      <c r="R2147" t="s">
        <v>8346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8310</v>
      </c>
      <c r="R2148" t="s">
        <v>8346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8310</v>
      </c>
      <c r="R2149" t="s">
        <v>8346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8310</v>
      </c>
      <c r="R2150" t="s">
        <v>8346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8310</v>
      </c>
      <c r="R2151" t="s">
        <v>8346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8310</v>
      </c>
      <c r="R2152" t="s">
        <v>8346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8310</v>
      </c>
      <c r="R2153" t="s">
        <v>8346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8310</v>
      </c>
      <c r="R2154" t="s">
        <v>8346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8310</v>
      </c>
      <c r="R2155" t="s">
        <v>8346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8310</v>
      </c>
      <c r="R2156" t="s">
        <v>8346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8310</v>
      </c>
      <c r="R2157" t="s">
        <v>8346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8310</v>
      </c>
      <c r="R2158" t="s">
        <v>8346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8310</v>
      </c>
      <c r="R2159" t="s">
        <v>8346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8310</v>
      </c>
      <c r="R2160" t="s">
        <v>8346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8310</v>
      </c>
      <c r="R2161" t="s">
        <v>8346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8310</v>
      </c>
      <c r="R2162" t="s">
        <v>8346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8312</v>
      </c>
      <c r="R2163" t="s">
        <v>8313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8312</v>
      </c>
      <c r="R2164" t="s">
        <v>8313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8312</v>
      </c>
      <c r="R2165" t="s">
        <v>8313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8312</v>
      </c>
      <c r="R2166" t="s">
        <v>8313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8312</v>
      </c>
      <c r="R2167" t="s">
        <v>8313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8312</v>
      </c>
      <c r="R2168" t="s">
        <v>8313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8312</v>
      </c>
      <c r="R2169" t="s">
        <v>8313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8312</v>
      </c>
      <c r="R2170" t="s">
        <v>8313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8312</v>
      </c>
      <c r="R2171" t="s">
        <v>8313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8312</v>
      </c>
      <c r="R2172" t="s">
        <v>8313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8312</v>
      </c>
      <c r="R2173" t="s">
        <v>8313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8312</v>
      </c>
      <c r="R2174" t="s">
        <v>8313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8312</v>
      </c>
      <c r="R2175" t="s">
        <v>8313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8312</v>
      </c>
      <c r="R2176" t="s">
        <v>8313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8312</v>
      </c>
      <c r="R2177" t="s">
        <v>8313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8312</v>
      </c>
      <c r="R2178" t="s">
        <v>8313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8312</v>
      </c>
      <c r="R2179" t="s">
        <v>8313</v>
      </c>
      <c r="S2179" s="13">
        <f t="shared" si="172"/>
        <v>42502.250775462962</v>
      </c>
      <c r="T2179" s="13">
        <f t="shared" si="173"/>
        <v>42527.250775462962</v>
      </c>
      <c r="U2179">
        <f t="shared" si="174"/>
        <v>2016</v>
      </c>
    </row>
    <row r="2180" spans="1:21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8312</v>
      </c>
      <c r="R2180" t="s">
        <v>8313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8312</v>
      </c>
      <c r="R2181" t="s">
        <v>8313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8312</v>
      </c>
      <c r="R2182" t="s">
        <v>8313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8310</v>
      </c>
      <c r="R2183" t="s">
        <v>8311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8310</v>
      </c>
      <c r="R2184" t="s">
        <v>8311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8310</v>
      </c>
      <c r="R2185" t="s">
        <v>8311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8310</v>
      </c>
      <c r="R2186" t="s">
        <v>8311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8310</v>
      </c>
      <c r="R2187" t="s">
        <v>8311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8310</v>
      </c>
      <c r="R2188" t="s">
        <v>8311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8310</v>
      </c>
      <c r="R2189" t="s">
        <v>8311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8310</v>
      </c>
      <c r="R2190" t="s">
        <v>8311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8310</v>
      </c>
      <c r="R2191" t="s">
        <v>8311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8310</v>
      </c>
      <c r="R2192" t="s">
        <v>8311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8310</v>
      </c>
      <c r="R2193" t="s">
        <v>8311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8310</v>
      </c>
      <c r="R2194" t="s">
        <v>8311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8310</v>
      </c>
      <c r="R2195" t="s">
        <v>8311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8310</v>
      </c>
      <c r="R2196" t="s">
        <v>8311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8310</v>
      </c>
      <c r="R2197" t="s">
        <v>8311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8310</v>
      </c>
      <c r="R2198" t="s">
        <v>8311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8310</v>
      </c>
      <c r="R2199" t="s">
        <v>8311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8310</v>
      </c>
      <c r="R2200" t="s">
        <v>8311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8310</v>
      </c>
      <c r="R2201" t="s">
        <v>8311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8310</v>
      </c>
      <c r="R2202" t="s">
        <v>8311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8312</v>
      </c>
      <c r="R2203" t="s">
        <v>8325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8312</v>
      </c>
      <c r="R2204" t="s">
        <v>8325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8312</v>
      </c>
      <c r="R2205" t="s">
        <v>8325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8312</v>
      </c>
      <c r="R2206" t="s">
        <v>8325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8312</v>
      </c>
      <c r="R2207" t="s">
        <v>8325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8312</v>
      </c>
      <c r="R2208" t="s">
        <v>8325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8312</v>
      </c>
      <c r="R2209" t="s">
        <v>8325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8312</v>
      </c>
      <c r="R2210" t="s">
        <v>8325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8312</v>
      </c>
      <c r="R2211" t="s">
        <v>8325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8312</v>
      </c>
      <c r="R2212" t="s">
        <v>8325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8312</v>
      </c>
      <c r="R2213" t="s">
        <v>8325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8312</v>
      </c>
      <c r="R2214" t="s">
        <v>8325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8312</v>
      </c>
      <c r="R2215" t="s">
        <v>8325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8312</v>
      </c>
      <c r="R2216" t="s">
        <v>8325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8312</v>
      </c>
      <c r="R2217" t="s">
        <v>8325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8312</v>
      </c>
      <c r="R2218" t="s">
        <v>8325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8312</v>
      </c>
      <c r="R2219" t="s">
        <v>8325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8312</v>
      </c>
      <c r="R2220" t="s">
        <v>8325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8312</v>
      </c>
      <c r="R2221" t="s">
        <v>8325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8312</v>
      </c>
      <c r="R2222" t="s">
        <v>8325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8310</v>
      </c>
      <c r="R2223" t="s">
        <v>8311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8310</v>
      </c>
      <c r="R2224" t="s">
        <v>8311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8310</v>
      </c>
      <c r="R2225" t="s">
        <v>8311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8310</v>
      </c>
      <c r="R2226" t="s">
        <v>8311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8310</v>
      </c>
      <c r="R2227" t="s">
        <v>8311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8310</v>
      </c>
      <c r="R2228" t="s">
        <v>8311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8310</v>
      </c>
      <c r="R2229" t="s">
        <v>8311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8310</v>
      </c>
      <c r="R2230" t="s">
        <v>8311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8310</v>
      </c>
      <c r="R2231" t="s">
        <v>8311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8310</v>
      </c>
      <c r="R2232" t="s">
        <v>8311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8310</v>
      </c>
      <c r="R2233" t="s">
        <v>8311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8310</v>
      </c>
      <c r="R2234" t="s">
        <v>8311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8310</v>
      </c>
      <c r="R2235" t="s">
        <v>8311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8310</v>
      </c>
      <c r="R2236" t="s">
        <v>8311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8310</v>
      </c>
      <c r="R2237" t="s">
        <v>8311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8310</v>
      </c>
      <c r="R2238" t="s">
        <v>8311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8310</v>
      </c>
      <c r="R2239" t="s">
        <v>8311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8310</v>
      </c>
      <c r="R2240" t="s">
        <v>8311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8310</v>
      </c>
      <c r="R2241" t="s">
        <v>8311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8310</v>
      </c>
      <c r="R2242" t="s">
        <v>8311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8310</v>
      </c>
      <c r="R2243" t="s">
        <v>8311</v>
      </c>
      <c r="S2243" s="13">
        <f t="shared" si="177"/>
        <v>42766.827546296292</v>
      </c>
      <c r="T2243" s="13">
        <f t="shared" si="178"/>
        <v>42796.827546296292</v>
      </c>
      <c r="U2243">
        <f t="shared" si="179"/>
        <v>2017</v>
      </c>
    </row>
    <row r="2244" spans="1:21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8310</v>
      </c>
      <c r="R2244" t="s">
        <v>8311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8310</v>
      </c>
      <c r="R2245" t="s">
        <v>8311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8310</v>
      </c>
      <c r="R2246" t="s">
        <v>8311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8310</v>
      </c>
      <c r="R2247" t="s">
        <v>8311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8310</v>
      </c>
      <c r="R2248" t="s">
        <v>8311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8310</v>
      </c>
      <c r="R2249" t="s">
        <v>8311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8310</v>
      </c>
      <c r="R2250" t="s">
        <v>8311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8310</v>
      </c>
      <c r="R2251" t="s">
        <v>8311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8310</v>
      </c>
      <c r="R2252" t="s">
        <v>8311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8310</v>
      </c>
      <c r="R2253" t="s">
        <v>8311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8310</v>
      </c>
      <c r="R2254" t="s">
        <v>8311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8310</v>
      </c>
      <c r="R2255" t="s">
        <v>8311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8310</v>
      </c>
      <c r="R2256" t="s">
        <v>8311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8310</v>
      </c>
      <c r="R2257" t="s">
        <v>8311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8310</v>
      </c>
      <c r="R2258" t="s">
        <v>8311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8310</v>
      </c>
      <c r="R2259" t="s">
        <v>8311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8310</v>
      </c>
      <c r="R2260" t="s">
        <v>8311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8310</v>
      </c>
      <c r="R2261" t="s">
        <v>8311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8310</v>
      </c>
      <c r="R2262" t="s">
        <v>8311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8310</v>
      </c>
      <c r="R2263" t="s">
        <v>8311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8310</v>
      </c>
      <c r="R2264" t="s">
        <v>8311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8310</v>
      </c>
      <c r="R2265" t="s">
        <v>8311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8310</v>
      </c>
      <c r="R2266" t="s">
        <v>8311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8310</v>
      </c>
      <c r="R2267" t="s">
        <v>8311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8310</v>
      </c>
      <c r="R2268" t="s">
        <v>8311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8310</v>
      </c>
      <c r="R2269" t="s">
        <v>8311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8310</v>
      </c>
      <c r="R2270" t="s">
        <v>8311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8310</v>
      </c>
      <c r="R2271" t="s">
        <v>8311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8310</v>
      </c>
      <c r="R2272" t="s">
        <v>8311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8310</v>
      </c>
      <c r="R2273" t="s">
        <v>8311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8310</v>
      </c>
      <c r="R2274" t="s">
        <v>8311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8310</v>
      </c>
      <c r="R2275" t="s">
        <v>8311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8310</v>
      </c>
      <c r="R2276" t="s">
        <v>8311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8310</v>
      </c>
      <c r="R2277" t="s">
        <v>8311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8310</v>
      </c>
      <c r="R2278" t="s">
        <v>8311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8310</v>
      </c>
      <c r="R2279" t="s">
        <v>8311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8310</v>
      </c>
      <c r="R2280" t="s">
        <v>8311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8310</v>
      </c>
      <c r="R2281" t="s">
        <v>8311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8310</v>
      </c>
      <c r="R2282" t="s">
        <v>8311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8312</v>
      </c>
      <c r="R2283" t="s">
        <v>8313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8312</v>
      </c>
      <c r="R2284" t="s">
        <v>8313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8312</v>
      </c>
      <c r="R2285" t="s">
        <v>8313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8312</v>
      </c>
      <c r="R2286" t="s">
        <v>8313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8312</v>
      </c>
      <c r="R2287" t="s">
        <v>8313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8312</v>
      </c>
      <c r="R2288" t="s">
        <v>8313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8312</v>
      </c>
      <c r="R2289" t="s">
        <v>8313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8312</v>
      </c>
      <c r="R2290" t="s">
        <v>8313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8312</v>
      </c>
      <c r="R2291" t="s">
        <v>8313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8312</v>
      </c>
      <c r="R2292" t="s">
        <v>8313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8312</v>
      </c>
      <c r="R2293" t="s">
        <v>8313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8312</v>
      </c>
      <c r="R2294" t="s">
        <v>8313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8312</v>
      </c>
      <c r="R2295" t="s">
        <v>8313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8312</v>
      </c>
      <c r="R2296" t="s">
        <v>8313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8312</v>
      </c>
      <c r="R2297" t="s">
        <v>8313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8312</v>
      </c>
      <c r="R2298" t="s">
        <v>8313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8312</v>
      </c>
      <c r="R2299" t="s">
        <v>8313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8312</v>
      </c>
      <c r="R2300" t="s">
        <v>8313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8312</v>
      </c>
      <c r="R2301" t="s">
        <v>8313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8312</v>
      </c>
      <c r="R2302" t="s">
        <v>8313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8312</v>
      </c>
      <c r="R2303" t="s">
        <v>8329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8312</v>
      </c>
      <c r="R2304" t="s">
        <v>8329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8312</v>
      </c>
      <c r="R2305" t="s">
        <v>8329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8312</v>
      </c>
      <c r="R2306" t="s">
        <v>8329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8312</v>
      </c>
      <c r="R2307" t="s">
        <v>8329</v>
      </c>
      <c r="S2307" s="13">
        <f t="shared" si="182"/>
        <v>41834.695277777777</v>
      </c>
      <c r="T2307" s="13">
        <f t="shared" si="183"/>
        <v>41859.75</v>
      </c>
      <c r="U2307">
        <f t="shared" si="184"/>
        <v>2014</v>
      </c>
    </row>
    <row r="2308" spans="1:21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8312</v>
      </c>
      <c r="R2308" t="s">
        <v>8329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8312</v>
      </c>
      <c r="R2309" t="s">
        <v>8329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8312</v>
      </c>
      <c r="R2310" t="s">
        <v>8329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8312</v>
      </c>
      <c r="R2311" t="s">
        <v>8329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8312</v>
      </c>
      <c r="R2312" t="s">
        <v>8329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8312</v>
      </c>
      <c r="R2313" t="s">
        <v>8329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8312</v>
      </c>
      <c r="R2314" t="s">
        <v>8329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8312</v>
      </c>
      <c r="R2315" t="s">
        <v>8329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8312</v>
      </c>
      <c r="R2316" t="s">
        <v>8329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8312</v>
      </c>
      <c r="R2317" t="s">
        <v>8329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8312</v>
      </c>
      <c r="R2318" t="s">
        <v>8329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8312</v>
      </c>
      <c r="R2319" t="s">
        <v>8329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8312</v>
      </c>
      <c r="R2320" t="s">
        <v>8329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8312</v>
      </c>
      <c r="R2321" t="s">
        <v>8329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8312</v>
      </c>
      <c r="R2322" t="s">
        <v>8329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8326</v>
      </c>
      <c r="R2323" t="s">
        <v>8327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8326</v>
      </c>
      <c r="R2324" t="s">
        <v>8327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8326</v>
      </c>
      <c r="R2325" t="s">
        <v>8327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8326</v>
      </c>
      <c r="R2326" t="s">
        <v>8327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8326</v>
      </c>
      <c r="R2327" t="s">
        <v>8327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8326</v>
      </c>
      <c r="R2328" t="s">
        <v>8327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8326</v>
      </c>
      <c r="R2329" t="s">
        <v>8327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8326</v>
      </c>
      <c r="R2330" t="s">
        <v>8327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8326</v>
      </c>
      <c r="R2331" t="s">
        <v>8327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8326</v>
      </c>
      <c r="R2332" t="s">
        <v>8327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8326</v>
      </c>
      <c r="R2333" t="s">
        <v>8327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8326</v>
      </c>
      <c r="R2334" t="s">
        <v>8327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8326</v>
      </c>
      <c r="R2335" t="s">
        <v>8327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8326</v>
      </c>
      <c r="R2336" t="s">
        <v>8327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8326</v>
      </c>
      <c r="R2337" t="s">
        <v>8327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8326</v>
      </c>
      <c r="R2338" t="s">
        <v>8327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8326</v>
      </c>
      <c r="R2339" t="s">
        <v>8327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8326</v>
      </c>
      <c r="R2340" t="s">
        <v>8327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8326</v>
      </c>
      <c r="R2341" t="s">
        <v>8327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8326</v>
      </c>
      <c r="R2342" t="s">
        <v>8327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8308</v>
      </c>
      <c r="R2343" t="s">
        <v>8355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8308</v>
      </c>
      <c r="R2344" t="s">
        <v>8355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8308</v>
      </c>
      <c r="R2345" t="s">
        <v>8355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8308</v>
      </c>
      <c r="R2346" t="s">
        <v>8355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8308</v>
      </c>
      <c r="R2347" t="s">
        <v>8355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8308</v>
      </c>
      <c r="R2348" t="s">
        <v>8355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8308</v>
      </c>
      <c r="R2349" t="s">
        <v>8355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8308</v>
      </c>
      <c r="R2350" t="s">
        <v>8355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8308</v>
      </c>
      <c r="R2351" t="s">
        <v>8355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8308</v>
      </c>
      <c r="R2352" t="s">
        <v>8355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8308</v>
      </c>
      <c r="R2353" t="s">
        <v>8355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8355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8308</v>
      </c>
      <c r="R2355" t="s">
        <v>8355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8355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8308</v>
      </c>
      <c r="R2357" t="s">
        <v>8355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8355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8355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8308</v>
      </c>
      <c r="R2360" t="s">
        <v>8355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8308</v>
      </c>
      <c r="R2361" t="s">
        <v>8355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8308</v>
      </c>
      <c r="R2362" t="s">
        <v>8355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8308</v>
      </c>
      <c r="R2363" t="s">
        <v>8355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8308</v>
      </c>
      <c r="R2364" t="s">
        <v>8355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8355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8355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8308</v>
      </c>
      <c r="R2367" t="s">
        <v>8355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8308</v>
      </c>
      <c r="R2368" t="s">
        <v>8355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8308</v>
      </c>
      <c r="R2369" t="s">
        <v>8355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8308</v>
      </c>
      <c r="R2370" t="s">
        <v>8355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8308</v>
      </c>
      <c r="R2371" t="s">
        <v>8355</v>
      </c>
      <c r="S2371" s="13">
        <f t="shared" si="187"/>
        <v>42380.812627314815</v>
      </c>
      <c r="T2371" s="13">
        <f t="shared" si="188"/>
        <v>42410.812627314815</v>
      </c>
      <c r="U2371">
        <f t="shared" si="189"/>
        <v>2016</v>
      </c>
    </row>
    <row r="2372" spans="1:21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8308</v>
      </c>
      <c r="R2372" t="s">
        <v>8355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8308</v>
      </c>
      <c r="R2373" t="s">
        <v>8355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8308</v>
      </c>
      <c r="R2374" t="s">
        <v>8355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8308</v>
      </c>
      <c r="R2375" t="s">
        <v>8355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8308</v>
      </c>
      <c r="R2376" t="s">
        <v>8355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8308</v>
      </c>
      <c r="R2377" t="s">
        <v>8355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8308</v>
      </c>
      <c r="R2378" t="s">
        <v>8355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8308</v>
      </c>
      <c r="R2379" t="s">
        <v>8355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8308</v>
      </c>
      <c r="R2380" t="s">
        <v>8355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8308</v>
      </c>
      <c r="R2381" t="s">
        <v>8355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8308</v>
      </c>
      <c r="R2382" t="s">
        <v>8355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8308</v>
      </c>
      <c r="R2383" t="s">
        <v>8355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8308</v>
      </c>
      <c r="R2384" t="s">
        <v>8355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8308</v>
      </c>
      <c r="R2385" t="s">
        <v>8355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8308</v>
      </c>
      <c r="R2386" t="s">
        <v>8355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8308</v>
      </c>
      <c r="R2387" t="s">
        <v>8355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8355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8308</v>
      </c>
      <c r="R2389" t="s">
        <v>8355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8308</v>
      </c>
      <c r="R2390" t="s">
        <v>8355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8308</v>
      </c>
      <c r="R2391" t="s">
        <v>8355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8355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8308</v>
      </c>
      <c r="R2393" t="s">
        <v>8355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8308</v>
      </c>
      <c r="R2394" t="s">
        <v>8355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8308</v>
      </c>
      <c r="R2395" t="s">
        <v>8355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8308</v>
      </c>
      <c r="R2396" t="s">
        <v>8355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8308</v>
      </c>
      <c r="R2397" t="s">
        <v>8355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8308</v>
      </c>
      <c r="R2398" t="s">
        <v>8355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8308</v>
      </c>
      <c r="R2399" t="s">
        <v>8355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8308</v>
      </c>
      <c r="R2400" t="s">
        <v>8355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8308</v>
      </c>
      <c r="R2401" t="s">
        <v>8355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8308</v>
      </c>
      <c r="R2402" t="s">
        <v>8355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8326</v>
      </c>
      <c r="R2403" t="s">
        <v>8354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8326</v>
      </c>
      <c r="R2404" t="s">
        <v>8354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8326</v>
      </c>
      <c r="R2405" t="s">
        <v>8354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8326</v>
      </c>
      <c r="R2406" t="s">
        <v>8354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8326</v>
      </c>
      <c r="R2407" t="s">
        <v>8354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8326</v>
      </c>
      <c r="R2408" t="s">
        <v>8354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8326</v>
      </c>
      <c r="R2409" t="s">
        <v>8354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8326</v>
      </c>
      <c r="R2410" t="s">
        <v>8354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8326</v>
      </c>
      <c r="R2411" t="s">
        <v>8354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8326</v>
      </c>
      <c r="R2412" t="s">
        <v>8354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8326</v>
      </c>
      <c r="R2413" t="s">
        <v>8354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8326</v>
      </c>
      <c r="R2414" t="s">
        <v>8354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8326</v>
      </c>
      <c r="R2415" t="s">
        <v>8354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8326</v>
      </c>
      <c r="R2416" t="s">
        <v>8354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8326</v>
      </c>
      <c r="R2417" t="s">
        <v>8354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8326</v>
      </c>
      <c r="R2418" t="s">
        <v>8354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8326</v>
      </c>
      <c r="R2419" t="s">
        <v>8354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8326</v>
      </c>
      <c r="R2420" t="s">
        <v>8354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8326</v>
      </c>
      <c r="R2421" t="s">
        <v>8354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8326</v>
      </c>
      <c r="R2422" t="s">
        <v>8354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8326</v>
      </c>
      <c r="R2423" t="s">
        <v>8354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8326</v>
      </c>
      <c r="R2424" t="s">
        <v>8354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8326</v>
      </c>
      <c r="R2425" t="s">
        <v>8354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8326</v>
      </c>
      <c r="R2426" t="s">
        <v>8354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8326</v>
      </c>
      <c r="R2427" t="s">
        <v>8354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8326</v>
      </c>
      <c r="R2428" t="s">
        <v>8354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8326</v>
      </c>
      <c r="R2429" t="s">
        <v>8354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8326</v>
      </c>
      <c r="R2430" t="s">
        <v>8354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8326</v>
      </c>
      <c r="R2431" t="s">
        <v>8354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8326</v>
      </c>
      <c r="R2432" t="s">
        <v>8354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8326</v>
      </c>
      <c r="R2433" t="s">
        <v>8354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8326</v>
      </c>
      <c r="R2434" t="s">
        <v>8354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8326</v>
      </c>
      <c r="R2435" t="s">
        <v>8354</v>
      </c>
      <c r="S2435" s="13">
        <f t="shared" si="192"/>
        <v>42397.89980324074</v>
      </c>
      <c r="T2435" s="13">
        <f t="shared" si="193"/>
        <v>42427.89980324074</v>
      </c>
      <c r="U2435">
        <f t="shared" si="194"/>
        <v>2016</v>
      </c>
    </row>
    <row r="2436" spans="1:21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8326</v>
      </c>
      <c r="R2436" t="s">
        <v>8354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8326</v>
      </c>
      <c r="R2437" t="s">
        <v>8354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8326</v>
      </c>
      <c r="R2438" t="s">
        <v>8354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8326</v>
      </c>
      <c r="R2439" t="s">
        <v>8354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8326</v>
      </c>
      <c r="R2440" t="s">
        <v>8354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8326</v>
      </c>
      <c r="R2441" t="s">
        <v>8354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8326</v>
      </c>
      <c r="R2442" t="s">
        <v>8354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8326</v>
      </c>
      <c r="R2443" t="s">
        <v>8327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8326</v>
      </c>
      <c r="R2444" t="s">
        <v>8327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8326</v>
      </c>
      <c r="R2445" t="s">
        <v>8327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8326</v>
      </c>
      <c r="R2446" t="s">
        <v>8327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8326</v>
      </c>
      <c r="R2447" t="s">
        <v>8327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8326</v>
      </c>
      <c r="R2448" t="s">
        <v>8327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8326</v>
      </c>
      <c r="R2449" t="s">
        <v>8327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8326</v>
      </c>
      <c r="R2450" t="s">
        <v>8327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8326</v>
      </c>
      <c r="R2451" t="s">
        <v>8327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8326</v>
      </c>
      <c r="R2452" t="s">
        <v>8327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8326</v>
      </c>
      <c r="R2453" t="s">
        <v>8327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8326</v>
      </c>
      <c r="R2454" t="s">
        <v>8327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8326</v>
      </c>
      <c r="R2455" t="s">
        <v>8327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8326</v>
      </c>
      <c r="R2456" t="s">
        <v>8327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8326</v>
      </c>
      <c r="R2457" t="s">
        <v>8327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8326</v>
      </c>
      <c r="R2458" t="s">
        <v>8327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8326</v>
      </c>
      <c r="R2459" t="s">
        <v>8327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8326</v>
      </c>
      <c r="R2460" t="s">
        <v>8327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8326</v>
      </c>
      <c r="R2461" t="s">
        <v>8327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8326</v>
      </c>
      <c r="R2462" t="s">
        <v>8327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8312</v>
      </c>
      <c r="R2463" t="s">
        <v>8329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8312</v>
      </c>
      <c r="R2464" t="s">
        <v>8329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8312</v>
      </c>
      <c r="R2465" t="s">
        <v>8329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8312</v>
      </c>
      <c r="R2466" t="s">
        <v>8329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8312</v>
      </c>
      <c r="R2467" t="s">
        <v>8329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8312</v>
      </c>
      <c r="R2468" t="s">
        <v>8329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8312</v>
      </c>
      <c r="R2469" t="s">
        <v>8329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8312</v>
      </c>
      <c r="R2470" t="s">
        <v>8329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8312</v>
      </c>
      <c r="R2471" t="s">
        <v>8329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8312</v>
      </c>
      <c r="R2472" t="s">
        <v>8329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8312</v>
      </c>
      <c r="R2473" t="s">
        <v>8329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8312</v>
      </c>
      <c r="R2474" t="s">
        <v>8329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8312</v>
      </c>
      <c r="R2475" t="s">
        <v>8329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8312</v>
      </c>
      <c r="R2476" t="s">
        <v>8329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8312</v>
      </c>
      <c r="R2477" t="s">
        <v>8329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8312</v>
      </c>
      <c r="R2478" t="s">
        <v>8329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8312</v>
      </c>
      <c r="R2479" t="s">
        <v>8329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8312</v>
      </c>
      <c r="R2480" t="s">
        <v>8329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8312</v>
      </c>
      <c r="R2481" t="s">
        <v>8329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8312</v>
      </c>
      <c r="R2482" t="s">
        <v>8329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8312</v>
      </c>
      <c r="R2483" t="s">
        <v>8329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8312</v>
      </c>
      <c r="R2484" t="s">
        <v>8329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8312</v>
      </c>
      <c r="R2485" t="s">
        <v>8329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8312</v>
      </c>
      <c r="R2486" t="s">
        <v>8329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8312</v>
      </c>
      <c r="R2487" t="s">
        <v>8329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8312</v>
      </c>
      <c r="R2488" t="s">
        <v>8329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8312</v>
      </c>
      <c r="R2489" t="s">
        <v>8329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8312</v>
      </c>
      <c r="R2490" t="s">
        <v>8329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8312</v>
      </c>
      <c r="R2491" t="s">
        <v>8329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8312</v>
      </c>
      <c r="R2492" t="s">
        <v>8329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8312</v>
      </c>
      <c r="R2493" t="s">
        <v>8329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8312</v>
      </c>
      <c r="R2494" t="s">
        <v>8329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8312</v>
      </c>
      <c r="R2495" t="s">
        <v>8329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8312</v>
      </c>
      <c r="R2496" t="s">
        <v>8329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8312</v>
      </c>
      <c r="R2497" t="s">
        <v>8329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8312</v>
      </c>
      <c r="R2498" t="s">
        <v>8329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8312</v>
      </c>
      <c r="R2499" t="s">
        <v>8329</v>
      </c>
      <c r="S2499" s="13">
        <f t="shared" si="197"/>
        <v>40730.878912037035</v>
      </c>
      <c r="T2499" s="13">
        <f t="shared" si="198"/>
        <v>40760.878912037035</v>
      </c>
      <c r="U2499">
        <f t="shared" si="199"/>
        <v>2011</v>
      </c>
    </row>
    <row r="2500" spans="1:21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8312</v>
      </c>
      <c r="R2500" t="s">
        <v>8329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8312</v>
      </c>
      <c r="R2501" t="s">
        <v>8329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8312</v>
      </c>
      <c r="R2502" t="s">
        <v>8329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8326</v>
      </c>
      <c r="R2503" t="s">
        <v>8357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8326</v>
      </c>
      <c r="R2504" t="s">
        <v>8357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8326</v>
      </c>
      <c r="R2505" t="s">
        <v>8357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8326</v>
      </c>
      <c r="R2506" t="s">
        <v>8357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8326</v>
      </c>
      <c r="R2507" t="s">
        <v>8357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8326</v>
      </c>
      <c r="R2508" t="s">
        <v>8357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8326</v>
      </c>
      <c r="R2509" t="s">
        <v>8357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8326</v>
      </c>
      <c r="R2510" t="s">
        <v>8357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8326</v>
      </c>
      <c r="R2511" t="s">
        <v>8357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8326</v>
      </c>
      <c r="R2512" t="s">
        <v>8357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8326</v>
      </c>
      <c r="R2513" t="s">
        <v>8357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8326</v>
      </c>
      <c r="R2514" t="s">
        <v>8357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8326</v>
      </c>
      <c r="R2515" t="s">
        <v>8357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8326</v>
      </c>
      <c r="R2516" t="s">
        <v>8357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8326</v>
      </c>
      <c r="R2517" t="s">
        <v>8357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8326</v>
      </c>
      <c r="R2518" t="s">
        <v>8357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8326</v>
      </c>
      <c r="R2519" t="s">
        <v>8357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8326</v>
      </c>
      <c r="R2520" t="s">
        <v>8357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8326</v>
      </c>
      <c r="R2521" t="s">
        <v>8357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8326</v>
      </c>
      <c r="R2522" t="s">
        <v>8357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8312</v>
      </c>
      <c r="R2523" t="s">
        <v>8334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8312</v>
      </c>
      <c r="R2524" t="s">
        <v>8334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8312</v>
      </c>
      <c r="R2525" t="s">
        <v>8334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8312</v>
      </c>
      <c r="R2526" t="s">
        <v>8334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8312</v>
      </c>
      <c r="R2527" t="s">
        <v>8334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8312</v>
      </c>
      <c r="R2528" t="s">
        <v>8334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8312</v>
      </c>
      <c r="R2529" t="s">
        <v>8334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8312</v>
      </c>
      <c r="R2530" t="s">
        <v>8334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8312</v>
      </c>
      <c r="R2531" t="s">
        <v>8334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8312</v>
      </c>
      <c r="R2532" t="s">
        <v>8334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8312</v>
      </c>
      <c r="R2533" t="s">
        <v>8334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8312</v>
      </c>
      <c r="R2534" t="s">
        <v>8334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8312</v>
      </c>
      <c r="R2535" t="s">
        <v>8334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8312</v>
      </c>
      <c r="R2536" t="s">
        <v>8334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8312</v>
      </c>
      <c r="R2537" t="s">
        <v>8334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8312</v>
      </c>
      <c r="R2538" t="s">
        <v>8334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8312</v>
      </c>
      <c r="R2539" t="s">
        <v>8334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8312</v>
      </c>
      <c r="R2540" t="s">
        <v>8334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8312</v>
      </c>
      <c r="R2541" t="s">
        <v>8334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8312</v>
      </c>
      <c r="R2542" t="s">
        <v>8334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8312</v>
      </c>
      <c r="R2543" t="s">
        <v>8334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8312</v>
      </c>
      <c r="R2544" t="s">
        <v>8334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8312</v>
      </c>
      <c r="R2545" t="s">
        <v>8334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8312</v>
      </c>
      <c r="R2546" t="s">
        <v>8334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8312</v>
      </c>
      <c r="R2547" t="s">
        <v>8334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8312</v>
      </c>
      <c r="R2548" t="s">
        <v>8334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8312</v>
      </c>
      <c r="R2549" t="s">
        <v>8334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8312</v>
      </c>
      <c r="R2550" t="s">
        <v>8334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8312</v>
      </c>
      <c r="R2551" t="s">
        <v>8334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8312</v>
      </c>
      <c r="R2552" t="s">
        <v>8334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8312</v>
      </c>
      <c r="R2553" t="s">
        <v>8334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8312</v>
      </c>
      <c r="R2554" t="s">
        <v>8334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8312</v>
      </c>
      <c r="R2555" t="s">
        <v>8334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8312</v>
      </c>
      <c r="R2556" t="s">
        <v>8334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8312</v>
      </c>
      <c r="R2557" t="s">
        <v>8334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8312</v>
      </c>
      <c r="R2558" t="s">
        <v>8334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8312</v>
      </c>
      <c r="R2559" t="s">
        <v>8334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8312</v>
      </c>
      <c r="R2560" t="s">
        <v>8334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8312</v>
      </c>
      <c r="R2561" t="s">
        <v>8334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8312</v>
      </c>
      <c r="R2562" t="s">
        <v>8334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8326</v>
      </c>
      <c r="R2563" t="s">
        <v>8354</v>
      </c>
      <c r="S2563" s="13">
        <f t="shared" si="202"/>
        <v>42260.528807870374</v>
      </c>
      <c r="T2563" s="13">
        <f t="shared" si="203"/>
        <v>42290.528807870374</v>
      </c>
      <c r="U2563">
        <f t="shared" si="204"/>
        <v>2015</v>
      </c>
    </row>
    <row r="2564" spans="1:21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8326</v>
      </c>
      <c r="R2564" t="s">
        <v>8354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8326</v>
      </c>
      <c r="R2565" t="s">
        <v>8354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8326</v>
      </c>
      <c r="R2566" t="s">
        <v>8354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8326</v>
      </c>
      <c r="R2567" t="s">
        <v>8354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8326</v>
      </c>
      <c r="R2568" t="s">
        <v>8354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8326</v>
      </c>
      <c r="R2569" t="s">
        <v>8354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8326</v>
      </c>
      <c r="R2570" t="s">
        <v>8354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8326</v>
      </c>
      <c r="R2571" t="s">
        <v>8354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8326</v>
      </c>
      <c r="R2572" t="s">
        <v>8354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8326</v>
      </c>
      <c r="R2573" t="s">
        <v>8354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8326</v>
      </c>
      <c r="R2574" t="s">
        <v>8354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8326</v>
      </c>
      <c r="R2575" t="s">
        <v>8354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8326</v>
      </c>
      <c r="R2576" t="s">
        <v>8354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8326</v>
      </c>
      <c r="R2577" t="s">
        <v>8354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8326</v>
      </c>
      <c r="R2578" t="s">
        <v>8354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8326</v>
      </c>
      <c r="R2579" t="s">
        <v>8354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8326</v>
      </c>
      <c r="R2580" t="s">
        <v>8354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8326</v>
      </c>
      <c r="R2581" t="s">
        <v>8354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8326</v>
      </c>
      <c r="R2582" t="s">
        <v>8354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8326</v>
      </c>
      <c r="R2583" t="s">
        <v>8354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8326</v>
      </c>
      <c r="R2584" t="s">
        <v>8354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8326</v>
      </c>
      <c r="R2585" t="s">
        <v>8354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8326</v>
      </c>
      <c r="R2586" t="s">
        <v>8354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8326</v>
      </c>
      <c r="R2587" t="s">
        <v>8354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8326</v>
      </c>
      <c r="R2588" t="s">
        <v>8354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8326</v>
      </c>
      <c r="R2589" t="s">
        <v>8354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8326</v>
      </c>
      <c r="R2590" t="s">
        <v>8354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8326</v>
      </c>
      <c r="R2591" t="s">
        <v>8354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8326</v>
      </c>
      <c r="R2592" t="s">
        <v>8354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8326</v>
      </c>
      <c r="R2593" t="s">
        <v>8354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8326</v>
      </c>
      <c r="R2594" t="s">
        <v>8354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8326</v>
      </c>
      <c r="R2595" t="s">
        <v>8354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8326</v>
      </c>
      <c r="R2596" t="s">
        <v>8354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8326</v>
      </c>
      <c r="R2597" t="s">
        <v>8354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8326</v>
      </c>
      <c r="R2598" t="s">
        <v>8354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8326</v>
      </c>
      <c r="R2599" t="s">
        <v>8354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8326</v>
      </c>
      <c r="R2600" t="s">
        <v>8354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8326</v>
      </c>
      <c r="R2601" t="s">
        <v>8354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8326</v>
      </c>
      <c r="R2602" t="s">
        <v>8354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8308</v>
      </c>
      <c r="R2603" t="s">
        <v>8317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8308</v>
      </c>
      <c r="R2604" t="s">
        <v>8317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8308</v>
      </c>
      <c r="R2605" t="s">
        <v>8317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8308</v>
      </c>
      <c r="R2606" t="s">
        <v>8317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8308</v>
      </c>
      <c r="R2607" t="s">
        <v>8317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8308</v>
      </c>
      <c r="R2608" t="s">
        <v>8317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8308</v>
      </c>
      <c r="R2609" t="s">
        <v>8317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8308</v>
      </c>
      <c r="R2610" t="s">
        <v>8317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8308</v>
      </c>
      <c r="R2611" t="s">
        <v>8317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8308</v>
      </c>
      <c r="R2612" t="s">
        <v>8317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8308</v>
      </c>
      <c r="R2613" t="s">
        <v>8317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8308</v>
      </c>
      <c r="R2614" t="s">
        <v>8317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8308</v>
      </c>
      <c r="R2615" t="s">
        <v>8317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8308</v>
      </c>
      <c r="R2616" t="s">
        <v>8317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8308</v>
      </c>
      <c r="R2617" t="s">
        <v>8317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8308</v>
      </c>
      <c r="R2618" t="s">
        <v>8317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8308</v>
      </c>
      <c r="R2619" t="s">
        <v>8317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8308</v>
      </c>
      <c r="R2620" t="s">
        <v>8317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8308</v>
      </c>
      <c r="R2621" t="s">
        <v>8317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8308</v>
      </c>
      <c r="R2622" t="s">
        <v>8317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8308</v>
      </c>
      <c r="R2623" t="s">
        <v>8317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8308</v>
      </c>
      <c r="R2624" t="s">
        <v>8317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8308</v>
      </c>
      <c r="R2625" t="s">
        <v>8317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8308</v>
      </c>
      <c r="R2626" t="s">
        <v>8317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8308</v>
      </c>
      <c r="R2627" t="s">
        <v>8317</v>
      </c>
      <c r="S2627" s="13">
        <f t="shared" si="207"/>
        <v>42658.810277777782</v>
      </c>
      <c r="T2627" s="13">
        <f t="shared" si="208"/>
        <v>42683.851944444439</v>
      </c>
      <c r="U2627">
        <f t="shared" si="209"/>
        <v>2016</v>
      </c>
    </row>
    <row r="2628" spans="1:21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8308</v>
      </c>
      <c r="R2628" t="s">
        <v>8317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8308</v>
      </c>
      <c r="R2629" t="s">
        <v>8317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8308</v>
      </c>
      <c r="R2630" t="s">
        <v>8317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8308</v>
      </c>
      <c r="R2631" t="s">
        <v>8317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8308</v>
      </c>
      <c r="R2632" t="s">
        <v>8317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8308</v>
      </c>
      <c r="R2633" t="s">
        <v>8317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8308</v>
      </c>
      <c r="R2634" t="s">
        <v>8317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8308</v>
      </c>
      <c r="R2635" t="s">
        <v>8317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8308</v>
      </c>
      <c r="R2636" t="s">
        <v>8317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8308</v>
      </c>
      <c r="R2637" t="s">
        <v>8317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8308</v>
      </c>
      <c r="R2638" t="s">
        <v>8317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8308</v>
      </c>
      <c r="R2639" t="s">
        <v>8317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8308</v>
      </c>
      <c r="R2640" t="s">
        <v>8317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8308</v>
      </c>
      <c r="R2641" t="s">
        <v>8317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8308</v>
      </c>
      <c r="R2642" t="s">
        <v>8317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8308</v>
      </c>
      <c r="R2643" t="s">
        <v>8317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8308</v>
      </c>
      <c r="R2644" t="s">
        <v>8317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8308</v>
      </c>
      <c r="R2645" t="s">
        <v>8317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8308</v>
      </c>
      <c r="R2646" t="s">
        <v>8317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8308</v>
      </c>
      <c r="R2647" t="s">
        <v>8317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8308</v>
      </c>
      <c r="R2648" t="s">
        <v>8317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8308</v>
      </c>
      <c r="R2649" t="s">
        <v>8317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8308</v>
      </c>
      <c r="R2650" t="s">
        <v>8317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8308</v>
      </c>
      <c r="R2651" t="s">
        <v>8317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8308</v>
      </c>
      <c r="R2652" t="s">
        <v>8317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8308</v>
      </c>
      <c r="R2653" t="s">
        <v>8317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8308</v>
      </c>
      <c r="R2654" t="s">
        <v>8317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8308</v>
      </c>
      <c r="R2655" t="s">
        <v>8317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8308</v>
      </c>
      <c r="R2656" t="s">
        <v>8317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8308</v>
      </c>
      <c r="R2657" t="s">
        <v>8317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8308</v>
      </c>
      <c r="R2658" t="s">
        <v>8317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8308</v>
      </c>
      <c r="R2659" t="s">
        <v>8317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8308</v>
      </c>
      <c r="R2660" t="s">
        <v>8317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8308</v>
      </c>
      <c r="R2661" t="s">
        <v>8317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8308</v>
      </c>
      <c r="R2662" t="s">
        <v>8317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8308</v>
      </c>
      <c r="R2663" t="s">
        <v>8335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8308</v>
      </c>
      <c r="R2664" t="s">
        <v>8335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8308</v>
      </c>
      <c r="R2665" t="s">
        <v>8335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8308</v>
      </c>
      <c r="R2666" t="s">
        <v>8335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8308</v>
      </c>
      <c r="R2667" t="s">
        <v>8335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8308</v>
      </c>
      <c r="R2668" t="s">
        <v>8335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8308</v>
      </c>
      <c r="R2669" t="s">
        <v>8335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8308</v>
      </c>
      <c r="R2670" t="s">
        <v>8335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8308</v>
      </c>
      <c r="R2671" t="s">
        <v>8335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8308</v>
      </c>
      <c r="R2672" t="s">
        <v>8335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8308</v>
      </c>
      <c r="R2673" t="s">
        <v>8335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8308</v>
      </c>
      <c r="R2674" t="s">
        <v>8335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8308</v>
      </c>
      <c r="R2675" t="s">
        <v>8335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8308</v>
      </c>
      <c r="R2676" t="s">
        <v>8335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8308</v>
      </c>
      <c r="R2677" t="s">
        <v>8335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8308</v>
      </c>
      <c r="R2678" t="s">
        <v>8335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8308</v>
      </c>
      <c r="R2679" t="s">
        <v>8335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8308</v>
      </c>
      <c r="R2680" t="s">
        <v>8335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8308</v>
      </c>
      <c r="R2681" t="s">
        <v>8335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8308</v>
      </c>
      <c r="R2682" t="s">
        <v>8335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8326</v>
      </c>
      <c r="R2683" t="s">
        <v>8354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8326</v>
      </c>
      <c r="R2684" t="s">
        <v>8354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8326</v>
      </c>
      <c r="R2685" t="s">
        <v>8354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8326</v>
      </c>
      <c r="R2686" t="s">
        <v>8354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8326</v>
      </c>
      <c r="R2687" t="s">
        <v>8354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8326</v>
      </c>
      <c r="R2688" t="s">
        <v>8354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8326</v>
      </c>
      <c r="R2689" t="s">
        <v>8354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8326</v>
      </c>
      <c r="R2690" t="s">
        <v>8354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8326</v>
      </c>
      <c r="R2691" t="s">
        <v>8354</v>
      </c>
      <c r="S2691" s="13">
        <f t="shared" si="212"/>
        <v>42551.961689814809</v>
      </c>
      <c r="T2691" s="13">
        <f t="shared" si="213"/>
        <v>42581.961689814809</v>
      </c>
      <c r="U2691">
        <f t="shared" si="214"/>
        <v>2016</v>
      </c>
    </row>
    <row r="2692" spans="1:21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8326</v>
      </c>
      <c r="R2692" t="s">
        <v>8354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8326</v>
      </c>
      <c r="R2693" t="s">
        <v>8354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8326</v>
      </c>
      <c r="R2694" t="s">
        <v>8354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8326</v>
      </c>
      <c r="R2695" t="s">
        <v>8354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8326</v>
      </c>
      <c r="R2696" t="s">
        <v>8354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8326</v>
      </c>
      <c r="R2697" t="s">
        <v>8354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8326</v>
      </c>
      <c r="R2698" t="s">
        <v>8354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8326</v>
      </c>
      <c r="R2699" t="s">
        <v>8354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8326</v>
      </c>
      <c r="R2700" t="s">
        <v>8354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8326</v>
      </c>
      <c r="R2701" t="s">
        <v>8354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8326</v>
      </c>
      <c r="R2702" t="s">
        <v>8354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8328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8328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8328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8328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8328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8328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8328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8328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8328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8328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8328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8328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8328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8328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8328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8328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8328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8328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8328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8328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8308</v>
      </c>
      <c r="R2723" t="s">
        <v>8309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8308</v>
      </c>
      <c r="R2724" t="s">
        <v>8309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8308</v>
      </c>
      <c r="R2725" t="s">
        <v>8309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8308</v>
      </c>
      <c r="R2726" t="s">
        <v>8309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8308</v>
      </c>
      <c r="R2727" t="s">
        <v>8309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8308</v>
      </c>
      <c r="R2728" t="s">
        <v>8309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8308</v>
      </c>
      <c r="R2729" t="s">
        <v>8309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8308</v>
      </c>
      <c r="R2730" t="s">
        <v>8309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8308</v>
      </c>
      <c r="R2731" t="s">
        <v>8309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8308</v>
      </c>
      <c r="R2732" t="s">
        <v>8309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8308</v>
      </c>
      <c r="R2733" t="s">
        <v>8309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8308</v>
      </c>
      <c r="R2734" t="s">
        <v>8309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8308</v>
      </c>
      <c r="R2735" t="s">
        <v>8309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8308</v>
      </c>
      <c r="R2736" t="s">
        <v>8309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8308</v>
      </c>
      <c r="R2737" t="s">
        <v>8309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8308</v>
      </c>
      <c r="R2738" t="s">
        <v>8309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8308</v>
      </c>
      <c r="R2739" t="s">
        <v>8309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8308</v>
      </c>
      <c r="R2740" t="s">
        <v>8309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8308</v>
      </c>
      <c r="R2741" t="s">
        <v>8309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8308</v>
      </c>
      <c r="R2742" t="s">
        <v>8309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8349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8349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8349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8349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8349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8349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8349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8349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8349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8349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8349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8321</v>
      </c>
      <c r="R2754" t="s">
        <v>8349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8321</v>
      </c>
      <c r="R2755" t="s">
        <v>8349</v>
      </c>
      <c r="S2755" s="13">
        <f t="shared" si="217"/>
        <v>41117.900729166664</v>
      </c>
      <c r="T2755" s="13">
        <f t="shared" si="218"/>
        <v>41147.900729166664</v>
      </c>
      <c r="U2755">
        <f t="shared" si="219"/>
        <v>2012</v>
      </c>
    </row>
    <row r="2756" spans="1:21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8349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8349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8349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8349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8349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8349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8349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8349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8349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8349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8349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8349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8349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8349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8349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8349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8349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8349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8349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8349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8349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8349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8349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8349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8349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8349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8349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si="224"/>
        <v>2015</v>
      </c>
    </row>
    <row r="2820" spans="1:21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si="229"/>
        <v>2014</v>
      </c>
    </row>
    <row r="2884" spans="1:21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8336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8336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8336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8336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8336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8336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8336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8336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8336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8336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8336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8336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8336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8336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8336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8336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8336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8336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8336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8336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8328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8328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8328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8328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8328</v>
      </c>
      <c r="S2947" s="13">
        <f t="shared" si="232"/>
        <v>42118.139583333337</v>
      </c>
      <c r="T2947" s="13">
        <f t="shared" si="233"/>
        <v>42148.139583333337</v>
      </c>
      <c r="U2947">
        <f t="shared" si="234"/>
        <v>2015</v>
      </c>
    </row>
    <row r="2948" spans="1:21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8328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8328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8328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8328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8328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8328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8328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8328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8328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8328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8328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8328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8328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8328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8328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8328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8328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8328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8328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8328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8328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8328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8328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8328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8328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8328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8328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8328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8328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8328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8328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8328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8328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8328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8328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8328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8328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8328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8328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8328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8328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8328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8328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8328</v>
      </c>
      <c r="S3011" s="13">
        <f t="shared" si="237"/>
        <v>41939.569907407407</v>
      </c>
      <c r="T3011" s="13">
        <f t="shared" si="238"/>
        <v>41969.611574074079</v>
      </c>
      <c r="U3011">
        <f t="shared" si="239"/>
        <v>2014</v>
      </c>
    </row>
    <row r="3012" spans="1:21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8328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8328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8328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8328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8328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8328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8328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8328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8328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8328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8328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8328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8328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8328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8328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8328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8328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8328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8328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8328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8328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8328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8328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8328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8328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8328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8328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8328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8328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8328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8328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8328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8328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8328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8328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8328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8328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8328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8328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8328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8328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8328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8328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8328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8328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8328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8328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8328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8328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8328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8328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8328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8328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8328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8328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8328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8328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8328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8328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8328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8328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8328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8328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8328</v>
      </c>
      <c r="S3075" s="13">
        <f t="shared" si="242"/>
        <v>42111.684027777781</v>
      </c>
      <c r="T3075" s="13">
        <f t="shared" si="243"/>
        <v>42169.804861111115</v>
      </c>
      <c r="U3075">
        <f t="shared" si="244"/>
        <v>2015</v>
      </c>
    </row>
    <row r="3076" spans="1:21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8328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8328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8328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8328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8328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8328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8328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8328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8328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8328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8328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8328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8328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8328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8328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8328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8328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8328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8328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8328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8328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8328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8328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8328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8328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8328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8328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8328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8328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8328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8328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8328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8328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8328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8328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8328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8328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8328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8328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8328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8328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8328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8328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8328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8328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8328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8328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8328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8328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8328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8328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8328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8328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8328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>
        <f t="shared" si="249"/>
        <v>2017</v>
      </c>
    </row>
    <row r="3140" spans="1:21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8336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8336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8336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8336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8336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8336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8336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8336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8336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8336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8336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8336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8336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8336</v>
      </c>
      <c r="S3203" s="13">
        <f t="shared" si="252"/>
        <v>41861.767094907409</v>
      </c>
      <c r="T3203" s="13">
        <f t="shared" si="253"/>
        <v>41882.767094907409</v>
      </c>
      <c r="U3203">
        <f t="shared" si="254"/>
        <v>2014</v>
      </c>
    </row>
    <row r="3204" spans="1:21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8336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8336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8336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8336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8336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8336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>
        <f t="shared" si="259"/>
        <v>2015</v>
      </c>
    </row>
    <row r="3268" spans="1:21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>
        <f t="shared" si="264"/>
        <v>2014</v>
      </c>
    </row>
    <row r="3332" spans="1:21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>
        <f t="shared" si="269"/>
        <v>2014</v>
      </c>
    </row>
    <row r="3396" spans="1:21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>
        <f t="shared" si="274"/>
        <v>2015</v>
      </c>
    </row>
    <row r="3460" spans="1:21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>
        <f t="shared" si="279"/>
        <v>2014</v>
      </c>
    </row>
    <row r="3524" spans="1:21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>
        <f t="shared" si="284"/>
        <v>2014</v>
      </c>
    </row>
    <row r="3588" spans="1:21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8336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8336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8336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8336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8336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8336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8336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8336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8336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8336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8336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8336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8336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8336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8336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8336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8336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8336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8336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8336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>
        <f t="shared" si="289"/>
        <v>2014</v>
      </c>
    </row>
    <row r="3652" spans="1:21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>
        <f t="shared" si="294"/>
        <v>2016</v>
      </c>
    </row>
    <row r="3716" spans="1:21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8336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8336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8336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8336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8336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8336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8336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8336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8336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8336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8336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8336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8336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8336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8336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8336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8336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8336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8336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8336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8336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8336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8336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8336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8336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8336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8336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8336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8336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8336</v>
      </c>
      <c r="S3779" s="13">
        <f t="shared" si="297"/>
        <v>41887.111354166671</v>
      </c>
      <c r="T3779" s="13">
        <f t="shared" si="298"/>
        <v>41909.166666666664</v>
      </c>
      <c r="U3779">
        <f t="shared" si="299"/>
        <v>2014</v>
      </c>
    </row>
    <row r="3780" spans="1:21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8336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8336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8336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8336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8336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8336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8336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8336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8336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8336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8336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8336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8336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8336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8336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8336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8336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8336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8336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8336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8336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8336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8336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8336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8336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8336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8336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8336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8336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8336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3">
        <f t="shared" si="302"/>
        <v>41780.785729166666</v>
      </c>
      <c r="T3843" s="13">
        <f t="shared" si="303"/>
        <v>41840.785729166666</v>
      </c>
      <c r="U3843">
        <f t="shared" si="304"/>
        <v>2014</v>
      </c>
    </row>
    <row r="3844" spans="1:21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8336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8336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8336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8336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8336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8336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8336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8336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8336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8336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8336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8336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8336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8336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8336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8336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8336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8336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8336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8336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3">
        <f t="shared" si="307"/>
        <v>42124.623877314814</v>
      </c>
      <c r="T3907" s="13">
        <f t="shared" si="308"/>
        <v>42166.958333333328</v>
      </c>
      <c r="U3907">
        <f t="shared" si="309"/>
        <v>2015</v>
      </c>
    </row>
    <row r="3908" spans="1:21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3">
        <f t="shared" si="312"/>
        <v>42601.854699074072</v>
      </c>
      <c r="T3971" s="13">
        <f t="shared" si="313"/>
        <v>42611.163194444445</v>
      </c>
      <c r="U3971">
        <f t="shared" si="314"/>
        <v>2016</v>
      </c>
    </row>
    <row r="3972" spans="1:21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3">
        <f t="shared" si="317"/>
        <v>42614.268796296295</v>
      </c>
      <c r="T4035" s="13">
        <f t="shared" si="318"/>
        <v>42645.375</v>
      </c>
      <c r="U4035">
        <f t="shared" si="319"/>
        <v>2016</v>
      </c>
    </row>
    <row r="4036" spans="1:21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3">
        <f t="shared" si="322"/>
        <v>42344.824502314819</v>
      </c>
      <c r="T4099" s="13">
        <f t="shared" si="323"/>
        <v>42400.996527777781</v>
      </c>
      <c r="U4099">
        <f t="shared" si="324"/>
        <v>2015</v>
      </c>
    </row>
    <row r="4100" spans="1:21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U4115">
    <sortCondition descending="1" ref="F2:F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"live"</formula>
    </cfRule>
    <cfRule type="cellIs" dxfId="0" priority="6" operator="equal">
      <formula>"successful"</formula>
    </cfRule>
  </conditionalFormatting>
  <conditionalFormatting sqref="O1:U1">
    <cfRule type="colorScale" priority="2">
      <colorScale>
        <cfvo type="min"/>
        <cfvo type="max"/>
        <color theme="5" tint="-0.249977111117893"/>
        <color theme="4" tint="0.39997558519241921"/>
      </colorScale>
    </cfRule>
  </conditionalFormatting>
  <conditionalFormatting sqref="O1:O1048576 P1:U1">
    <cfRule type="colorScale" priority="1">
      <colorScale>
        <cfvo type="percentile" val="90"/>
        <cfvo type="max"/>
        <color theme="5" tint="-0.249977111117893"/>
        <color theme="4" tint="0.39997558519241921"/>
      </colorScale>
    </cfRule>
  </conditionalFormatting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44DCE-20B3-482C-A1D3-9A7241A3AEB7}">
  <dimension ref="A1:F6"/>
  <sheetViews>
    <sheetView tabSelected="1" workbookViewId="0">
      <selection activeCell="B1" sqref="B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8222</v>
      </c>
      <c r="B1" t="s">
        <v>8224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8315</v>
      </c>
      <c r="B5">
        <v>6</v>
      </c>
      <c r="C5">
        <v>89</v>
      </c>
      <c r="D5">
        <v>6</v>
      </c>
      <c r="E5">
        <v>258</v>
      </c>
      <c r="F5">
        <v>359</v>
      </c>
    </row>
    <row r="6" spans="1:6" x14ac:dyDescent="0.75">
      <c r="A6" s="12" t="s">
        <v>8361</v>
      </c>
      <c r="B6">
        <v>6</v>
      </c>
      <c r="C6">
        <v>89</v>
      </c>
      <c r="D6">
        <v>6</v>
      </c>
      <c r="E6">
        <v>258</v>
      </c>
      <c r="F6">
        <v>359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D3FD-D0A4-4FAD-8569-A7100CB7F859}">
  <dimension ref="A1:F17"/>
  <sheetViews>
    <sheetView workbookViewId="0">
      <selection activeCell="M20" sqref="M20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1" t="s">
        <v>8358</v>
      </c>
      <c r="B1" t="s">
        <v>8364</v>
      </c>
    </row>
    <row r="3" spans="1:6" x14ac:dyDescent="0.75">
      <c r="A3" s="11" t="s">
        <v>8363</v>
      </c>
      <c r="B3" s="11" t="s">
        <v>8360</v>
      </c>
    </row>
    <row r="4" spans="1:6" x14ac:dyDescent="0.7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2" t="s">
        <v>8373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75">
      <c r="A6" s="12" t="s">
        <v>8374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75">
      <c r="A7" s="12" t="s">
        <v>8375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75">
      <c r="A8" s="12" t="s">
        <v>8376</v>
      </c>
      <c r="B8">
        <v>27</v>
      </c>
      <c r="C8">
        <v>102</v>
      </c>
      <c r="E8">
        <v>192</v>
      </c>
      <c r="F8">
        <v>321</v>
      </c>
    </row>
    <row r="9" spans="1:6" x14ac:dyDescent="0.75">
      <c r="A9" s="12" t="s">
        <v>8367</v>
      </c>
      <c r="B9">
        <v>26</v>
      </c>
      <c r="C9">
        <v>126</v>
      </c>
      <c r="E9">
        <v>234</v>
      </c>
      <c r="F9">
        <v>386</v>
      </c>
    </row>
    <row r="10" spans="1:6" x14ac:dyDescent="0.75">
      <c r="A10" s="12" t="s">
        <v>8377</v>
      </c>
      <c r="B10">
        <v>27</v>
      </c>
      <c r="C10">
        <v>147</v>
      </c>
      <c r="E10">
        <v>211</v>
      </c>
      <c r="F10">
        <v>385</v>
      </c>
    </row>
    <row r="11" spans="1:6" x14ac:dyDescent="0.75">
      <c r="A11" s="12" t="s">
        <v>8368</v>
      </c>
      <c r="B11">
        <v>43</v>
      </c>
      <c r="C11">
        <v>150</v>
      </c>
      <c r="E11">
        <v>194</v>
      </c>
      <c r="F11">
        <v>387</v>
      </c>
    </row>
    <row r="12" spans="1:6" x14ac:dyDescent="0.75">
      <c r="A12" s="12" t="s">
        <v>8369</v>
      </c>
      <c r="B12">
        <v>33</v>
      </c>
      <c r="C12">
        <v>134</v>
      </c>
      <c r="E12">
        <v>166</v>
      </c>
      <c r="F12">
        <v>333</v>
      </c>
    </row>
    <row r="13" spans="1:6" x14ac:dyDescent="0.75">
      <c r="A13" s="12" t="s">
        <v>8370</v>
      </c>
      <c r="B13">
        <v>24</v>
      </c>
      <c r="C13">
        <v>127</v>
      </c>
      <c r="E13">
        <v>147</v>
      </c>
      <c r="F13">
        <v>298</v>
      </c>
    </row>
    <row r="14" spans="1:6" x14ac:dyDescent="0.75">
      <c r="A14" s="12" t="s">
        <v>8371</v>
      </c>
      <c r="B14">
        <v>20</v>
      </c>
      <c r="C14">
        <v>149</v>
      </c>
      <c r="E14">
        <v>183</v>
      </c>
      <c r="F14">
        <v>352</v>
      </c>
    </row>
    <row r="15" spans="1:6" x14ac:dyDescent="0.75">
      <c r="A15" s="12" t="s">
        <v>8372</v>
      </c>
      <c r="B15">
        <v>37</v>
      </c>
      <c r="C15">
        <v>114</v>
      </c>
      <c r="E15">
        <v>183</v>
      </c>
      <c r="F15">
        <v>334</v>
      </c>
    </row>
    <row r="16" spans="1:6" x14ac:dyDescent="0.75">
      <c r="A16" s="12" t="s">
        <v>8378</v>
      </c>
      <c r="B16">
        <v>23</v>
      </c>
      <c r="C16">
        <v>118</v>
      </c>
      <c r="E16">
        <v>111</v>
      </c>
      <c r="F16">
        <v>252</v>
      </c>
    </row>
    <row r="17" spans="1:6" x14ac:dyDescent="0.75">
      <c r="A17" s="12" t="s">
        <v>8361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0E34-97CF-4BDE-8E6C-34DE7763480F}">
  <dimension ref="A1:E18"/>
  <sheetViews>
    <sheetView workbookViewId="0">
      <selection activeCell="M21" sqref="M21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11" t="s">
        <v>8358</v>
      </c>
      <c r="B1" t="s">
        <v>8315</v>
      </c>
    </row>
    <row r="2" spans="1:5" x14ac:dyDescent="0.75">
      <c r="A2" s="11" t="s">
        <v>8382</v>
      </c>
      <c r="B2" t="s">
        <v>8364</v>
      </c>
    </row>
    <row r="4" spans="1:5" x14ac:dyDescent="0.75">
      <c r="A4" s="11" t="s">
        <v>8363</v>
      </c>
      <c r="B4" s="11" t="s">
        <v>8360</v>
      </c>
    </row>
    <row r="5" spans="1:5" x14ac:dyDescent="0.7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75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75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75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75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75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75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75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75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75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75">
      <c r="A15" s="12" t="s">
        <v>8371</v>
      </c>
      <c r="B15">
        <v>65</v>
      </c>
      <c r="C15">
        <v>50</v>
      </c>
      <c r="E15">
        <v>115</v>
      </c>
    </row>
    <row r="16" spans="1:5" x14ac:dyDescent="0.75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75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7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46B5-34A4-473A-94EA-C43F5EE3DA78}">
  <dimension ref="A1:H13"/>
  <sheetViews>
    <sheetView zoomScale="77" zoomScaleNormal="77" workbookViewId="0">
      <selection activeCell="F21" sqref="F21"/>
    </sheetView>
  </sheetViews>
  <sheetFormatPr defaultRowHeight="14.75" x14ac:dyDescent="0.75"/>
  <cols>
    <col min="1" max="1" width="13.36328125" style="18" bestFit="1" customWidth="1"/>
    <col min="2" max="2" width="27.6796875" style="20" bestFit="1" customWidth="1"/>
    <col min="3" max="3" width="21.6328125" style="20" bestFit="1" customWidth="1"/>
    <col min="4" max="4" width="25.6328125" style="20" bestFit="1" customWidth="1"/>
    <col min="5" max="5" width="20.7265625" style="20" bestFit="1" customWidth="1"/>
    <col min="6" max="6" width="31.81640625" style="9" bestFit="1" customWidth="1"/>
    <col min="7" max="7" width="25.76953125" style="9" bestFit="1" customWidth="1"/>
    <col min="8" max="8" width="29.76953125" style="9" bestFit="1" customWidth="1"/>
  </cols>
  <sheetData>
    <row r="1" spans="1:8" ht="19.5" x14ac:dyDescent="0.75">
      <c r="A1" s="17" t="s">
        <v>8383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75">
      <c r="A2" s="18" t="s">
        <v>8391</v>
      </c>
      <c r="B2" s="20">
        <f>COUNTIFS(Kickstarter!$D:$D,"&lt;1000", Kickstarter!$F:$F,"successful", Kickstarter!R:R,"plays")</f>
        <v>141</v>
      </c>
      <c r="C2" s="20">
        <f>COUNTIFS(Kickstarter!$D:$D,"&lt;1000", Kickstarter!$F:$F,"failed", Kickstarter!R:R,"plays")</f>
        <v>45</v>
      </c>
      <c r="D2" s="20">
        <f>COUNTIFS(Kickstarter!$D:$D,"&lt;1000", Kickstarter!$F:$F,"canceled", Kickstarter!R:R,"plays")</f>
        <v>0</v>
      </c>
      <c r="E2" s="20">
        <f>SUM(B2:D2)</f>
        <v>186</v>
      </c>
      <c r="F2" s="9">
        <f>B2/E2</f>
        <v>0.75806451612903225</v>
      </c>
      <c r="G2" s="9">
        <f>C2/E2</f>
        <v>0.24193548387096775</v>
      </c>
      <c r="H2" s="9">
        <f>D2/E2</f>
        <v>0</v>
      </c>
    </row>
    <row r="3" spans="1:8" x14ac:dyDescent="0.75">
      <c r="A3" s="18" t="s">
        <v>8392</v>
      </c>
      <c r="B3" s="21">
        <f>COUNTIFS(Kickstarter!$D:$D,"&gt;=1000", Kickstarter!$F:$F,"successful", Kickstarter!$D:$D,"&lt;=4999", Kickstarter!R:R,"plays")</f>
        <v>388</v>
      </c>
      <c r="C3" s="20">
        <f>COUNTIFS(Kickstarter!$D:$D,"&gt;=1000", Kickstarter!$F:$F,"failed", Kickstarter!$D:$D,"&lt;=4999", Kickstarter!R:R,"plays")</f>
        <v>146</v>
      </c>
      <c r="D3" s="20">
        <f>COUNTIFS(Kickstarter!$D:$D,"&gt;=1000", Kickstarter!$F:$F,"canceled", Kickstarter!$D:$D,"&lt;=4999", Kickstarter!R:R,"plays")</f>
        <v>0</v>
      </c>
      <c r="E3" s="20">
        <f t="shared" ref="E3:E13" si="0">SUM(B3:D3)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 s="9">
        <f t="shared" ref="H3:H13" si="3">D3/E3</f>
        <v>0</v>
      </c>
    </row>
    <row r="4" spans="1:8" x14ac:dyDescent="0.75">
      <c r="A4" s="18" t="s">
        <v>8393</v>
      </c>
      <c r="B4" s="21">
        <f>COUNTIFS(Kickstarter!$D:$D,"&gt;=5000", Kickstarter!$F:$F,"successful", Kickstarter!$D:$D,"&lt;=9999", Kickstarter!R:R,"plays")</f>
        <v>93</v>
      </c>
      <c r="C4" s="20">
        <f>COUNTIFS(Kickstarter!$D:$D,"&gt;=5000", Kickstarter!$F:$F,"failed", Kickstarter!$D:$D,"&lt;=9999", Kickstarter!R:R,"plays")</f>
        <v>76</v>
      </c>
      <c r="D4" s="20">
        <f>COUNTIFS(Kickstarter!$D:$D,"&gt;=5000", Kickstarter!$F:$F,"canceled", Kickstarter!$D:$D,"&lt;=9999", Kickstarter!R:R,"plays")</f>
        <v>0</v>
      </c>
      <c r="E4" s="20">
        <f t="shared" si="0"/>
        <v>169</v>
      </c>
      <c r="F4" s="9">
        <f t="shared" si="1"/>
        <v>0.55029585798816572</v>
      </c>
      <c r="G4" s="9">
        <f t="shared" si="2"/>
        <v>0.44970414201183434</v>
      </c>
      <c r="H4" s="9">
        <f t="shared" si="3"/>
        <v>0</v>
      </c>
    </row>
    <row r="5" spans="1:8" x14ac:dyDescent="0.75">
      <c r="A5" s="18" t="s">
        <v>8394</v>
      </c>
      <c r="B5" s="21">
        <f>COUNTIFS(Kickstarter!$D:$D,"&gt;=10000", Kickstarter!$F:$F,"successful", Kickstarter!$D:$D,"&lt;=14999", Kickstarter!R:R,"plays")</f>
        <v>39</v>
      </c>
      <c r="C5" s="20">
        <f>COUNTIFS(Kickstarter!$D:$D,"&gt;=10000", Kickstarter!$F:$F,"failed", Kickstarter!$D:$D,"&lt;=14999", Kickstarter!R:R,"plays")</f>
        <v>33</v>
      </c>
      <c r="D5" s="20">
        <f>COUNTIFS(Kickstarter!$D:$D,"&gt;=10000", Kickstarter!$F:$F,"canceled", Kickstarter!$D:$D,"&lt;=14999", Kickstarter!R:R,"plays")</f>
        <v>0</v>
      </c>
      <c r="E5" s="20">
        <f t="shared" si="0"/>
        <v>72</v>
      </c>
      <c r="F5" s="9">
        <f t="shared" si="1"/>
        <v>0.54166666666666663</v>
      </c>
      <c r="G5" s="9">
        <f t="shared" si="2"/>
        <v>0.45833333333333331</v>
      </c>
      <c r="H5" s="9">
        <f t="shared" si="3"/>
        <v>0</v>
      </c>
    </row>
    <row r="6" spans="1:8" x14ac:dyDescent="0.75">
      <c r="A6" s="18" t="s">
        <v>8395</v>
      </c>
      <c r="B6" s="21">
        <f>COUNTIFS(Kickstarter!$D:$D,"&gt;=15000", Kickstarter!$F:$F,"successful", Kickstarter!$D:$D,"&lt;=19999", Kickstarter!R:R,"plays")</f>
        <v>12</v>
      </c>
      <c r="C6" s="20">
        <f>COUNTIFS(Kickstarter!$D:$D,"&gt;=15000", Kickstarter!$F:$F,"failed", Kickstarter!$D:$D,"&lt;=19999", Kickstarter!R:R,"plays")</f>
        <v>12</v>
      </c>
      <c r="D6" s="20">
        <f>COUNTIFS(Kickstarter!$D:$D,"&gt;=15000", Kickstarter!$F:$F,"canceled", Kickstarter!$D:$D,"&lt;=19999", Kickstarter!R:R,"plays")</f>
        <v>0</v>
      </c>
      <c r="E6" s="20">
        <f t="shared" si="0"/>
        <v>24</v>
      </c>
      <c r="F6" s="9">
        <f t="shared" si="1"/>
        <v>0.5</v>
      </c>
      <c r="G6" s="9">
        <f t="shared" si="2"/>
        <v>0.5</v>
      </c>
      <c r="H6" s="9">
        <f t="shared" si="3"/>
        <v>0</v>
      </c>
    </row>
    <row r="7" spans="1:8" x14ac:dyDescent="0.75">
      <c r="A7" s="18" t="s">
        <v>8396</v>
      </c>
      <c r="B7" s="21">
        <f>COUNTIFS(Kickstarter!$D:$D,"&gt;=20000", Kickstarter!$F:$F,"successful", Kickstarter!$D:$D,"&lt;=24999", Kickstarter!R:R,"plays")</f>
        <v>9</v>
      </c>
      <c r="C7" s="20">
        <f>COUNTIFS(Kickstarter!$D:$D,"&gt;=20000", Kickstarter!$F:$F,"failed", Kickstarter!$D:$D,"&lt;=24999", Kickstarter!R:R,"plays")</f>
        <v>11</v>
      </c>
      <c r="D7" s="20">
        <f>COUNTIFS(Kickstarter!$D:$D,"&gt;=20000", Kickstarter!$F:$F,"canceled", Kickstarter!$D:$D,"&lt;=24999", Kickstarter!R:R,"plays")</f>
        <v>0</v>
      </c>
      <c r="E7" s="20">
        <f t="shared" si="0"/>
        <v>20</v>
      </c>
      <c r="F7" s="9">
        <f t="shared" si="1"/>
        <v>0.45</v>
      </c>
      <c r="G7" s="9">
        <f t="shared" si="2"/>
        <v>0.55000000000000004</v>
      </c>
      <c r="H7" s="9">
        <f t="shared" si="3"/>
        <v>0</v>
      </c>
    </row>
    <row r="8" spans="1:8" x14ac:dyDescent="0.75">
      <c r="A8" s="18" t="s">
        <v>8397</v>
      </c>
      <c r="B8" s="21">
        <f>COUNTIFS(Kickstarter!$D:$D,"&gt;=25000", Kickstarter!$F:$F,"successful", Kickstarter!$D:$D,"&lt;=29999", Kickstarter!R:R,"plays")</f>
        <v>1</v>
      </c>
      <c r="C8" s="20">
        <f>COUNTIFS(Kickstarter!$D:$D,"&gt;=25000", Kickstarter!$F:$F,"failed", Kickstarter!$D:$D,"&lt;=29999", Kickstarter!R:R,"plays")</f>
        <v>4</v>
      </c>
      <c r="D8" s="20">
        <f>COUNTIFS(Kickstarter!$D:$D,"&gt;=25000", Kickstarter!$F:$F,"canceled", Kickstarter!$D:$D,"&lt;=29999", Kickstarter!R:R,"plays")</f>
        <v>0</v>
      </c>
      <c r="E8" s="20">
        <f t="shared" si="0"/>
        <v>5</v>
      </c>
      <c r="F8" s="9">
        <f t="shared" si="1"/>
        <v>0.2</v>
      </c>
      <c r="G8" s="9">
        <f t="shared" si="2"/>
        <v>0.8</v>
      </c>
      <c r="H8" s="9">
        <f t="shared" si="3"/>
        <v>0</v>
      </c>
    </row>
    <row r="9" spans="1:8" x14ac:dyDescent="0.75">
      <c r="A9" s="18" t="s">
        <v>8400</v>
      </c>
      <c r="B9" s="21">
        <f>COUNTIFS(Kickstarter!$D:$D,"&gt;=30000", Kickstarter!$F:$F,"successful", Kickstarter!$D:$D,"&lt;=34999", Kickstarter!R:R,"plays")</f>
        <v>3</v>
      </c>
      <c r="C9" s="20">
        <f>COUNTIFS(Kickstarter!$D:$D,"&gt;=30000", Kickstarter!$F:$F,"failed", Kickstarter!$D:$D,"&lt;=34999", Kickstarter!R:R,"plays")</f>
        <v>8</v>
      </c>
      <c r="D9" s="20">
        <f>COUNTIFS(Kickstarter!$D:$D,"&gt;=30000", Kickstarter!$F:$F,"canceled", Kickstarter!$D:$D,"&lt;=34000", Kickstarter!R:R,"plays")</f>
        <v>0</v>
      </c>
      <c r="E9" s="20">
        <f t="shared" si="0"/>
        <v>11</v>
      </c>
      <c r="F9" s="9">
        <f t="shared" si="1"/>
        <v>0.27272727272727271</v>
      </c>
      <c r="G9" s="9">
        <f t="shared" si="2"/>
        <v>0.72727272727272729</v>
      </c>
      <c r="H9" s="9">
        <f t="shared" si="3"/>
        <v>0</v>
      </c>
    </row>
    <row r="10" spans="1:8" x14ac:dyDescent="0.75">
      <c r="A10" s="18" t="s">
        <v>8398</v>
      </c>
      <c r="B10" s="21">
        <f>COUNTIFS(Kickstarter!$D:$D,"&gt;=35000", Kickstarter!$F:$F,"successful", Kickstarter!$D:$D,"&lt;=39999", Kickstarter!R:R,"plays")</f>
        <v>4</v>
      </c>
      <c r="C10" s="20">
        <f>COUNTIFS(Kickstarter!$D:$D,"&gt;=35000", Kickstarter!$F:$F,"failed", Kickstarter!$D:$D,"&lt;=39999", Kickstarter!R:R,"plays")</f>
        <v>2</v>
      </c>
      <c r="D10" s="20">
        <f>COUNTIFS(Kickstarter!$D:$D,"&gt;=25000", Kickstarter!$F:$F,"canceled", Kickstarter!$D:$D,"&lt;=39999", Kickstarter!R:R,"plays")</f>
        <v>0</v>
      </c>
      <c r="E10" s="2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 s="9">
        <f t="shared" si="3"/>
        <v>0</v>
      </c>
    </row>
    <row r="11" spans="1:8" x14ac:dyDescent="0.75">
      <c r="A11" s="18" t="s">
        <v>8399</v>
      </c>
      <c r="B11" s="21">
        <f>COUNTIFS(Kickstarter!$D:$D,"&gt;=40000", Kickstarter!$F:$F,"successful", Kickstarter!$D:$D,"&lt;=44999", Kickstarter!R:R,"plays")</f>
        <v>2</v>
      </c>
      <c r="C11" s="20">
        <f>COUNTIFS(Kickstarter!$D:$D,"&gt;=40000", Kickstarter!$F:$F,"failed", Kickstarter!$D:$D,"&lt;=44999", Kickstarter!R:R,"plays")</f>
        <v>1</v>
      </c>
      <c r="D11" s="20">
        <f>COUNTIFS(Kickstarter!$D:$D,"&gt;=40000", Kickstarter!$F:$F,"canceled", Kickstarter!$D:$D,"&lt;=44999", Kickstarter!R:R,"plays")</f>
        <v>0</v>
      </c>
      <c r="E11" s="20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75">
      <c r="A12" s="18" t="s">
        <v>8401</v>
      </c>
      <c r="B12" s="21">
        <f>COUNTIFS(Kickstarter!$D:$D,"&gt;=45000", Kickstarter!$F:$F,"successful", Kickstarter!$D:$D,"&lt;=49999", Kickstarter!R:R,"plays")</f>
        <v>0</v>
      </c>
      <c r="C12" s="20">
        <f>COUNTIFS(Kickstarter!$D:$D,"&gt;=45000", Kickstarter!$F:$F,"failed", Kickstarter!$D:$D,"&lt;=49999", Kickstarter!R:R,"plays")</f>
        <v>1</v>
      </c>
      <c r="D12" s="20">
        <f>COUNTIFS(Kickstarter!$D:$D,"&gt;=45000", Kickstarter!$F:$F,"canceled", Kickstarter!$D:$D,"&lt;=49999", Kickstarter!R:R,"plays")</f>
        <v>0</v>
      </c>
      <c r="E12" s="20">
        <f t="shared" si="0"/>
        <v>1</v>
      </c>
      <c r="F12" s="9">
        <f t="shared" si="1"/>
        <v>0</v>
      </c>
      <c r="G12" s="9">
        <f t="shared" si="2"/>
        <v>1</v>
      </c>
      <c r="H12" s="9">
        <f t="shared" si="3"/>
        <v>0</v>
      </c>
    </row>
    <row r="13" spans="1:8" x14ac:dyDescent="0.75">
      <c r="A13" s="18" t="s">
        <v>8402</v>
      </c>
      <c r="B13" s="21">
        <f>COUNTIFS(Kickstarter!$D:$D,"&gt;=50000", Kickstarter!$F:$F,"successful", Kickstarter!R:R,"plays")</f>
        <v>2</v>
      </c>
      <c r="C13" s="20">
        <f>COUNTIFS(Kickstarter!$D:$D,"&gt;=50000", Kickstarter!$F:$F,"failed", Kickstarter!R:R,"plays")</f>
        <v>14</v>
      </c>
      <c r="D13" s="20">
        <f>COUNTIFS(Kickstarter!$D:$D,"&gt;50000", Kickstarter!$F:$F,"canceled", Kickstarter!R:R,"plays")</f>
        <v>0</v>
      </c>
      <c r="E13" s="20">
        <f t="shared" si="0"/>
        <v>16</v>
      </c>
      <c r="F13" s="9">
        <f t="shared" si="1"/>
        <v>0.125</v>
      </c>
      <c r="G13" s="9">
        <f t="shared" si="2"/>
        <v>0.875</v>
      </c>
      <c r="H13" s="9">
        <f t="shared" si="3"/>
        <v>0</v>
      </c>
    </row>
  </sheetData>
  <pageMargins left="0.7" right="0.7" top="0.75" bottom="0.75" header="0.3" footer="0.3"/>
  <customProperties>
    <customPr name="EpmWorksheetKeyString_GUID" r:id="rId1"/>
  </customPropertie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7DE6-F205-4659-AE94-63A9BB6242BF}">
  <dimension ref="A1:D6"/>
  <sheetViews>
    <sheetView topLeftCell="B1" workbookViewId="0">
      <selection activeCell="E1" sqref="E1"/>
    </sheetView>
  </sheetViews>
  <sheetFormatPr defaultRowHeight="14.75" x14ac:dyDescent="0.75"/>
  <cols>
    <col min="1" max="1" width="47.7265625" bestFit="1" customWidth="1"/>
    <col min="2" max="2" width="116.08984375" bestFit="1" customWidth="1"/>
  </cols>
  <sheetData>
    <row r="1" spans="1:4" x14ac:dyDescent="0.75">
      <c r="A1" t="s">
        <v>8379</v>
      </c>
      <c r="B1" t="s">
        <v>8380</v>
      </c>
      <c r="D1" t="s">
        <v>8381</v>
      </c>
    </row>
    <row r="2" spans="1:4" ht="19.5" x14ac:dyDescent="0.75">
      <c r="A2" s="14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19.5" x14ac:dyDescent="0.75">
      <c r="A3" s="14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19.5" x14ac:dyDescent="0.75">
      <c r="A4" s="1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19.5" x14ac:dyDescent="0.75">
      <c r="A5" s="1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19.5" x14ac:dyDescent="0.75">
      <c r="A6" s="15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Outcomes Based on Launch Date</vt:lpstr>
      <vt:lpstr>Theater Outcomes by Launch Date</vt:lpstr>
      <vt:lpstr>Outcomes Based on Goals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Maryam Rahmani</cp:lastModifiedBy>
  <dcterms:created xsi:type="dcterms:W3CDTF">2017-04-20T15:17:24Z</dcterms:created>
  <dcterms:modified xsi:type="dcterms:W3CDTF">2022-06-17T23:06:47Z</dcterms:modified>
</cp:coreProperties>
</file>