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ls5190\Documents\ppi_tracking\"/>
    </mc:Choice>
  </mc:AlternateContent>
  <xr:revisionPtr revIDLastSave="0" documentId="13_ncr:1_{6E3D093A-C14E-47CB-8303-5AA89D1A7DA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un_comp_data" sheetId="1" r:id="rId1"/>
    <sheet name="teun_comp_graphs" sheetId="2" r:id="rId2"/>
    <sheet name="ppi_tracking_data" sheetId="3" r:id="rId3"/>
    <sheet name="ppi_tracking_graph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3" i="1" l="1"/>
  <c r="W83" i="1" s="1"/>
  <c r="X83" i="1" s="1"/>
  <c r="U83" i="1"/>
  <c r="T83" i="1"/>
  <c r="S83" i="1"/>
  <c r="R83" i="1"/>
  <c r="M83" i="1"/>
  <c r="L83" i="1"/>
  <c r="K83" i="1" s="1"/>
  <c r="N83" i="1" s="1"/>
  <c r="J83" i="1"/>
  <c r="I83" i="1"/>
  <c r="H83" i="1"/>
  <c r="D83" i="1"/>
  <c r="W82" i="1"/>
  <c r="V82" i="1"/>
  <c r="T82" i="1"/>
  <c r="U82" i="1" s="1"/>
  <c r="X82" i="1" s="1"/>
  <c r="S82" i="1"/>
  <c r="R82" i="1"/>
  <c r="L82" i="1"/>
  <c r="M82" i="1" s="1"/>
  <c r="J82" i="1"/>
  <c r="I82" i="1"/>
  <c r="H82" i="1"/>
  <c r="D82" i="1"/>
  <c r="V81" i="1"/>
  <c r="W81" i="1" s="1"/>
  <c r="T81" i="1"/>
  <c r="U81" i="1" s="1"/>
  <c r="S81" i="1"/>
  <c r="R81" i="1"/>
  <c r="L81" i="1"/>
  <c r="M81" i="1" s="1"/>
  <c r="K81" i="1"/>
  <c r="N81" i="1" s="1"/>
  <c r="J81" i="1"/>
  <c r="I81" i="1"/>
  <c r="H81" i="1"/>
  <c r="D81" i="1"/>
  <c r="V80" i="1"/>
  <c r="W80" i="1" s="1"/>
  <c r="X80" i="1" s="1"/>
  <c r="U80" i="1"/>
  <c r="T80" i="1"/>
  <c r="S80" i="1"/>
  <c r="R80" i="1"/>
  <c r="N80" i="1"/>
  <c r="M80" i="1"/>
  <c r="L80" i="1"/>
  <c r="K80" i="1"/>
  <c r="J80" i="1"/>
  <c r="I80" i="1"/>
  <c r="H80" i="1"/>
  <c r="D80" i="1"/>
  <c r="W79" i="1"/>
  <c r="V79" i="1"/>
  <c r="T79" i="1"/>
  <c r="U79" i="1" s="1"/>
  <c r="X79" i="1" s="1"/>
  <c r="S79" i="1"/>
  <c r="R79" i="1"/>
  <c r="M79" i="1"/>
  <c r="L79" i="1"/>
  <c r="K79" i="1" s="1"/>
  <c r="N79" i="1" s="1"/>
  <c r="J79" i="1"/>
  <c r="I79" i="1"/>
  <c r="H79" i="1"/>
  <c r="D79" i="1"/>
  <c r="W78" i="1"/>
  <c r="X78" i="1" s="1"/>
  <c r="V78" i="1"/>
  <c r="T78" i="1"/>
  <c r="U78" i="1" s="1"/>
  <c r="S78" i="1"/>
  <c r="R78" i="1"/>
  <c r="L78" i="1"/>
  <c r="M78" i="1" s="1"/>
  <c r="J78" i="1"/>
  <c r="I78" i="1"/>
  <c r="H78" i="1"/>
  <c r="D78" i="1"/>
  <c r="V77" i="1"/>
  <c r="W77" i="1" s="1"/>
  <c r="X77" i="1" s="1"/>
  <c r="U77" i="1"/>
  <c r="T77" i="1"/>
  <c r="S77" i="1"/>
  <c r="R77" i="1"/>
  <c r="L77" i="1"/>
  <c r="M77" i="1" s="1"/>
  <c r="K77" i="1"/>
  <c r="N77" i="1" s="1"/>
  <c r="J77" i="1"/>
  <c r="I77" i="1"/>
  <c r="H77" i="1"/>
  <c r="D77" i="1"/>
  <c r="V76" i="1"/>
  <c r="W76" i="1" s="1"/>
  <c r="X76" i="1" s="1"/>
  <c r="U76" i="1"/>
  <c r="T76" i="1"/>
  <c r="S76" i="1"/>
  <c r="R76" i="1"/>
  <c r="L76" i="1"/>
  <c r="M76" i="1" s="1"/>
  <c r="N76" i="1" s="1"/>
  <c r="K76" i="1"/>
  <c r="J76" i="1"/>
  <c r="I76" i="1"/>
  <c r="H76" i="1"/>
  <c r="D76" i="1"/>
  <c r="W75" i="1"/>
  <c r="V75" i="1"/>
  <c r="T75" i="1"/>
  <c r="U75" i="1" s="1"/>
  <c r="X75" i="1" s="1"/>
  <c r="S75" i="1"/>
  <c r="R75" i="1"/>
  <c r="M75" i="1"/>
  <c r="L75" i="1"/>
  <c r="K75" i="1"/>
  <c r="N75" i="1" s="1"/>
  <c r="J75" i="1"/>
  <c r="I75" i="1"/>
  <c r="H75" i="1"/>
  <c r="D75" i="1"/>
  <c r="W74" i="1"/>
  <c r="X74" i="1" s="1"/>
  <c r="V74" i="1"/>
  <c r="T74" i="1"/>
  <c r="U74" i="1" s="1"/>
  <c r="S74" i="1"/>
  <c r="R74" i="1"/>
  <c r="L74" i="1"/>
  <c r="K74" i="1" s="1"/>
  <c r="J74" i="1"/>
  <c r="I74" i="1"/>
  <c r="H74" i="1"/>
  <c r="D74" i="1"/>
  <c r="V71" i="1"/>
  <c r="W71" i="1" s="1"/>
  <c r="X71" i="1" s="1"/>
  <c r="U71" i="1"/>
  <c r="T71" i="1"/>
  <c r="S71" i="1"/>
  <c r="R71" i="1"/>
  <c r="L71" i="1"/>
  <c r="M71" i="1" s="1"/>
  <c r="K71" i="1"/>
  <c r="N71" i="1" s="1"/>
  <c r="J71" i="1"/>
  <c r="I71" i="1"/>
  <c r="H71" i="1"/>
  <c r="D71" i="1"/>
  <c r="V70" i="1"/>
  <c r="W70" i="1" s="1"/>
  <c r="X70" i="1" s="1"/>
  <c r="U70" i="1"/>
  <c r="T70" i="1"/>
  <c r="S70" i="1"/>
  <c r="R70" i="1"/>
  <c r="N70" i="1"/>
  <c r="M70" i="1"/>
  <c r="L70" i="1"/>
  <c r="K70" i="1"/>
  <c r="J70" i="1"/>
  <c r="I70" i="1"/>
  <c r="H70" i="1"/>
  <c r="D70" i="1"/>
  <c r="W69" i="1"/>
  <c r="V69" i="1"/>
  <c r="T69" i="1"/>
  <c r="U69" i="1" s="1"/>
  <c r="S69" i="1"/>
  <c r="R69" i="1"/>
  <c r="M69" i="1"/>
  <c r="L69" i="1"/>
  <c r="K69" i="1" s="1"/>
  <c r="N69" i="1" s="1"/>
  <c r="J69" i="1"/>
  <c r="I69" i="1"/>
  <c r="H69" i="1"/>
  <c r="D69" i="1"/>
  <c r="V68" i="1"/>
  <c r="W68" i="1" s="1"/>
  <c r="T68" i="1"/>
  <c r="U68" i="1" s="1"/>
  <c r="S68" i="1"/>
  <c r="R68" i="1"/>
  <c r="L68" i="1"/>
  <c r="M68" i="1" s="1"/>
  <c r="J68" i="1"/>
  <c r="I68" i="1"/>
  <c r="H68" i="1"/>
  <c r="D68" i="1"/>
  <c r="V67" i="1"/>
  <c r="W67" i="1" s="1"/>
  <c r="X67" i="1" s="1"/>
  <c r="U67" i="1"/>
  <c r="T67" i="1"/>
  <c r="S67" i="1"/>
  <c r="R67" i="1"/>
  <c r="L67" i="1"/>
  <c r="M67" i="1" s="1"/>
  <c r="K67" i="1"/>
  <c r="J67" i="1"/>
  <c r="I67" i="1"/>
  <c r="H67" i="1"/>
  <c r="D67" i="1"/>
  <c r="V66" i="1"/>
  <c r="W66" i="1" s="1"/>
  <c r="T66" i="1"/>
  <c r="U66" i="1" s="1"/>
  <c r="S66" i="1"/>
  <c r="R66" i="1"/>
  <c r="M66" i="1"/>
  <c r="L66" i="1"/>
  <c r="K66" i="1"/>
  <c r="N66" i="1" s="1"/>
  <c r="J66" i="1"/>
  <c r="I66" i="1"/>
  <c r="H66" i="1"/>
  <c r="D66" i="1"/>
  <c r="V65" i="1"/>
  <c r="W65" i="1" s="1"/>
  <c r="X65" i="1" s="1"/>
  <c r="T65" i="1"/>
  <c r="U65" i="1" s="1"/>
  <c r="S65" i="1"/>
  <c r="R65" i="1"/>
  <c r="M65" i="1"/>
  <c r="L65" i="1"/>
  <c r="K65" i="1" s="1"/>
  <c r="N65" i="1" s="1"/>
  <c r="J65" i="1"/>
  <c r="I65" i="1"/>
  <c r="H65" i="1"/>
  <c r="D65" i="1"/>
  <c r="W64" i="1"/>
  <c r="V64" i="1"/>
  <c r="T64" i="1"/>
  <c r="U64" i="1" s="1"/>
  <c r="S64" i="1"/>
  <c r="R64" i="1"/>
  <c r="L64" i="1"/>
  <c r="M64" i="1" s="1"/>
  <c r="J64" i="1"/>
  <c r="I64" i="1"/>
  <c r="H64" i="1"/>
  <c r="D64" i="1"/>
  <c r="V63" i="1"/>
  <c r="W63" i="1" s="1"/>
  <c r="X63" i="1" s="1"/>
  <c r="T63" i="1"/>
  <c r="U63" i="1" s="1"/>
  <c r="S63" i="1"/>
  <c r="R63" i="1"/>
  <c r="L63" i="1"/>
  <c r="M63" i="1" s="1"/>
  <c r="N63" i="1" s="1"/>
  <c r="K63" i="1"/>
  <c r="J63" i="1"/>
  <c r="I63" i="1"/>
  <c r="H63" i="1"/>
  <c r="D63" i="1"/>
  <c r="V62" i="1"/>
  <c r="W62" i="1" s="1"/>
  <c r="X62" i="1" s="1"/>
  <c r="U62" i="1"/>
  <c r="T62" i="1"/>
  <c r="S62" i="1"/>
  <c r="R62" i="1"/>
  <c r="M62" i="1"/>
  <c r="N62" i="1" s="1"/>
  <c r="L62" i="1"/>
  <c r="K62" i="1"/>
  <c r="J62" i="1"/>
  <c r="I62" i="1"/>
  <c r="H62" i="1"/>
  <c r="D62" i="1"/>
  <c r="W59" i="1"/>
  <c r="V59" i="1"/>
  <c r="T59" i="1"/>
  <c r="U59" i="1" s="1"/>
  <c r="X59" i="1" s="1"/>
  <c r="S59" i="1"/>
  <c r="R59" i="1"/>
  <c r="L59" i="1"/>
  <c r="M59" i="1" s="1"/>
  <c r="J59" i="1"/>
  <c r="I59" i="1"/>
  <c r="H59" i="1"/>
  <c r="D59" i="1"/>
  <c r="W58" i="1"/>
  <c r="X58" i="1" s="1"/>
  <c r="V58" i="1"/>
  <c r="T58" i="1"/>
  <c r="U58" i="1" s="1"/>
  <c r="S58" i="1"/>
  <c r="R58" i="1"/>
  <c r="L58" i="1"/>
  <c r="M58" i="1" s="1"/>
  <c r="K58" i="1"/>
  <c r="N58" i="1" s="1"/>
  <c r="J58" i="1"/>
  <c r="I58" i="1"/>
  <c r="H58" i="1"/>
  <c r="D58" i="1"/>
  <c r="V57" i="1"/>
  <c r="W57" i="1" s="1"/>
  <c r="X57" i="1" s="1"/>
  <c r="U57" i="1"/>
  <c r="T57" i="1"/>
  <c r="S57" i="1"/>
  <c r="R57" i="1"/>
  <c r="L57" i="1"/>
  <c r="M57" i="1" s="1"/>
  <c r="K57" i="1"/>
  <c r="J57" i="1"/>
  <c r="I57" i="1"/>
  <c r="H57" i="1"/>
  <c r="D57" i="1"/>
  <c r="V56" i="1"/>
  <c r="W56" i="1" s="1"/>
  <c r="X56" i="1" s="1"/>
  <c r="U56" i="1"/>
  <c r="T56" i="1"/>
  <c r="S56" i="1"/>
  <c r="R56" i="1"/>
  <c r="L56" i="1"/>
  <c r="M56" i="1" s="1"/>
  <c r="N56" i="1" s="1"/>
  <c r="K56" i="1"/>
  <c r="J56" i="1"/>
  <c r="I56" i="1"/>
  <c r="H56" i="1"/>
  <c r="D56" i="1"/>
  <c r="W55" i="1"/>
  <c r="V55" i="1"/>
  <c r="T55" i="1"/>
  <c r="U55" i="1" s="1"/>
  <c r="X55" i="1" s="1"/>
  <c r="S55" i="1"/>
  <c r="R55" i="1"/>
  <c r="M55" i="1"/>
  <c r="N55" i="1" s="1"/>
  <c r="L55" i="1"/>
  <c r="K55" i="1"/>
  <c r="J55" i="1"/>
  <c r="I55" i="1"/>
  <c r="H55" i="1"/>
  <c r="D55" i="1"/>
  <c r="W54" i="1"/>
  <c r="V54" i="1"/>
  <c r="T54" i="1"/>
  <c r="U54" i="1" s="1"/>
  <c r="S54" i="1"/>
  <c r="R54" i="1"/>
  <c r="L54" i="1"/>
  <c r="K54" i="1" s="1"/>
  <c r="J54" i="1"/>
  <c r="I54" i="1"/>
  <c r="H54" i="1"/>
  <c r="D54" i="1"/>
  <c r="V53" i="1"/>
  <c r="W53" i="1" s="1"/>
  <c r="X53" i="1" s="1"/>
  <c r="U53" i="1"/>
  <c r="T53" i="1"/>
  <c r="S53" i="1"/>
  <c r="R53" i="1"/>
  <c r="L53" i="1"/>
  <c r="M53" i="1" s="1"/>
  <c r="K53" i="1"/>
  <c r="J53" i="1"/>
  <c r="I53" i="1"/>
  <c r="H53" i="1"/>
  <c r="D53" i="1"/>
  <c r="V52" i="1"/>
  <c r="W52" i="1" s="1"/>
  <c r="X52" i="1" s="1"/>
  <c r="U52" i="1"/>
  <c r="T52" i="1"/>
  <c r="S52" i="1"/>
  <c r="R52" i="1"/>
  <c r="N52" i="1"/>
  <c r="M52" i="1"/>
  <c r="L52" i="1"/>
  <c r="K52" i="1"/>
  <c r="J52" i="1"/>
  <c r="I52" i="1"/>
  <c r="H52" i="1"/>
  <c r="D52" i="1"/>
  <c r="W51" i="1"/>
  <c r="X51" i="1" s="1"/>
  <c r="V51" i="1"/>
  <c r="T51" i="1"/>
  <c r="U51" i="1" s="1"/>
  <c r="S51" i="1"/>
  <c r="R51" i="1"/>
  <c r="M51" i="1"/>
  <c r="L51" i="1"/>
  <c r="K51" i="1" s="1"/>
  <c r="N51" i="1" s="1"/>
  <c r="J51" i="1"/>
  <c r="I51" i="1"/>
  <c r="H51" i="1"/>
  <c r="D51" i="1"/>
  <c r="V50" i="1"/>
  <c r="W50" i="1" s="1"/>
  <c r="T50" i="1"/>
  <c r="U50" i="1" s="1"/>
  <c r="S50" i="1"/>
  <c r="R50" i="1"/>
  <c r="L50" i="1"/>
  <c r="M50" i="1" s="1"/>
  <c r="J50" i="1"/>
  <c r="I50" i="1"/>
  <c r="H50" i="1"/>
  <c r="D50" i="1"/>
  <c r="V47" i="1"/>
  <c r="W47" i="1" s="1"/>
  <c r="X47" i="1" s="1"/>
  <c r="U47" i="1"/>
  <c r="T47" i="1"/>
  <c r="S47" i="1"/>
  <c r="R47" i="1"/>
  <c r="L47" i="1"/>
  <c r="M47" i="1" s="1"/>
  <c r="K47" i="1"/>
  <c r="N47" i="1" s="1"/>
  <c r="J47" i="1"/>
  <c r="I47" i="1"/>
  <c r="H47" i="1"/>
  <c r="D47" i="1"/>
  <c r="V46" i="1"/>
  <c r="W46" i="1" s="1"/>
  <c r="T46" i="1"/>
  <c r="U46" i="1" s="1"/>
  <c r="S46" i="1"/>
  <c r="R46" i="1"/>
  <c r="M46" i="1"/>
  <c r="L46" i="1"/>
  <c r="K46" i="1"/>
  <c r="N46" i="1" s="1"/>
  <c r="J46" i="1"/>
  <c r="I46" i="1"/>
  <c r="H46" i="1"/>
  <c r="D46" i="1"/>
  <c r="V45" i="1"/>
  <c r="W45" i="1" s="1"/>
  <c r="T45" i="1"/>
  <c r="U45" i="1" s="1"/>
  <c r="S45" i="1"/>
  <c r="R45" i="1"/>
  <c r="M45" i="1"/>
  <c r="L45" i="1"/>
  <c r="K45" i="1" s="1"/>
  <c r="N45" i="1" s="1"/>
  <c r="J45" i="1"/>
  <c r="I45" i="1"/>
  <c r="H45" i="1"/>
  <c r="D45" i="1"/>
  <c r="W44" i="1"/>
  <c r="X44" i="1" s="1"/>
  <c r="V44" i="1"/>
  <c r="T44" i="1"/>
  <c r="U44" i="1" s="1"/>
  <c r="S44" i="1"/>
  <c r="R44" i="1"/>
  <c r="L44" i="1"/>
  <c r="M44" i="1" s="1"/>
  <c r="J44" i="1"/>
  <c r="I44" i="1"/>
  <c r="H44" i="1"/>
  <c r="D44" i="1"/>
  <c r="V43" i="1"/>
  <c r="W43" i="1" s="1"/>
  <c r="T43" i="1"/>
  <c r="U43" i="1" s="1"/>
  <c r="S43" i="1"/>
  <c r="R43" i="1"/>
  <c r="L43" i="1"/>
  <c r="M43" i="1" s="1"/>
  <c r="N43" i="1" s="1"/>
  <c r="K43" i="1"/>
  <c r="J43" i="1"/>
  <c r="I43" i="1"/>
  <c r="H43" i="1"/>
  <c r="D43" i="1"/>
  <c r="V42" i="1"/>
  <c r="W42" i="1" s="1"/>
  <c r="X42" i="1" s="1"/>
  <c r="U42" i="1"/>
  <c r="T42" i="1"/>
  <c r="S42" i="1"/>
  <c r="R42" i="1"/>
  <c r="M42" i="1"/>
  <c r="N42" i="1" s="1"/>
  <c r="L42" i="1"/>
  <c r="K42" i="1"/>
  <c r="J42" i="1"/>
  <c r="I42" i="1"/>
  <c r="H42" i="1"/>
  <c r="D42" i="1"/>
  <c r="W41" i="1"/>
  <c r="V41" i="1"/>
  <c r="T41" i="1"/>
  <c r="U41" i="1" s="1"/>
  <c r="X41" i="1" s="1"/>
  <c r="S41" i="1"/>
  <c r="R41" i="1"/>
  <c r="L41" i="1"/>
  <c r="M41" i="1" s="1"/>
  <c r="J41" i="1"/>
  <c r="I41" i="1"/>
  <c r="H41" i="1"/>
  <c r="D41" i="1"/>
  <c r="W40" i="1"/>
  <c r="V40" i="1"/>
  <c r="T40" i="1"/>
  <c r="U40" i="1" s="1"/>
  <c r="S40" i="1"/>
  <c r="R40" i="1"/>
  <c r="L40" i="1"/>
  <c r="M40" i="1" s="1"/>
  <c r="K40" i="1"/>
  <c r="N40" i="1" s="1"/>
  <c r="J40" i="1"/>
  <c r="I40" i="1"/>
  <c r="H40" i="1"/>
  <c r="D40" i="1"/>
  <c r="V39" i="1"/>
  <c r="W39" i="1" s="1"/>
  <c r="X39" i="1" s="1"/>
  <c r="U39" i="1"/>
  <c r="T39" i="1"/>
  <c r="S39" i="1"/>
  <c r="R39" i="1"/>
  <c r="L39" i="1"/>
  <c r="M39" i="1" s="1"/>
  <c r="K39" i="1"/>
  <c r="N39" i="1" s="1"/>
  <c r="J39" i="1"/>
  <c r="I39" i="1"/>
  <c r="H39" i="1"/>
  <c r="D39" i="1"/>
  <c r="V38" i="1"/>
  <c r="W38" i="1" s="1"/>
  <c r="X38" i="1" s="1"/>
  <c r="U38" i="1"/>
  <c r="T38" i="1"/>
  <c r="S38" i="1"/>
  <c r="R38" i="1"/>
  <c r="L38" i="1"/>
  <c r="M38" i="1" s="1"/>
  <c r="N38" i="1" s="1"/>
  <c r="K38" i="1"/>
  <c r="J38" i="1"/>
  <c r="I38" i="1"/>
  <c r="H38" i="1"/>
  <c r="D38" i="1"/>
  <c r="W35" i="1"/>
  <c r="V35" i="1"/>
  <c r="T35" i="1"/>
  <c r="U35" i="1" s="1"/>
  <c r="X35" i="1" s="1"/>
  <c r="S35" i="1"/>
  <c r="R35" i="1"/>
  <c r="M35" i="1"/>
  <c r="N35" i="1" s="1"/>
  <c r="L35" i="1"/>
  <c r="K35" i="1"/>
  <c r="J35" i="1"/>
  <c r="I35" i="1"/>
  <c r="H35" i="1"/>
  <c r="D35" i="1"/>
  <c r="W34" i="1"/>
  <c r="X34" i="1" s="1"/>
  <c r="V34" i="1"/>
  <c r="T34" i="1"/>
  <c r="U34" i="1" s="1"/>
  <c r="S34" i="1"/>
  <c r="R34" i="1"/>
  <c r="L34" i="1"/>
  <c r="K34" i="1" s="1"/>
  <c r="J34" i="1"/>
  <c r="I34" i="1"/>
  <c r="H34" i="1"/>
  <c r="D34" i="1"/>
  <c r="V33" i="1"/>
  <c r="W33" i="1" s="1"/>
  <c r="X33" i="1" s="1"/>
  <c r="U33" i="1"/>
  <c r="T33" i="1"/>
  <c r="S33" i="1"/>
  <c r="R33" i="1"/>
  <c r="L33" i="1"/>
  <c r="M33" i="1" s="1"/>
  <c r="K33" i="1"/>
  <c r="N33" i="1" s="1"/>
  <c r="J33" i="1"/>
  <c r="I33" i="1"/>
  <c r="H33" i="1"/>
  <c r="D33" i="1"/>
  <c r="V32" i="1"/>
  <c r="W32" i="1" s="1"/>
  <c r="X32" i="1" s="1"/>
  <c r="U32" i="1"/>
  <c r="T32" i="1"/>
  <c r="S32" i="1"/>
  <c r="R32" i="1"/>
  <c r="N32" i="1"/>
  <c r="M32" i="1"/>
  <c r="L32" i="1"/>
  <c r="K32" i="1"/>
  <c r="J32" i="1"/>
  <c r="I32" i="1"/>
  <c r="H32" i="1"/>
  <c r="D32" i="1"/>
  <c r="W31" i="1"/>
  <c r="X31" i="1" s="1"/>
  <c r="V31" i="1"/>
  <c r="T31" i="1"/>
  <c r="U31" i="1" s="1"/>
  <c r="S31" i="1"/>
  <c r="R31" i="1"/>
  <c r="M31" i="1"/>
  <c r="L31" i="1"/>
  <c r="K31" i="1" s="1"/>
  <c r="N31" i="1" s="1"/>
  <c r="J31" i="1"/>
  <c r="I31" i="1"/>
  <c r="H31" i="1"/>
  <c r="D31" i="1"/>
  <c r="V30" i="1"/>
  <c r="W30" i="1" s="1"/>
  <c r="T30" i="1"/>
  <c r="U30" i="1" s="1"/>
  <c r="S30" i="1"/>
  <c r="R30" i="1"/>
  <c r="L30" i="1"/>
  <c r="M30" i="1" s="1"/>
  <c r="J30" i="1"/>
  <c r="I30" i="1"/>
  <c r="H30" i="1"/>
  <c r="D30" i="1"/>
  <c r="V29" i="1"/>
  <c r="W29" i="1" s="1"/>
  <c r="X29" i="1" s="1"/>
  <c r="U29" i="1"/>
  <c r="T29" i="1"/>
  <c r="S29" i="1"/>
  <c r="R29" i="1"/>
  <c r="L29" i="1"/>
  <c r="K29" i="1" s="1"/>
  <c r="J29" i="1"/>
  <c r="I29" i="1"/>
  <c r="H29" i="1"/>
  <c r="D29" i="1"/>
  <c r="V28" i="1"/>
  <c r="W28" i="1" s="1"/>
  <c r="T28" i="1"/>
  <c r="U28" i="1" s="1"/>
  <c r="S28" i="1"/>
  <c r="R28" i="1"/>
  <c r="M28" i="1"/>
  <c r="L28" i="1"/>
  <c r="K28" i="1"/>
  <c r="N28" i="1" s="1"/>
  <c r="J28" i="1"/>
  <c r="I28" i="1"/>
  <c r="H28" i="1"/>
  <c r="D28" i="1"/>
  <c r="V27" i="1"/>
  <c r="W27" i="1" s="1"/>
  <c r="T27" i="1"/>
  <c r="U27" i="1" s="1"/>
  <c r="S27" i="1"/>
  <c r="R27" i="1"/>
  <c r="M27" i="1"/>
  <c r="L27" i="1"/>
  <c r="K27" i="1" s="1"/>
  <c r="N27" i="1" s="1"/>
  <c r="J27" i="1"/>
  <c r="I27" i="1"/>
  <c r="H27" i="1"/>
  <c r="D27" i="1"/>
  <c r="W26" i="1"/>
  <c r="X26" i="1" s="1"/>
  <c r="V26" i="1"/>
  <c r="T26" i="1"/>
  <c r="U26" i="1" s="1"/>
  <c r="S26" i="1"/>
  <c r="R26" i="1"/>
  <c r="L26" i="1"/>
  <c r="M26" i="1" s="1"/>
  <c r="J26" i="1"/>
  <c r="I26" i="1"/>
  <c r="H26" i="1"/>
  <c r="D26" i="1"/>
  <c r="V23" i="1"/>
  <c r="W23" i="1" s="1"/>
  <c r="T23" i="1"/>
  <c r="U23" i="1" s="1"/>
  <c r="S23" i="1"/>
  <c r="R23" i="1"/>
  <c r="L23" i="1"/>
  <c r="M23" i="1" s="1"/>
  <c r="N23" i="1" s="1"/>
  <c r="K23" i="1"/>
  <c r="J23" i="1"/>
  <c r="I23" i="1"/>
  <c r="H23" i="1"/>
  <c r="D23" i="1"/>
  <c r="V22" i="1"/>
  <c r="W22" i="1" s="1"/>
  <c r="X22" i="1" s="1"/>
  <c r="U22" i="1"/>
  <c r="T22" i="1"/>
  <c r="S22" i="1"/>
  <c r="R22" i="1"/>
  <c r="M22" i="1"/>
  <c r="N22" i="1" s="1"/>
  <c r="L22" i="1"/>
  <c r="K22" i="1"/>
  <c r="J22" i="1"/>
  <c r="I22" i="1"/>
  <c r="H22" i="1"/>
  <c r="D22" i="1"/>
  <c r="W21" i="1"/>
  <c r="V21" i="1"/>
  <c r="T21" i="1"/>
  <c r="U21" i="1" s="1"/>
  <c r="X21" i="1" s="1"/>
  <c r="S21" i="1"/>
  <c r="R21" i="1"/>
  <c r="L21" i="1"/>
  <c r="M21" i="1" s="1"/>
  <c r="J21" i="1"/>
  <c r="I21" i="1"/>
  <c r="H21" i="1"/>
  <c r="D21" i="1"/>
  <c r="W20" i="1"/>
  <c r="V20" i="1"/>
  <c r="T20" i="1"/>
  <c r="U20" i="1" s="1"/>
  <c r="S20" i="1"/>
  <c r="R20" i="1"/>
  <c r="L20" i="1"/>
  <c r="M20" i="1" s="1"/>
  <c r="K20" i="1"/>
  <c r="N20" i="1" s="1"/>
  <c r="J20" i="1"/>
  <c r="I20" i="1"/>
  <c r="H20" i="1"/>
  <c r="D20" i="1"/>
  <c r="V19" i="1"/>
  <c r="W19" i="1" s="1"/>
  <c r="X19" i="1" s="1"/>
  <c r="U19" i="1"/>
  <c r="T19" i="1"/>
  <c r="S19" i="1"/>
  <c r="R19" i="1"/>
  <c r="L19" i="1"/>
  <c r="M19" i="1" s="1"/>
  <c r="K19" i="1"/>
  <c r="N19" i="1" s="1"/>
  <c r="J19" i="1"/>
  <c r="I19" i="1"/>
  <c r="H19" i="1"/>
  <c r="D19" i="1"/>
  <c r="V18" i="1"/>
  <c r="W18" i="1" s="1"/>
  <c r="X18" i="1" s="1"/>
  <c r="U18" i="1"/>
  <c r="T18" i="1"/>
  <c r="S18" i="1"/>
  <c r="R18" i="1"/>
  <c r="L18" i="1"/>
  <c r="M18" i="1" s="1"/>
  <c r="N18" i="1" s="1"/>
  <c r="K18" i="1"/>
  <c r="J18" i="1"/>
  <c r="I18" i="1"/>
  <c r="H18" i="1"/>
  <c r="D18" i="1"/>
  <c r="W17" i="1"/>
  <c r="V17" i="1"/>
  <c r="T17" i="1"/>
  <c r="U17" i="1" s="1"/>
  <c r="X17" i="1" s="1"/>
  <c r="S17" i="1"/>
  <c r="R17" i="1"/>
  <c r="M17" i="1"/>
  <c r="N17" i="1" s="1"/>
  <c r="L17" i="1"/>
  <c r="K17" i="1"/>
  <c r="J17" i="1"/>
  <c r="I17" i="1"/>
  <c r="H17" i="1"/>
  <c r="D17" i="1"/>
  <c r="W16" i="1"/>
  <c r="V16" i="1"/>
  <c r="T16" i="1"/>
  <c r="U16" i="1" s="1"/>
  <c r="S16" i="1"/>
  <c r="R16" i="1"/>
  <c r="L16" i="1"/>
  <c r="K16" i="1" s="1"/>
  <c r="J16" i="1"/>
  <c r="I16" i="1"/>
  <c r="H16" i="1"/>
  <c r="D16" i="1"/>
  <c r="V15" i="1"/>
  <c r="W15" i="1" s="1"/>
  <c r="X15" i="1" s="1"/>
  <c r="U15" i="1"/>
  <c r="T15" i="1"/>
  <c r="S15" i="1"/>
  <c r="R15" i="1"/>
  <c r="L15" i="1"/>
  <c r="M15" i="1" s="1"/>
  <c r="K15" i="1"/>
  <c r="N15" i="1" s="1"/>
  <c r="J15" i="1"/>
  <c r="I15" i="1"/>
  <c r="H15" i="1"/>
  <c r="D15" i="1"/>
  <c r="V14" i="1"/>
  <c r="W14" i="1" s="1"/>
  <c r="X14" i="1" s="1"/>
  <c r="U14" i="1"/>
  <c r="T14" i="1"/>
  <c r="S14" i="1"/>
  <c r="R14" i="1"/>
  <c r="N14" i="1"/>
  <c r="M14" i="1"/>
  <c r="L14" i="1"/>
  <c r="K14" i="1"/>
  <c r="J14" i="1"/>
  <c r="I14" i="1"/>
  <c r="H14" i="1"/>
  <c r="D14" i="1"/>
  <c r="J11" i="1"/>
  <c r="I11" i="1"/>
  <c r="G11" i="1"/>
  <c r="F11" i="1"/>
  <c r="D11" i="1"/>
  <c r="J10" i="1"/>
  <c r="I10" i="1"/>
  <c r="G10" i="1"/>
  <c r="F10" i="1"/>
  <c r="D10" i="1"/>
  <c r="J9" i="1"/>
  <c r="I9" i="1"/>
  <c r="G9" i="1"/>
  <c r="F9" i="1"/>
  <c r="D9" i="1"/>
  <c r="J8" i="1"/>
  <c r="I8" i="1"/>
  <c r="G8" i="1"/>
  <c r="F8" i="1"/>
  <c r="D8" i="1"/>
  <c r="J7" i="1"/>
  <c r="I7" i="1"/>
  <c r="G7" i="1"/>
  <c r="F7" i="1"/>
  <c r="D7" i="1"/>
  <c r="J6" i="1"/>
  <c r="I6" i="1"/>
  <c r="G6" i="1"/>
  <c r="F6" i="1"/>
  <c r="D6" i="1"/>
  <c r="J5" i="1"/>
  <c r="I5" i="1"/>
  <c r="G5" i="1"/>
  <c r="F5" i="1"/>
  <c r="D5" i="1"/>
  <c r="J4" i="1"/>
  <c r="I4" i="1"/>
  <c r="G4" i="1"/>
  <c r="F4" i="1"/>
  <c r="D4" i="1"/>
  <c r="J3" i="1"/>
  <c r="I3" i="1"/>
  <c r="G3" i="1"/>
  <c r="F3" i="1"/>
  <c r="D3" i="1"/>
  <c r="J2" i="1"/>
  <c r="I2" i="1"/>
  <c r="G2" i="1"/>
  <c r="F2" i="1"/>
  <c r="D2" i="1"/>
  <c r="N67" i="1" l="1"/>
  <c r="X45" i="1"/>
  <c r="X30" i="1"/>
  <c r="X64" i="1"/>
  <c r="X23" i="1"/>
  <c r="X16" i="1"/>
  <c r="X27" i="1"/>
  <c r="N29" i="1"/>
  <c r="X20" i="1"/>
  <c r="X69" i="1"/>
  <c r="X81" i="1"/>
  <c r="N57" i="1"/>
  <c r="X66" i="1"/>
  <c r="X50" i="1"/>
  <c r="X46" i="1"/>
  <c r="X28" i="1"/>
  <c r="X40" i="1"/>
  <c r="X43" i="1"/>
  <c r="N53" i="1"/>
  <c r="X54" i="1"/>
  <c r="X68" i="1"/>
  <c r="M16" i="1"/>
  <c r="N16" i="1" s="1"/>
  <c r="M34" i="1"/>
  <c r="N34" i="1" s="1"/>
  <c r="M54" i="1"/>
  <c r="N54" i="1" s="1"/>
  <c r="M74" i="1"/>
  <c r="N74" i="1" s="1"/>
  <c r="K30" i="1"/>
  <c r="N30" i="1" s="1"/>
  <c r="K50" i="1"/>
  <c r="N50" i="1" s="1"/>
  <c r="K68" i="1"/>
  <c r="N68" i="1" s="1"/>
  <c r="M29" i="1"/>
  <c r="K26" i="1"/>
  <c r="N26" i="1" s="1"/>
  <c r="K44" i="1"/>
  <c r="N44" i="1" s="1"/>
  <c r="K64" i="1"/>
  <c r="N64" i="1" s="1"/>
  <c r="K82" i="1"/>
  <c r="N82" i="1" s="1"/>
  <c r="K21" i="1"/>
  <c r="N21" i="1" s="1"/>
  <c r="K41" i="1"/>
  <c r="N41" i="1" s="1"/>
  <c r="K59" i="1"/>
  <c r="N59" i="1" s="1"/>
  <c r="K78" i="1"/>
  <c r="N78" i="1" s="1"/>
</calcChain>
</file>

<file path=xl/sharedStrings.xml><?xml version="1.0" encoding="utf-8"?>
<sst xmlns="http://schemas.openxmlformats.org/spreadsheetml/2006/main" count="458" uniqueCount="244">
  <si>
    <t>BIOMASS</t>
  </si>
  <si>
    <t>LL1004</t>
  </si>
  <si>
    <t>AVM008</t>
  </si>
  <si>
    <t>AVM051</t>
  </si>
  <si>
    <t>AVM003</t>
  </si>
  <si>
    <t>AVM059</t>
  </si>
  <si>
    <t>AVM053</t>
  </si>
  <si>
    <t>AVM052</t>
  </si>
  <si>
    <t>AVM060</t>
  </si>
  <si>
    <t>AVM056</t>
  </si>
  <si>
    <t>AVM061</t>
  </si>
  <si>
    <t>mean in vivo yield (g/g)</t>
  </si>
  <si>
    <t>stdev in vivo yield (g/g)</t>
  </si>
  <si>
    <t>CI bars (1.96 * stdev)</t>
  </si>
  <si>
    <t>maximum yield (old model)</t>
  </si>
  <si>
    <t>z-score (old model)</t>
  </si>
  <si>
    <t>error (old model)</t>
  </si>
  <si>
    <t>maximum yield (new model)</t>
  </si>
  <si>
    <t>z-score (new model)</t>
  </si>
  <si>
    <t>error (new model)</t>
  </si>
  <si>
    <t>ETHANOL</t>
  </si>
  <si>
    <t>mean in vivo yield (mol/mol)</t>
  </si>
  <si>
    <t>stdev in vivo yield (mol/mol)</t>
  </si>
  <si>
    <t>CI error bars (1.96 * stdev)</t>
  </si>
  <si>
    <t>pFBA yield (old model)</t>
  </si>
  <si>
    <t>maximum yield (FVA, old model)</t>
  </si>
  <si>
    <t>minimum yield (FVA, old model)</t>
  </si>
  <si>
    <t>error bar upper (old model)</t>
  </si>
  <si>
    <t>error bar lower (old model)</t>
  </si>
  <si>
    <t>in vivo max CI95 - model min (old model)</t>
  </si>
  <si>
    <t>model max - in vivo min CI95 (old model)</t>
  </si>
  <si>
    <t>overlap assessment (old model)</t>
  </si>
  <si>
    <t>pFBA yield (new model)</t>
  </si>
  <si>
    <t>maximum yield (FVA, new model)</t>
  </si>
  <si>
    <t>minimum yield (FVA, new model)</t>
  </si>
  <si>
    <t>ACETATE</t>
  </si>
  <si>
    <t>FORMATE</t>
  </si>
  <si>
    <t>LACTATE</t>
  </si>
  <si>
    <t>PYRUVATE</t>
  </si>
  <si>
    <t>MALATE</t>
  </si>
  <si>
    <t>iCTH669, PPi production by strain, max etoh fixed biomass</t>
  </si>
  <si>
    <t>iCTH669, PPi production by strain, minimum</t>
  </si>
  <si>
    <t>iCTH669, PPi production by strain, maximum</t>
  </si>
  <si>
    <t>NA_biomass</t>
  </si>
  <si>
    <t>NA_biomass minimum</t>
  </si>
  <si>
    <t>NA_biomass maximum</t>
  </si>
  <si>
    <t>PPA</t>
  </si>
  <si>
    <t>PPA minimum</t>
  </si>
  <si>
    <t>PPA maximum</t>
  </si>
  <si>
    <t>ADK2</t>
  </si>
  <si>
    <t>ADK2 minimum</t>
  </si>
  <si>
    <t>ADK2 maximum</t>
  </si>
  <si>
    <t>NMNAT</t>
  </si>
  <si>
    <t>NMNAT minimum</t>
  </si>
  <si>
    <t>NMNAT maximum</t>
  </si>
  <si>
    <t>FMNAT</t>
  </si>
  <si>
    <t>FMNAT minimum</t>
  </si>
  <si>
    <t>FMNAT maximum</t>
  </si>
  <si>
    <t>ADPT</t>
  </si>
  <si>
    <t>ADPT minimum</t>
  </si>
  <si>
    <t>ADPT maximum</t>
  </si>
  <si>
    <t>PPDK</t>
  </si>
  <si>
    <t>PPDK minimum</t>
  </si>
  <si>
    <t>PPDK maximum</t>
  </si>
  <si>
    <t>NADS2</t>
  </si>
  <si>
    <t>NADS2 minimum</t>
  </si>
  <si>
    <t>NADS2 maximum</t>
  </si>
  <si>
    <t>GALU</t>
  </si>
  <si>
    <t>GALU minimum</t>
  </si>
  <si>
    <t>GALU maximum</t>
  </si>
  <si>
    <t>PPGPPDP</t>
  </si>
  <si>
    <t>PPGPPDP minimum</t>
  </si>
  <si>
    <t>PPGPPDP maximum</t>
  </si>
  <si>
    <t>UAGP2UAG</t>
  </si>
  <si>
    <t>UAGP2UAG minimum</t>
  </si>
  <si>
    <t>UAGP2UAG maximum</t>
  </si>
  <si>
    <t>GTPCII2</t>
  </si>
  <si>
    <t>GTPCII2 minimum</t>
  </si>
  <si>
    <t>GTPCII2 maximum</t>
  </si>
  <si>
    <t>NTPP2</t>
  </si>
  <si>
    <t>NTPP2 minimum</t>
  </si>
  <si>
    <t>NTPP2 maximum</t>
  </si>
  <si>
    <t>NTPP3</t>
  </si>
  <si>
    <t>NTPP3 minimum</t>
  </si>
  <si>
    <t>NTPP3 maximum</t>
  </si>
  <si>
    <t>NTPP4</t>
  </si>
  <si>
    <t>NTPP4 minimum</t>
  </si>
  <si>
    <t>NTPP4 maximum</t>
  </si>
  <si>
    <t>ASNS2</t>
  </si>
  <si>
    <t>ASNS2 minimum</t>
  </si>
  <si>
    <t>ASNS2 maximum</t>
  </si>
  <si>
    <t>SADT</t>
  </si>
  <si>
    <t>SADT minimum</t>
  </si>
  <si>
    <t>SADT maximum</t>
  </si>
  <si>
    <t>ASNS1</t>
  </si>
  <si>
    <t>ASNS1 minimum</t>
  </si>
  <si>
    <t>ASNS1 maximum</t>
  </si>
  <si>
    <t>GLGC</t>
  </si>
  <si>
    <t>GLGC minimum</t>
  </si>
  <si>
    <t>GLGC maximum</t>
  </si>
  <si>
    <t>UPPRT</t>
  </si>
  <si>
    <t>UPPRT minimum</t>
  </si>
  <si>
    <t>UPPRT maximum</t>
  </si>
  <si>
    <t>ATPPRT</t>
  </si>
  <si>
    <t>ATPPRT minimum</t>
  </si>
  <si>
    <t>ATPPRT maximum</t>
  </si>
  <si>
    <t>GLUPRT</t>
  </si>
  <si>
    <t>GLUPRT minimum</t>
  </si>
  <si>
    <t>GLUPRT maximum</t>
  </si>
  <si>
    <t>ANPRT</t>
  </si>
  <si>
    <t>ANPRT minimum</t>
  </si>
  <si>
    <t>ANPRT maximum</t>
  </si>
  <si>
    <t>GPAR</t>
  </si>
  <si>
    <t>GPAR minimum</t>
  </si>
  <si>
    <t>GPAR maximum</t>
  </si>
  <si>
    <t>GMPS</t>
  </si>
  <si>
    <t>GMPS minimum</t>
  </si>
  <si>
    <t>GMPS maximum</t>
  </si>
  <si>
    <t>GMPS2</t>
  </si>
  <si>
    <t>GMPS2 minimum</t>
  </si>
  <si>
    <t>GMPS2 maximum</t>
  </si>
  <si>
    <t>NTPP1</t>
  </si>
  <si>
    <t>NTPP1 minimum</t>
  </si>
  <si>
    <t>NTPP1 maximum</t>
  </si>
  <si>
    <t>NTPP5</t>
  </si>
  <si>
    <t>NTPP5 minimum</t>
  </si>
  <si>
    <t>NTPP5 maximum</t>
  </si>
  <si>
    <t>NTPP6</t>
  </si>
  <si>
    <t>NTPP6 minimum</t>
  </si>
  <si>
    <t>NTPP6 maximum</t>
  </si>
  <si>
    <t>NTPP7</t>
  </si>
  <si>
    <t>NTPP7 minimum</t>
  </si>
  <si>
    <t>NTPP7 maximum</t>
  </si>
  <si>
    <t>NTPP8</t>
  </si>
  <si>
    <t>NTPP8 minimum</t>
  </si>
  <si>
    <t>NTPP8 maximum</t>
  </si>
  <si>
    <t>ARGSS</t>
  </si>
  <si>
    <t>ARGSS minimum</t>
  </si>
  <si>
    <t>ARGSS maximum</t>
  </si>
  <si>
    <t>DUTPDP</t>
  </si>
  <si>
    <t>DUTPDP minimum</t>
  </si>
  <si>
    <t>DUTPDP maximum</t>
  </si>
  <si>
    <t>PANTS</t>
  </si>
  <si>
    <t>PANTS minimum</t>
  </si>
  <si>
    <t>PANTS maximum</t>
  </si>
  <si>
    <t>TYRTRS</t>
  </si>
  <si>
    <t>TYRTRS minimum</t>
  </si>
  <si>
    <t>TYRTRS maximum</t>
  </si>
  <si>
    <t>NNAT</t>
  </si>
  <si>
    <t>NNAT minimum</t>
  </si>
  <si>
    <t>NNAT maximum</t>
  </si>
  <si>
    <t>APPAT</t>
  </si>
  <si>
    <t>APPAT minimum</t>
  </si>
  <si>
    <t>APPAT maximum</t>
  </si>
  <si>
    <t>ALATRS</t>
  </si>
  <si>
    <t>ALATRS minimum</t>
  </si>
  <si>
    <t>ALATRS maximum</t>
  </si>
  <si>
    <t>NNDPR</t>
  </si>
  <si>
    <t>NNDPR minimum</t>
  </si>
  <si>
    <t>NNDPR maximum</t>
  </si>
  <si>
    <t>ARGTRS</t>
  </si>
  <si>
    <t>ARGTRS minimum</t>
  </si>
  <si>
    <t>ARGTRS maximum</t>
  </si>
  <si>
    <t>ASNTRS</t>
  </si>
  <si>
    <t>ASNTRS minimum</t>
  </si>
  <si>
    <t>ASNTRS maximum</t>
  </si>
  <si>
    <t>CYSTRS</t>
  </si>
  <si>
    <t>CYSTRS minimum</t>
  </si>
  <si>
    <t>CYSTRS maximum</t>
  </si>
  <si>
    <t>GLNTRS</t>
  </si>
  <si>
    <t>GLNTRS minimum</t>
  </si>
  <si>
    <t>GLNTRS maximum</t>
  </si>
  <si>
    <t>GLYTRS</t>
  </si>
  <si>
    <t>GLYTRS minimum</t>
  </si>
  <si>
    <t>GLYTRS maximum</t>
  </si>
  <si>
    <t>HISTRS</t>
  </si>
  <si>
    <t>HISTRS minimum</t>
  </si>
  <si>
    <t>HISTRS maximum</t>
  </si>
  <si>
    <t>ILETRS</t>
  </si>
  <si>
    <t>ILETRS minimum</t>
  </si>
  <si>
    <t>ILETRS maximum</t>
  </si>
  <si>
    <t>LEUTRS</t>
  </si>
  <si>
    <t>LEUTRS minimum</t>
  </si>
  <si>
    <t>LEUTRS maximum</t>
  </si>
  <si>
    <t>LYSTRS</t>
  </si>
  <si>
    <t>LYSTRS minimum</t>
  </si>
  <si>
    <t>LYSTRS maximum</t>
  </si>
  <si>
    <t>METTRS</t>
  </si>
  <si>
    <t>METTRS minimum</t>
  </si>
  <si>
    <t>METTRS maximum</t>
  </si>
  <si>
    <t>PHETRS</t>
  </si>
  <si>
    <t>PHETRS minimum</t>
  </si>
  <si>
    <t>PHETRS maximum</t>
  </si>
  <si>
    <t>PROTRS</t>
  </si>
  <si>
    <t>PROTRS minimum</t>
  </si>
  <si>
    <t>PROTRS maximum</t>
  </si>
  <si>
    <t>SERTRS</t>
  </si>
  <si>
    <t>SERTRS minimum</t>
  </si>
  <si>
    <t>SERTRS maximum</t>
  </si>
  <si>
    <t>THRTRS</t>
  </si>
  <si>
    <t>THRTRS minimum</t>
  </si>
  <si>
    <t>THRTRS maximum</t>
  </si>
  <si>
    <t>TRPTRS</t>
  </si>
  <si>
    <t>TRPTRS minimum</t>
  </si>
  <si>
    <t>TRPTRS maximum</t>
  </si>
  <si>
    <t>VALTRS</t>
  </si>
  <si>
    <t>VALTRS minimum</t>
  </si>
  <si>
    <t>VALTRS maximum</t>
  </si>
  <si>
    <t>PRATPP</t>
  </si>
  <si>
    <t>PRATPP minimum</t>
  </si>
  <si>
    <t>PRATPP maximum</t>
  </si>
  <si>
    <t>ASPTRS</t>
  </si>
  <si>
    <t>ASPTRS minimum</t>
  </si>
  <si>
    <t>ASPTRS maximum</t>
  </si>
  <si>
    <t>GLUTRS</t>
  </si>
  <si>
    <t>GLUTRS minimum</t>
  </si>
  <si>
    <t>GLUTRS maximum</t>
  </si>
  <si>
    <t>ORPT</t>
  </si>
  <si>
    <t>ORPT minimum</t>
  </si>
  <si>
    <t>ORPT maximum</t>
  </si>
  <si>
    <t>CDGS</t>
  </si>
  <si>
    <t>CDGS minimum</t>
  </si>
  <si>
    <t>CDGS maximum</t>
  </si>
  <si>
    <t>PGLS</t>
  </si>
  <si>
    <t>PGLS minimum</t>
  </si>
  <si>
    <t>PGLS maximum</t>
  </si>
  <si>
    <t>G3PCT</t>
  </si>
  <si>
    <t>G3PCT minimum</t>
  </si>
  <si>
    <t>G3PCT maximum</t>
  </si>
  <si>
    <t>ALLAS</t>
  </si>
  <si>
    <t>ALLAS minimum</t>
  </si>
  <si>
    <t>ALLAS maximum</t>
  </si>
  <si>
    <t>ATAS</t>
  </si>
  <si>
    <t>ATAS minimum</t>
  </si>
  <si>
    <t>ATAS maximum</t>
  </si>
  <si>
    <t>HXPRT</t>
  </si>
  <si>
    <t>HXPRT minimum</t>
  </si>
  <si>
    <t>HXPRT maximum</t>
  </si>
  <si>
    <t>XPPT</t>
  </si>
  <si>
    <t>XPPT minimum</t>
  </si>
  <si>
    <t>XPPT maximum</t>
  </si>
  <si>
    <t>PPAna</t>
  </si>
  <si>
    <t>PPAna minimum</t>
  </si>
  <si>
    <t>PPAna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</si>
</sst>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Biomass Yield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 vivo yield</c:v>
          </c:tx>
          <c:spPr>
            <a:solidFill>
              <a:srgbClr val="40BFB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teun_comp_data!$D$2:$D$11</c:f>
                <c:numCache>
                  <c:formatCode>General</c:formatCode>
                  <c:ptCount val="10"/>
                  <c:pt idx="0">
                    <c:v>2.7459600000000001E-2</c:v>
                  </c:pt>
                  <c:pt idx="1">
                    <c:v>2.46176E-2</c:v>
                  </c:pt>
                  <c:pt idx="2">
                    <c:v>1.1956000000000001E-2</c:v>
                  </c:pt>
                  <c:pt idx="3">
                    <c:v>1.1113199999999998E-2</c:v>
                  </c:pt>
                  <c:pt idx="4">
                    <c:v>1.21128E-2</c:v>
                  </c:pt>
                  <c:pt idx="5">
                    <c:v>1.0740799999999998E-2</c:v>
                  </c:pt>
                  <c:pt idx="6">
                    <c:v>1.5170400000000001E-2</c:v>
                  </c:pt>
                  <c:pt idx="7">
                    <c:v>2.87532E-2</c:v>
                  </c:pt>
                  <c:pt idx="8">
                    <c:v>7.1539999999999998E-3</c:v>
                  </c:pt>
                  <c:pt idx="9">
                    <c:v>7.7615999999999996E-3</c:v>
                  </c:pt>
                </c:numCache>
              </c:numRef>
            </c:plus>
            <c:minus>
              <c:numRef>
                <c:f>teun_comp_data!$D$2:$D$11</c:f>
                <c:numCache>
                  <c:formatCode>General</c:formatCode>
                  <c:ptCount val="10"/>
                  <c:pt idx="0">
                    <c:v>2.7459600000000001E-2</c:v>
                  </c:pt>
                  <c:pt idx="1">
                    <c:v>2.46176E-2</c:v>
                  </c:pt>
                  <c:pt idx="2">
                    <c:v>1.1956000000000001E-2</c:v>
                  </c:pt>
                  <c:pt idx="3">
                    <c:v>1.1113199999999998E-2</c:v>
                  </c:pt>
                  <c:pt idx="4">
                    <c:v>1.21128E-2</c:v>
                  </c:pt>
                  <c:pt idx="5">
                    <c:v>1.0740799999999998E-2</c:v>
                  </c:pt>
                  <c:pt idx="6">
                    <c:v>1.5170400000000001E-2</c:v>
                  </c:pt>
                  <c:pt idx="7">
                    <c:v>2.87532E-2</c:v>
                  </c:pt>
                  <c:pt idx="8">
                    <c:v>7.1539999999999998E-3</c:v>
                  </c:pt>
                  <c:pt idx="9">
                    <c:v>7.7615999999999996E-3</c:v>
                  </c:pt>
                </c:numCache>
              </c:numRef>
            </c:minus>
          </c:errBars>
          <c:cat>
            <c:strRef>
              <c:f>teun_comp_data!$A$2:$A$11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teun_comp_data!$B$2:$B$11</c:f>
              <c:numCache>
                <c:formatCode>General</c:formatCode>
                <c:ptCount val="10"/>
                <c:pt idx="0">
                  <c:v>0.28198000000000001</c:v>
                </c:pt>
                <c:pt idx="1">
                  <c:v>0.25839000000000001</c:v>
                </c:pt>
                <c:pt idx="2">
                  <c:v>0.21434</c:v>
                </c:pt>
                <c:pt idx="3">
                  <c:v>0.22438</c:v>
                </c:pt>
                <c:pt idx="4">
                  <c:v>0.25852999999999998</c:v>
                </c:pt>
                <c:pt idx="5">
                  <c:v>0.20716000000000001</c:v>
                </c:pt>
                <c:pt idx="6">
                  <c:v>0.19025</c:v>
                </c:pt>
                <c:pt idx="7">
                  <c:v>0.19844999999999999</c:v>
                </c:pt>
                <c:pt idx="8">
                  <c:v>0.20727000000000001</c:v>
                </c:pt>
                <c:pt idx="9">
                  <c:v>0.17627000000000001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A-4968-BA50-9489557AC46D}"/>
            </c:ext>
          </c:extLst>
        </c:ser>
        <c:ser>
          <c:idx val="1"/>
          <c:order val="1"/>
          <c:tx>
            <c:v>iCBI655 maximum yield</c:v>
          </c:tx>
          <c:spPr>
            <a:solidFill>
              <a:srgbClr val="B340BF"/>
            </a:solidFill>
          </c:spPr>
          <c:invertIfNegative val="0"/>
          <c:val>
            <c:numRef>
              <c:f>teun_comp_data!$E$2:$E$11</c:f>
              <c:numCache>
                <c:formatCode>General</c:formatCode>
                <c:ptCount val="10"/>
                <c:pt idx="0">
                  <c:v>2.8698873375708298</c:v>
                </c:pt>
                <c:pt idx="1">
                  <c:v>2.3120245912549602</c:v>
                </c:pt>
                <c:pt idx="2">
                  <c:v>2.86988733757082</c:v>
                </c:pt>
                <c:pt idx="3">
                  <c:v>2.86988733757088</c:v>
                </c:pt>
                <c:pt idx="4">
                  <c:v>2.8698873375708498</c:v>
                </c:pt>
                <c:pt idx="5">
                  <c:v>2.3120245912550201</c:v>
                </c:pt>
                <c:pt idx="6">
                  <c:v>2.8698873375709102</c:v>
                </c:pt>
                <c:pt idx="7">
                  <c:v>2.86988733757082</c:v>
                </c:pt>
                <c:pt idx="8">
                  <c:v>2.3120245912553599</c:v>
                </c:pt>
                <c:pt idx="9">
                  <c:v>1.75069176486504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A-4968-BA50-9489557AC46D}"/>
            </c:ext>
          </c:extLst>
        </c:ser>
        <c:ser>
          <c:idx val="2"/>
          <c:order val="2"/>
          <c:tx>
            <c:v>iCTH669 maximum yield</c:v>
          </c:tx>
          <c:spPr>
            <a:solidFill>
              <a:srgbClr val="BFB340"/>
            </a:solidFill>
          </c:spPr>
          <c:invertIfNegative val="0"/>
          <c:val>
            <c:numRef>
              <c:f>teun_comp_data!$H$2:$H$11</c:f>
              <c:numCache>
                <c:formatCode>General</c:formatCode>
                <c:ptCount val="10"/>
                <c:pt idx="0">
                  <c:v>0.34522004407926798</c:v>
                </c:pt>
                <c:pt idx="1">
                  <c:v>0.34519790332737399</c:v>
                </c:pt>
                <c:pt idx="2">
                  <c:v>0.301076786836181</c:v>
                </c:pt>
                <c:pt idx="3">
                  <c:v>0.33725902608508301</c:v>
                </c:pt>
                <c:pt idx="4">
                  <c:v>0.34522004407924001</c:v>
                </c:pt>
                <c:pt idx="5">
                  <c:v>0.301076786836173</c:v>
                </c:pt>
                <c:pt idx="6">
                  <c:v>0.293386259877089</c:v>
                </c:pt>
                <c:pt idx="7">
                  <c:v>0.301076786836181</c:v>
                </c:pt>
                <c:pt idx="8">
                  <c:v>0.25921081173706401</c:v>
                </c:pt>
                <c:pt idx="9">
                  <c:v>0.25921081173706301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2A-4968-BA50-9489557AC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C. thermocellum Strain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Biomass Yield (g/g cellobiose)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Lactate Yield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 vivo yield</c:v>
          </c:tx>
          <c:spPr>
            <a:solidFill>
              <a:srgbClr val="40BFB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teun_comp_data!$D$50:$D$59</c:f>
                <c:numCache>
                  <c:formatCode>General</c:formatCode>
                  <c:ptCount val="10"/>
                  <c:pt idx="0">
                    <c:v>1.6299360000000002E-2</c:v>
                  </c:pt>
                  <c:pt idx="1">
                    <c:v>1.8937519999999999E-2</c:v>
                  </c:pt>
                  <c:pt idx="2">
                    <c:v>9.7078800000000003E-3</c:v>
                  </c:pt>
                  <c:pt idx="3">
                    <c:v>1.0633E-2</c:v>
                  </c:pt>
                  <c:pt idx="4">
                    <c:v>4.6295199999999998E-3</c:v>
                  </c:pt>
                  <c:pt idx="5">
                    <c:v>1.9599999999999999E-2</c:v>
                  </c:pt>
                  <c:pt idx="6">
                    <c:v>1.5791719999999999E-2</c:v>
                  </c:pt>
                  <c:pt idx="7">
                    <c:v>3.0621079999999998E-2</c:v>
                  </c:pt>
                  <c:pt idx="8">
                    <c:v>4.4570399999999998E-3</c:v>
                  </c:pt>
                  <c:pt idx="9">
                    <c:v>1.679916E-2</c:v>
                  </c:pt>
                </c:numCache>
              </c:numRef>
            </c:plus>
            <c:minus>
              <c:numRef>
                <c:f>teun_comp_data!$D$50:$D$59</c:f>
                <c:numCache>
                  <c:formatCode>General</c:formatCode>
                  <c:ptCount val="10"/>
                  <c:pt idx="0">
                    <c:v>1.6299360000000002E-2</c:v>
                  </c:pt>
                  <c:pt idx="1">
                    <c:v>1.8937519999999999E-2</c:v>
                  </c:pt>
                  <c:pt idx="2">
                    <c:v>9.7078800000000003E-3</c:v>
                  </c:pt>
                  <c:pt idx="3">
                    <c:v>1.0633E-2</c:v>
                  </c:pt>
                  <c:pt idx="4">
                    <c:v>4.6295199999999998E-3</c:v>
                  </c:pt>
                  <c:pt idx="5">
                    <c:v>1.9599999999999999E-2</c:v>
                  </c:pt>
                  <c:pt idx="6">
                    <c:v>1.5791719999999999E-2</c:v>
                  </c:pt>
                  <c:pt idx="7">
                    <c:v>3.0621079999999998E-2</c:v>
                  </c:pt>
                  <c:pt idx="8">
                    <c:v>4.4570399999999998E-3</c:v>
                  </c:pt>
                  <c:pt idx="9">
                    <c:v>1.679916E-2</c:v>
                  </c:pt>
                </c:numCache>
              </c:numRef>
            </c:minus>
          </c:errBars>
          <c:cat>
            <c:strRef>
              <c:f>teun_comp_data!$A$50:$A$59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teun_comp_data!$B$50:$B$59</c:f>
              <c:numCache>
                <c:formatCode>General</c:formatCode>
                <c:ptCount val="10"/>
                <c:pt idx="0">
                  <c:v>8.2669999999999993E-2</c:v>
                </c:pt>
                <c:pt idx="1">
                  <c:v>0.11476</c:v>
                </c:pt>
                <c:pt idx="2">
                  <c:v>0.12514</c:v>
                </c:pt>
                <c:pt idx="3">
                  <c:v>6.1409999999999999E-2</c:v>
                </c:pt>
                <c:pt idx="4">
                  <c:v>0.16352</c:v>
                </c:pt>
                <c:pt idx="5">
                  <c:v>0.15572</c:v>
                </c:pt>
                <c:pt idx="6">
                  <c:v>0.25391999999999998</c:v>
                </c:pt>
                <c:pt idx="7">
                  <c:v>0.12708</c:v>
                </c:pt>
                <c:pt idx="8">
                  <c:v>0.13431000000000001</c:v>
                </c:pt>
                <c:pt idx="9">
                  <c:v>0.12781000000000001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4-4374-8BC8-42055278A97D}"/>
            </c:ext>
          </c:extLst>
        </c:ser>
        <c:ser>
          <c:idx val="1"/>
          <c:order val="1"/>
          <c:tx>
            <c:v>iCTH669 yield</c:v>
          </c:tx>
          <c:spPr>
            <a:solidFill>
              <a:srgbClr val="BFB34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teun_comp_data!$R$50:$R$59</c:f>
                <c:numCache>
                  <c:formatCode>General</c:formatCode>
                  <c:ptCount val="10"/>
                  <c:pt idx="0">
                    <c:v>1.90965570121443</c:v>
                  </c:pt>
                  <c:pt idx="1">
                    <c:v>2.3461833581502001</c:v>
                  </c:pt>
                  <c:pt idx="2">
                    <c:v>2.4276817115637099</c:v>
                  </c:pt>
                  <c:pt idx="3">
                    <c:v>2.54969663989755</c:v>
                  </c:pt>
                  <c:pt idx="4">
                    <c:v>2.0802663164508401</c:v>
                  </c:pt>
                  <c:pt idx="5">
                    <c:v>2.5744060704287901</c:v>
                  </c:pt>
                  <c:pt idx="6">
                    <c:v>2.8520196077575299</c:v>
                  </c:pt>
                  <c:pt idx="7">
                    <c:v>3.1634119346375398</c:v>
                  </c:pt>
                  <c:pt idx="8">
                    <c:v>1.3084512898476901</c:v>
                  </c:pt>
                  <c:pt idx="9">
                    <c:v>2.0082928457020901</c:v>
                  </c:pt>
                </c:numCache>
              </c:numRef>
            </c:plus>
            <c:minus>
              <c:numRef>
                <c:f>teun_comp_data!$S$50:$S$59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</c:errBars>
          <c:val>
            <c:numRef>
              <c:f>teun_comp_data!$O$50:$O$59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4-4374-8BC8-42055278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C. thermocellum Strain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 Yield (mmol/mmol cellobiose)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Pyruvate Yield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 vivo yield</c:v>
          </c:tx>
          <c:spPr>
            <a:solidFill>
              <a:srgbClr val="40BFB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teun_comp_data!$D$62:$D$71</c:f>
                <c:numCache>
                  <c:formatCode>General</c:formatCode>
                  <c:ptCount val="10"/>
                  <c:pt idx="0">
                    <c:v>8.2163200000000009E-3</c:v>
                  </c:pt>
                  <c:pt idx="1">
                    <c:v>1.1342519999999998E-2</c:v>
                  </c:pt>
                  <c:pt idx="2">
                    <c:v>1.759492E-2</c:v>
                  </c:pt>
                  <c:pt idx="3">
                    <c:v>6.8952799999999993E-3</c:v>
                  </c:pt>
                  <c:pt idx="4">
                    <c:v>3.7122399999999999E-3</c:v>
                  </c:pt>
                  <c:pt idx="5">
                    <c:v>5.127752E-2</c:v>
                  </c:pt>
                  <c:pt idx="6">
                    <c:v>2.8126000000000002E-3</c:v>
                  </c:pt>
                  <c:pt idx="7">
                    <c:v>9.6373200000000013E-3</c:v>
                  </c:pt>
                  <c:pt idx="8">
                    <c:v>4.74516E-3</c:v>
                  </c:pt>
                  <c:pt idx="9">
                    <c:v>3.7828000000000002E-3</c:v>
                  </c:pt>
                </c:numCache>
              </c:numRef>
            </c:plus>
            <c:minus>
              <c:numRef>
                <c:f>teun_comp_data!$D$62:$D$71</c:f>
                <c:numCache>
                  <c:formatCode>General</c:formatCode>
                  <c:ptCount val="10"/>
                  <c:pt idx="0">
                    <c:v>8.2163200000000009E-3</c:v>
                  </c:pt>
                  <c:pt idx="1">
                    <c:v>1.1342519999999998E-2</c:v>
                  </c:pt>
                  <c:pt idx="2">
                    <c:v>1.759492E-2</c:v>
                  </c:pt>
                  <c:pt idx="3">
                    <c:v>6.8952799999999993E-3</c:v>
                  </c:pt>
                  <c:pt idx="4">
                    <c:v>3.7122399999999999E-3</c:v>
                  </c:pt>
                  <c:pt idx="5">
                    <c:v>5.127752E-2</c:v>
                  </c:pt>
                  <c:pt idx="6">
                    <c:v>2.8126000000000002E-3</c:v>
                  </c:pt>
                  <c:pt idx="7">
                    <c:v>9.6373200000000013E-3</c:v>
                  </c:pt>
                  <c:pt idx="8">
                    <c:v>4.74516E-3</c:v>
                  </c:pt>
                  <c:pt idx="9">
                    <c:v>3.7828000000000002E-3</c:v>
                  </c:pt>
                </c:numCache>
              </c:numRef>
            </c:minus>
          </c:errBars>
          <c:cat>
            <c:strRef>
              <c:f>teun_comp_data!$A$62:$A$71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teun_comp_data!$B$62:$B$71</c:f>
              <c:numCache>
                <c:formatCode>General</c:formatCode>
                <c:ptCount val="10"/>
                <c:pt idx="0">
                  <c:v>7.2590000000000002E-2</c:v>
                </c:pt>
                <c:pt idx="1">
                  <c:v>8.6900000000000005E-2</c:v>
                </c:pt>
                <c:pt idx="2">
                  <c:v>0.10192</c:v>
                </c:pt>
                <c:pt idx="3">
                  <c:v>0.11559999999999999</c:v>
                </c:pt>
                <c:pt idx="4">
                  <c:v>8.2790000000000002E-2</c:v>
                </c:pt>
                <c:pt idx="5">
                  <c:v>0.13683000000000001</c:v>
                </c:pt>
                <c:pt idx="6">
                  <c:v>0.11498999999999999</c:v>
                </c:pt>
                <c:pt idx="7">
                  <c:v>0.1198</c:v>
                </c:pt>
                <c:pt idx="8">
                  <c:v>0.11087</c:v>
                </c:pt>
                <c:pt idx="9">
                  <c:v>9.2329999999999995E-2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9-41D7-8D4A-9FDDE1555B2C}"/>
            </c:ext>
          </c:extLst>
        </c:ser>
        <c:ser>
          <c:idx val="1"/>
          <c:order val="1"/>
          <c:tx>
            <c:v>iCBI655 yield</c:v>
          </c:tx>
          <c:spPr>
            <a:solidFill>
              <a:srgbClr val="B340B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teun_comp_data!$H$62:$H$71</c:f>
                <c:numCache>
                  <c:formatCode>General</c:formatCode>
                  <c:ptCount val="10"/>
                  <c:pt idx="0">
                    <c:v>3.9027295404432198</c:v>
                  </c:pt>
                  <c:pt idx="1">
                    <c:v>3.9106588360710099</c:v>
                  </c:pt>
                  <c:pt idx="2">
                    <c:v>3.9226545900173799</c:v>
                  </c:pt>
                  <c:pt idx="3">
                    <c:v>3.9184954933113301</c:v>
                  </c:pt>
                  <c:pt idx="4">
                    <c:v>3.90231720960342</c:v>
                  </c:pt>
                  <c:pt idx="5">
                    <c:v>3.9249341669675002</c:v>
                  </c:pt>
                  <c:pt idx="6">
                    <c:v>3.9330895552929301</c:v>
                  </c:pt>
                  <c:pt idx="7">
                    <c:v>3.9327301140286699</c:v>
                  </c:pt>
                  <c:pt idx="8">
                    <c:v>3.9235213551264998</c:v>
                  </c:pt>
                  <c:pt idx="9">
                    <c:v>3.9332012103162901</c:v>
                  </c:pt>
                </c:numCache>
              </c:numRef>
            </c:plus>
            <c:minus>
              <c:numRef>
                <c:f>teun_comp_data!$I$62:$I$71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</c:errBars>
          <c:val>
            <c:numRef>
              <c:f>teun_comp_data!$E$62:$E$71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9-41D7-8D4A-9FDDE1555B2C}"/>
            </c:ext>
          </c:extLst>
        </c:ser>
        <c:ser>
          <c:idx val="2"/>
          <c:order val="2"/>
          <c:tx>
            <c:v>iCTH669 yield</c:v>
          </c:tx>
          <c:spPr>
            <a:solidFill>
              <a:srgbClr val="BFB34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teun_comp_data!$R$62:$R$71</c:f>
                <c:numCache>
                  <c:formatCode>General</c:formatCode>
                  <c:ptCount val="10"/>
                  <c:pt idx="0">
                    <c:v>1.9096557012145601</c:v>
                  </c:pt>
                  <c:pt idx="1">
                    <c:v>2.3461833581501801</c:v>
                  </c:pt>
                  <c:pt idx="2">
                    <c:v>2.4276817115637801</c:v>
                  </c:pt>
                  <c:pt idx="3">
                    <c:v>2.54969663989757</c:v>
                  </c:pt>
                  <c:pt idx="4">
                    <c:v>2.08026631645069</c:v>
                  </c:pt>
                  <c:pt idx="5">
                    <c:v>2.5744060704287901</c:v>
                  </c:pt>
                  <c:pt idx="6">
                    <c:v>2.8520196077575202</c:v>
                  </c:pt>
                  <c:pt idx="7">
                    <c:v>3.1634119346375802</c:v>
                  </c:pt>
                  <c:pt idx="8">
                    <c:v>1.3084512898476901</c:v>
                  </c:pt>
                  <c:pt idx="9">
                    <c:v>2.0082928457020799</c:v>
                  </c:pt>
                </c:numCache>
              </c:numRef>
            </c:plus>
            <c:minus>
              <c:numRef>
                <c:f>teun_comp_data!$S$62:$S$71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</c:errBars>
          <c:val>
            <c:numRef>
              <c:f>teun_comp_data!$O$62:$O$71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9-41D7-8D4A-9FDDE155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C. thermocellum Strain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Pyruvate Yield (mmol/mmol cellobiose)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Pyruvate Yield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 vivo yield</c:v>
          </c:tx>
          <c:spPr>
            <a:solidFill>
              <a:srgbClr val="40BFB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teun_comp_data!$D$62:$D$71</c:f>
                <c:numCache>
                  <c:formatCode>General</c:formatCode>
                  <c:ptCount val="10"/>
                  <c:pt idx="0">
                    <c:v>8.2163200000000009E-3</c:v>
                  </c:pt>
                  <c:pt idx="1">
                    <c:v>1.1342519999999998E-2</c:v>
                  </c:pt>
                  <c:pt idx="2">
                    <c:v>1.759492E-2</c:v>
                  </c:pt>
                  <c:pt idx="3">
                    <c:v>6.8952799999999993E-3</c:v>
                  </c:pt>
                  <c:pt idx="4">
                    <c:v>3.7122399999999999E-3</c:v>
                  </c:pt>
                  <c:pt idx="5">
                    <c:v>5.127752E-2</c:v>
                  </c:pt>
                  <c:pt idx="6">
                    <c:v>2.8126000000000002E-3</c:v>
                  </c:pt>
                  <c:pt idx="7">
                    <c:v>9.6373200000000013E-3</c:v>
                  </c:pt>
                  <c:pt idx="8">
                    <c:v>4.74516E-3</c:v>
                  </c:pt>
                  <c:pt idx="9">
                    <c:v>3.7828000000000002E-3</c:v>
                  </c:pt>
                </c:numCache>
              </c:numRef>
            </c:plus>
            <c:minus>
              <c:numRef>
                <c:f>teun_comp_data!$D$62:$D$71</c:f>
                <c:numCache>
                  <c:formatCode>General</c:formatCode>
                  <c:ptCount val="10"/>
                  <c:pt idx="0">
                    <c:v>8.2163200000000009E-3</c:v>
                  </c:pt>
                  <c:pt idx="1">
                    <c:v>1.1342519999999998E-2</c:v>
                  </c:pt>
                  <c:pt idx="2">
                    <c:v>1.759492E-2</c:v>
                  </c:pt>
                  <c:pt idx="3">
                    <c:v>6.8952799999999993E-3</c:v>
                  </c:pt>
                  <c:pt idx="4">
                    <c:v>3.7122399999999999E-3</c:v>
                  </c:pt>
                  <c:pt idx="5">
                    <c:v>5.127752E-2</c:v>
                  </c:pt>
                  <c:pt idx="6">
                    <c:v>2.8126000000000002E-3</c:v>
                  </c:pt>
                  <c:pt idx="7">
                    <c:v>9.6373200000000013E-3</c:v>
                  </c:pt>
                  <c:pt idx="8">
                    <c:v>4.74516E-3</c:v>
                  </c:pt>
                  <c:pt idx="9">
                    <c:v>3.7828000000000002E-3</c:v>
                  </c:pt>
                </c:numCache>
              </c:numRef>
            </c:minus>
          </c:errBars>
          <c:cat>
            <c:strRef>
              <c:f>teun_comp_data!$A$62:$A$71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teun_comp_data!$B$62:$B$71</c:f>
              <c:numCache>
                <c:formatCode>General</c:formatCode>
                <c:ptCount val="10"/>
                <c:pt idx="0">
                  <c:v>7.2590000000000002E-2</c:v>
                </c:pt>
                <c:pt idx="1">
                  <c:v>8.6900000000000005E-2</c:v>
                </c:pt>
                <c:pt idx="2">
                  <c:v>0.10192</c:v>
                </c:pt>
                <c:pt idx="3">
                  <c:v>0.11559999999999999</c:v>
                </c:pt>
                <c:pt idx="4">
                  <c:v>8.2790000000000002E-2</c:v>
                </c:pt>
                <c:pt idx="5">
                  <c:v>0.13683000000000001</c:v>
                </c:pt>
                <c:pt idx="6">
                  <c:v>0.11498999999999999</c:v>
                </c:pt>
                <c:pt idx="7">
                  <c:v>0.1198</c:v>
                </c:pt>
                <c:pt idx="8">
                  <c:v>0.11087</c:v>
                </c:pt>
                <c:pt idx="9">
                  <c:v>9.2329999999999995E-2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9-474D-A88E-45FB4DE46951}"/>
            </c:ext>
          </c:extLst>
        </c:ser>
        <c:ser>
          <c:idx val="1"/>
          <c:order val="1"/>
          <c:tx>
            <c:v>iCTH669 yield</c:v>
          </c:tx>
          <c:spPr>
            <a:solidFill>
              <a:srgbClr val="BFB34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teun_comp_data!$R$62:$R$71</c:f>
                <c:numCache>
                  <c:formatCode>General</c:formatCode>
                  <c:ptCount val="10"/>
                  <c:pt idx="0">
                    <c:v>1.9096557012145601</c:v>
                  </c:pt>
                  <c:pt idx="1">
                    <c:v>2.3461833581501801</c:v>
                  </c:pt>
                  <c:pt idx="2">
                    <c:v>2.4276817115637801</c:v>
                  </c:pt>
                  <c:pt idx="3">
                    <c:v>2.54969663989757</c:v>
                  </c:pt>
                  <c:pt idx="4">
                    <c:v>2.08026631645069</c:v>
                  </c:pt>
                  <c:pt idx="5">
                    <c:v>2.5744060704287901</c:v>
                  </c:pt>
                  <c:pt idx="6">
                    <c:v>2.8520196077575202</c:v>
                  </c:pt>
                  <c:pt idx="7">
                    <c:v>3.1634119346375802</c:v>
                  </c:pt>
                  <c:pt idx="8">
                    <c:v>1.3084512898476901</c:v>
                  </c:pt>
                  <c:pt idx="9">
                    <c:v>2.0082928457020799</c:v>
                  </c:pt>
                </c:numCache>
              </c:numRef>
            </c:plus>
            <c:minus>
              <c:numRef>
                <c:f>teun_comp_data!$S$62:$S$71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</c:errBars>
          <c:val>
            <c:numRef>
              <c:f>teun_comp_data!$O$62:$O$71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9-474D-A88E-45FB4DE4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C. thermocellum Strain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Pyruvate Yield (mmol/mmol cellobiose)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Malate Yield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 vivo yield</c:v>
          </c:tx>
          <c:spPr>
            <a:solidFill>
              <a:srgbClr val="40BFB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teun_comp_data!$D$74:$D$83</c:f>
                <c:numCache>
                  <c:formatCode>General</c:formatCode>
                  <c:ptCount val="10"/>
                  <c:pt idx="0">
                    <c:v>5.0215199999999998E-3</c:v>
                  </c:pt>
                  <c:pt idx="1">
                    <c:v>9.1473200000000005E-3</c:v>
                  </c:pt>
                  <c:pt idx="2">
                    <c:v>3.5103600000000001E-3</c:v>
                  </c:pt>
                  <c:pt idx="3">
                    <c:v>6.3719599999999994E-3</c:v>
                  </c:pt>
                  <c:pt idx="4">
                    <c:v>1.76596E-3</c:v>
                  </c:pt>
                  <c:pt idx="5">
                    <c:v>6.1935999999999996E-3</c:v>
                  </c:pt>
                  <c:pt idx="6">
                    <c:v>2.6185599999999998E-3</c:v>
                  </c:pt>
                  <c:pt idx="7">
                    <c:v>1.2914440000000001E-2</c:v>
                  </c:pt>
                  <c:pt idx="8">
                    <c:v>1.09172E-3</c:v>
                  </c:pt>
                  <c:pt idx="9">
                    <c:v>2.9517599999999999E-3</c:v>
                  </c:pt>
                </c:numCache>
              </c:numRef>
            </c:plus>
            <c:minus>
              <c:numRef>
                <c:f>teun_comp_data!$D$74:$D$83</c:f>
                <c:numCache>
                  <c:formatCode>General</c:formatCode>
                  <c:ptCount val="10"/>
                  <c:pt idx="0">
                    <c:v>5.0215199999999998E-3</c:v>
                  </c:pt>
                  <c:pt idx="1">
                    <c:v>9.1473200000000005E-3</c:v>
                  </c:pt>
                  <c:pt idx="2">
                    <c:v>3.5103600000000001E-3</c:v>
                  </c:pt>
                  <c:pt idx="3">
                    <c:v>6.3719599999999994E-3</c:v>
                  </c:pt>
                  <c:pt idx="4">
                    <c:v>1.76596E-3</c:v>
                  </c:pt>
                  <c:pt idx="5">
                    <c:v>6.1935999999999996E-3</c:v>
                  </c:pt>
                  <c:pt idx="6">
                    <c:v>2.6185599999999998E-3</c:v>
                  </c:pt>
                  <c:pt idx="7">
                    <c:v>1.2914440000000001E-2</c:v>
                  </c:pt>
                  <c:pt idx="8">
                    <c:v>1.09172E-3</c:v>
                  </c:pt>
                  <c:pt idx="9">
                    <c:v>2.9517599999999999E-3</c:v>
                  </c:pt>
                </c:numCache>
              </c:numRef>
            </c:minus>
          </c:errBars>
          <c:cat>
            <c:strRef>
              <c:f>teun_comp_data!$A$74:$A$83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teun_comp_data!$B$74:$B$83</c:f>
              <c:numCache>
                <c:formatCode>General</c:formatCode>
                <c:ptCount val="10"/>
                <c:pt idx="0">
                  <c:v>9.8200000000000006E-3</c:v>
                </c:pt>
                <c:pt idx="1">
                  <c:v>1.6129999999999999E-2</c:v>
                </c:pt>
                <c:pt idx="2">
                  <c:v>1.078E-2</c:v>
                </c:pt>
                <c:pt idx="3">
                  <c:v>1.9290000000000002E-2</c:v>
                </c:pt>
                <c:pt idx="4">
                  <c:v>6.9199999999999999E-3</c:v>
                </c:pt>
                <c:pt idx="5">
                  <c:v>1.044E-2</c:v>
                </c:pt>
                <c:pt idx="6">
                  <c:v>2.4170000000000001E-2</c:v>
                </c:pt>
                <c:pt idx="7">
                  <c:v>1.5010000000000001E-2</c:v>
                </c:pt>
                <c:pt idx="8">
                  <c:v>1.0540000000000001E-2</c:v>
                </c:pt>
                <c:pt idx="9">
                  <c:v>1.461E-2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1-4EF8-B3C0-479033A88DE8}"/>
            </c:ext>
          </c:extLst>
        </c:ser>
        <c:ser>
          <c:idx val="1"/>
          <c:order val="1"/>
          <c:tx>
            <c:v>iCBI655 yield</c:v>
          </c:tx>
          <c:spPr>
            <a:solidFill>
              <a:srgbClr val="B340B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teun_comp_data!$H$74:$H$83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teun_comp_data!$I$74:$I$83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</c:errBars>
          <c:val>
            <c:numRef>
              <c:f>teun_comp_data!$E$74:$E$83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1-4EF8-B3C0-479033A88DE8}"/>
            </c:ext>
          </c:extLst>
        </c:ser>
        <c:ser>
          <c:idx val="2"/>
          <c:order val="2"/>
          <c:tx>
            <c:v>iCTH669 yield</c:v>
          </c:tx>
          <c:spPr>
            <a:solidFill>
              <a:srgbClr val="BFB34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teun_comp_data!$R$74:$R$83</c:f>
                <c:numCache>
                  <c:formatCode>General</c:formatCode>
                  <c:ptCount val="10"/>
                  <c:pt idx="0">
                    <c:v>1.27310380080969</c:v>
                  </c:pt>
                  <c:pt idx="1">
                    <c:v>1.5641222387667399</c:v>
                  </c:pt>
                  <c:pt idx="2">
                    <c:v>1.61845447437584</c:v>
                  </c:pt>
                  <c:pt idx="3">
                    <c:v>1.67353296907118</c:v>
                  </c:pt>
                  <c:pt idx="4">
                    <c:v>1.38684421096712</c:v>
                  </c:pt>
                  <c:pt idx="5">
                    <c:v>1.6954889479042199</c:v>
                  </c:pt>
                  <c:pt idx="6">
                    <c:v>1.8102339892883801</c:v>
                  </c:pt>
                  <c:pt idx="7">
                    <c:v>1.9484792552985699</c:v>
                  </c:pt>
                  <c:pt idx="8">
                    <c:v>0.87230085989845496</c:v>
                  </c:pt>
                  <c:pt idx="9">
                    <c:v>1.3388618971347299</c:v>
                  </c:pt>
                </c:numCache>
              </c:numRef>
            </c:plus>
            <c:minus>
              <c:numRef>
                <c:f>teun_comp_data!$S$74:$S$83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</c:errBars>
          <c:val>
            <c:numRef>
              <c:f>teun_comp_data!$O$74:$O$83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1-4EF8-B3C0-479033A88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C. thermocellum Strain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Malate Yield (mmol/mmol cellobiose)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Malate Yield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 vivo yield</c:v>
          </c:tx>
          <c:spPr>
            <a:solidFill>
              <a:srgbClr val="40BFB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teun_comp_data!$D$74:$D$83</c:f>
                <c:numCache>
                  <c:formatCode>General</c:formatCode>
                  <c:ptCount val="10"/>
                  <c:pt idx="0">
                    <c:v>5.0215199999999998E-3</c:v>
                  </c:pt>
                  <c:pt idx="1">
                    <c:v>9.1473200000000005E-3</c:v>
                  </c:pt>
                  <c:pt idx="2">
                    <c:v>3.5103600000000001E-3</c:v>
                  </c:pt>
                  <c:pt idx="3">
                    <c:v>6.3719599999999994E-3</c:v>
                  </c:pt>
                  <c:pt idx="4">
                    <c:v>1.76596E-3</c:v>
                  </c:pt>
                  <c:pt idx="5">
                    <c:v>6.1935999999999996E-3</c:v>
                  </c:pt>
                  <c:pt idx="6">
                    <c:v>2.6185599999999998E-3</c:v>
                  </c:pt>
                  <c:pt idx="7">
                    <c:v>1.2914440000000001E-2</c:v>
                  </c:pt>
                  <c:pt idx="8">
                    <c:v>1.09172E-3</c:v>
                  </c:pt>
                  <c:pt idx="9">
                    <c:v>2.9517599999999999E-3</c:v>
                  </c:pt>
                </c:numCache>
              </c:numRef>
            </c:plus>
            <c:minus>
              <c:numRef>
                <c:f>teun_comp_data!$D$74:$D$83</c:f>
                <c:numCache>
                  <c:formatCode>General</c:formatCode>
                  <c:ptCount val="10"/>
                  <c:pt idx="0">
                    <c:v>5.0215199999999998E-3</c:v>
                  </c:pt>
                  <c:pt idx="1">
                    <c:v>9.1473200000000005E-3</c:v>
                  </c:pt>
                  <c:pt idx="2">
                    <c:v>3.5103600000000001E-3</c:v>
                  </c:pt>
                  <c:pt idx="3">
                    <c:v>6.3719599999999994E-3</c:v>
                  </c:pt>
                  <c:pt idx="4">
                    <c:v>1.76596E-3</c:v>
                  </c:pt>
                  <c:pt idx="5">
                    <c:v>6.1935999999999996E-3</c:v>
                  </c:pt>
                  <c:pt idx="6">
                    <c:v>2.6185599999999998E-3</c:v>
                  </c:pt>
                  <c:pt idx="7">
                    <c:v>1.2914440000000001E-2</c:v>
                  </c:pt>
                  <c:pt idx="8">
                    <c:v>1.09172E-3</c:v>
                  </c:pt>
                  <c:pt idx="9">
                    <c:v>2.9517599999999999E-3</c:v>
                  </c:pt>
                </c:numCache>
              </c:numRef>
            </c:minus>
          </c:errBars>
          <c:cat>
            <c:strRef>
              <c:f>teun_comp_data!$A$74:$A$83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teun_comp_data!$B$74:$B$83</c:f>
              <c:numCache>
                <c:formatCode>General</c:formatCode>
                <c:ptCount val="10"/>
                <c:pt idx="0">
                  <c:v>9.8200000000000006E-3</c:v>
                </c:pt>
                <c:pt idx="1">
                  <c:v>1.6129999999999999E-2</c:v>
                </c:pt>
                <c:pt idx="2">
                  <c:v>1.078E-2</c:v>
                </c:pt>
                <c:pt idx="3">
                  <c:v>1.9290000000000002E-2</c:v>
                </c:pt>
                <c:pt idx="4">
                  <c:v>6.9199999999999999E-3</c:v>
                </c:pt>
                <c:pt idx="5">
                  <c:v>1.044E-2</c:v>
                </c:pt>
                <c:pt idx="6">
                  <c:v>2.4170000000000001E-2</c:v>
                </c:pt>
                <c:pt idx="7">
                  <c:v>1.5010000000000001E-2</c:v>
                </c:pt>
                <c:pt idx="8">
                  <c:v>1.0540000000000001E-2</c:v>
                </c:pt>
                <c:pt idx="9">
                  <c:v>1.461E-2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5-424C-B7F5-46A5AE50191E}"/>
            </c:ext>
          </c:extLst>
        </c:ser>
        <c:ser>
          <c:idx val="1"/>
          <c:order val="1"/>
          <c:tx>
            <c:v>iCTH669 yield</c:v>
          </c:tx>
          <c:spPr>
            <a:solidFill>
              <a:srgbClr val="BFB34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teun_comp_data!$R$74:$R$83</c:f>
                <c:numCache>
                  <c:formatCode>General</c:formatCode>
                  <c:ptCount val="10"/>
                  <c:pt idx="0">
                    <c:v>1.27310380080969</c:v>
                  </c:pt>
                  <c:pt idx="1">
                    <c:v>1.5641222387667399</c:v>
                  </c:pt>
                  <c:pt idx="2">
                    <c:v>1.61845447437584</c:v>
                  </c:pt>
                  <c:pt idx="3">
                    <c:v>1.67353296907118</c:v>
                  </c:pt>
                  <c:pt idx="4">
                    <c:v>1.38684421096712</c:v>
                  </c:pt>
                  <c:pt idx="5">
                    <c:v>1.6954889479042199</c:v>
                  </c:pt>
                  <c:pt idx="6">
                    <c:v>1.8102339892883801</c:v>
                  </c:pt>
                  <c:pt idx="7">
                    <c:v>1.9484792552985699</c:v>
                  </c:pt>
                  <c:pt idx="8">
                    <c:v>0.87230085989845496</c:v>
                  </c:pt>
                  <c:pt idx="9">
                    <c:v>1.3388618971347299</c:v>
                  </c:pt>
                </c:numCache>
              </c:numRef>
            </c:plus>
            <c:minus>
              <c:numRef>
                <c:f>teun_comp_data!$S$74:$S$83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</c:errBars>
          <c:val>
            <c:numRef>
              <c:f>teun_comp_data!$O$74:$O$83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5-424C-B7F5-46A5AE501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C. thermocellum Strain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Malate Yield (mmol/mmol cellobiose)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PPi Production Results, iCTH669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ppi_tracking_data!$B$2</c:f>
              <c:strCache>
                <c:ptCount val="1"/>
                <c:pt idx="0">
                  <c:v>NA_biomass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ppi_tracking_data!$D$2:$D$12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ppi_tracking_data!$D$C:$C$12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ppi_tracking_data!$B$3:$B$12</c:f>
              <c:numCache>
                <c:formatCode>General</c:formatCode>
                <c:ptCount val="10"/>
                <c:pt idx="0">
                  <c:v>0.14155366231399999</c:v>
                </c:pt>
                <c:pt idx="1">
                  <c:v>0.12971084678200001</c:v>
                </c:pt>
                <c:pt idx="2">
                  <c:v>0.107596664972</c:v>
                </c:pt>
                <c:pt idx="3">
                  <c:v>0.1126391616</c:v>
                </c:pt>
                <c:pt idx="4">
                  <c:v>0.12978014386600001</c:v>
                </c:pt>
                <c:pt idx="5">
                  <c:v>0.10399374671599999</c:v>
                </c:pt>
                <c:pt idx="6">
                  <c:v>9.5505122998E-2</c:v>
                </c:pt>
                <c:pt idx="7">
                  <c:v>9.9623192649999998E-2</c:v>
                </c:pt>
                <c:pt idx="8">
                  <c:v>0.10404935175</c:v>
                </c:pt>
                <c:pt idx="9">
                  <c:v>8.8486564613999993E-2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C-4460-80B0-929BA89585EE}"/>
            </c:ext>
          </c:extLst>
        </c:ser>
        <c:ser>
          <c:idx val="1"/>
          <c:order val="1"/>
          <c:tx>
            <c:strRef>
              <c:f>ppi_tracking_data!$C$2</c:f>
              <c:strCache>
                <c:ptCount val="1"/>
                <c:pt idx="0">
                  <c:v>PPA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ppi_tracking_data!$E$2:$E$12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ppi_tracking_data!$D$D:$D$12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ppi_tracking_data!$C$3:$C$12</c:f>
              <c:numCache>
                <c:formatCode>General</c:formatCode>
                <c:ptCount val="10"/>
                <c:pt idx="0">
                  <c:v>4.6382417918372002E-13</c:v>
                </c:pt>
                <c:pt idx="1">
                  <c:v>0</c:v>
                </c:pt>
                <c:pt idx="2">
                  <c:v>2.4158898359742902</c:v>
                </c:pt>
                <c:pt idx="3">
                  <c:v>3.9103134404688502</c:v>
                </c:pt>
                <c:pt idx="4">
                  <c:v>-2.9446031222512501E-12</c:v>
                </c:pt>
                <c:pt idx="5">
                  <c:v>0</c:v>
                </c:pt>
                <c:pt idx="6">
                  <c:v>4.2042858121821203</c:v>
                </c:pt>
                <c:pt idx="7">
                  <c:v>5.4808058161108297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C-4460-80B0-929BA89585EE}"/>
            </c:ext>
          </c:extLst>
        </c:ser>
        <c:ser>
          <c:idx val="2"/>
          <c:order val="2"/>
          <c:tx>
            <c:strRef>
              <c:f>ppi_tracking_data!$D$2</c:f>
              <c:strCache>
                <c:ptCount val="1"/>
                <c:pt idx="0">
                  <c:v>ADK2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ppi_tracking_data!$F$2:$F$12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ppi_tracking_data!$D$E:$E$12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C-4460-80B0-929BA89585EE}"/>
            </c:ext>
          </c:extLst>
        </c:ser>
        <c:ser>
          <c:idx val="3"/>
          <c:order val="3"/>
          <c:tx>
            <c:strRef>
              <c:f>ppi_tracking_data!$E$2</c:f>
              <c:strCache>
                <c:ptCount val="1"/>
                <c:pt idx="0">
                  <c:v>NMNAT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ppi_tracking_data!#REF!</c:f>
              </c:numRef>
            </c:plus>
            <c:minus>
              <c:numRef>
                <c:f>ppi_tracking_data!$D$F:$F$12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ppi_tracking_data!$E$3:$E$12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C-4460-80B0-929BA89585EE}"/>
            </c:ext>
          </c:extLst>
        </c:ser>
        <c:ser>
          <c:idx val="4"/>
          <c:order val="4"/>
          <c:tx>
            <c:strRef>
              <c:f>ppi_tracking_data!$F$2</c:f>
              <c:strCache>
                <c:ptCount val="1"/>
                <c:pt idx="0">
                  <c:v>FMNAT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ppi_tracking_data!$G$2:$G$12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ppi_tracking_data!$D$G:$G$12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ppi_tracking_data!$F$3:$F$12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4C-4460-80B0-929BA89585EE}"/>
            </c:ext>
          </c:extLst>
        </c:ser>
        <c:ser>
          <c:idx val="5"/>
          <c:order val="5"/>
          <c:tx>
            <c:strRef>
              <c:f>ppi_tracking_data!#REF!</c:f>
              <c:strCache>
                <c:ptCount val="1"/>
                <c:pt idx="0">
                  <c:v>METAT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ppi_tracking_data!$H$2:$H$12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3.4142211560254401</c:v>
                  </c:pt>
                  <c:pt idx="2">
                    <c:v>3.6182846495547301</c:v>
                  </c:pt>
                  <c:pt idx="3">
                    <c:v>1.58093879962879</c:v>
                  </c:pt>
                  <c:pt idx="4">
                    <c:v>0</c:v>
                  </c:pt>
                  <c:pt idx="5">
                    <c:v>3.6162219348273998</c:v>
                  </c:pt>
                  <c:pt idx="6">
                    <c:v>4.0586446761413404</c:v>
                  </c:pt>
                  <c:pt idx="7">
                    <c:v>0</c:v>
                  </c:pt>
                  <c:pt idx="8">
                    <c:v>-1.3471746073528801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ppi_tracking_data!$D$H:$H$12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ppi_tracking_data!#REF!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-5.7800898692086097E-29</c:v>
                </c:pt>
                <c:pt idx="9">
                  <c:v>-2.35039719817837E-16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4C-4460-80B0-929BA89585EE}"/>
            </c:ext>
          </c:extLst>
        </c:ser>
        <c:ser>
          <c:idx val="6"/>
          <c:order val="6"/>
          <c:tx>
            <c:strRef>
              <c:f>ppi_tracking_data!$G$2</c:f>
              <c:strCache>
                <c:ptCount val="1"/>
                <c:pt idx="0">
                  <c:v>ADPT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ppi_tracking_data!$I$2:$I$12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5.2264470981310497E-3</c:v>
                  </c:pt>
                  <c:pt idx="2">
                    <c:v>4.7891864306271398E-3</c:v>
                  </c:pt>
                  <c:pt idx="3">
                    <c:v>3.9726861758192702E-3</c:v>
                  </c:pt>
                  <c:pt idx="4">
                    <c:v>4.1588653352827602E-3</c:v>
                  </c:pt>
                  <c:pt idx="5">
                    <c:v>4.7917450189245599E-3</c:v>
                  </c:pt>
                  <c:pt idx="6">
                    <c:v>3.8396591572591502E-3</c:v>
                  </c:pt>
                  <c:pt idx="7">
                    <c:v>3.52624202574264E-3</c:v>
                  </c:pt>
                  <c:pt idx="8">
                    <c:v>3.6782894742571899E-3</c:v>
                  </c:pt>
                  <c:pt idx="9">
                    <c:v>3.84171220741427E-3</c:v>
                  </c:pt>
                  <c:pt idx="10">
                    <c:v>3.2671026753406099E-3</c:v>
                  </c:pt>
                </c:numCache>
              </c:numRef>
            </c:plus>
            <c:minus>
              <c:numRef>
                <c:f>ppi_tracking_data!$D$I:$I$12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ppi_tracking_data!$G$3:$G$12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4C-4460-80B0-929BA89585EE}"/>
            </c:ext>
          </c:extLst>
        </c:ser>
        <c:ser>
          <c:idx val="7"/>
          <c:order val="7"/>
          <c:tx>
            <c:strRef>
              <c:f>ppi_tracking_data!$H$2</c:f>
              <c:strCache>
                <c:ptCount val="1"/>
                <c:pt idx="0">
                  <c:v>PPDK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ppi_tracking_data!$J$2:$J$12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7.0870288189920597E-2</c:v>
                  </c:pt>
                  <c:pt idx="2">
                    <c:v>6.4941061520594798E-2</c:v>
                  </c:pt>
                  <c:pt idx="3">
                    <c:v>5.3869370316431603E-2</c:v>
                  </c:pt>
                  <c:pt idx="4">
                    <c:v>5.6393947804440001E-2</c:v>
                  </c:pt>
                  <c:pt idx="5">
                    <c:v>6.4975755814147607E-2</c:v>
                  </c:pt>
                  <c:pt idx="6">
                    <c:v>5.2065532457676401E-2</c:v>
                  </c:pt>
                  <c:pt idx="7">
                    <c:v>4.7815616211101399E-2</c:v>
                  </c:pt>
                  <c:pt idx="8">
                    <c:v>4.9877369882836302E-2</c:v>
                  </c:pt>
                  <c:pt idx="9">
                    <c:v>5.2093371686418102E-2</c:v>
                  </c:pt>
                  <c:pt idx="10">
                    <c:v>4.4301703202983697E-2</c:v>
                  </c:pt>
                </c:numCache>
              </c:numRef>
            </c:plus>
            <c:minus>
              <c:numRef>
                <c:f>ppi_tracking_data!$D$J:$J$12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ppi_tracking_data!$H$3:$H$12</c:f>
              <c:numCache>
                <c:formatCode>General</c:formatCode>
                <c:ptCount val="10"/>
                <c:pt idx="0">
                  <c:v>3.4142211560254401</c:v>
                </c:pt>
                <c:pt idx="1">
                  <c:v>3.6182846495547301</c:v>
                </c:pt>
                <c:pt idx="2">
                  <c:v>1.58093879962879</c:v>
                </c:pt>
                <c:pt idx="3">
                  <c:v>0</c:v>
                </c:pt>
                <c:pt idx="4">
                  <c:v>3.6162219348273998</c:v>
                </c:pt>
                <c:pt idx="5">
                  <c:v>4.0586446761413404</c:v>
                </c:pt>
                <c:pt idx="6">
                  <c:v>0</c:v>
                </c:pt>
                <c:pt idx="7">
                  <c:v>-1.3471746073528801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4C-4460-80B0-929BA89585EE}"/>
            </c:ext>
          </c:extLst>
        </c:ser>
        <c:ser>
          <c:idx val="8"/>
          <c:order val="8"/>
          <c:tx>
            <c:strRef>
              <c:f>ppi_tracking_data!$I$2</c:f>
              <c:strCache>
                <c:ptCount val="1"/>
                <c:pt idx="0">
                  <c:v>NADS2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ppi_tracking_data!$K$2:$K$12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ppi_tracking_data!$D$K:$K$12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ppi_tracking_data!$I$3:$I$12</c:f>
              <c:numCache>
                <c:formatCode>General</c:formatCode>
                <c:ptCount val="10"/>
                <c:pt idx="0">
                  <c:v>5.2264470981310497E-3</c:v>
                </c:pt>
                <c:pt idx="1">
                  <c:v>4.7891864306271398E-3</c:v>
                </c:pt>
                <c:pt idx="2">
                  <c:v>3.9726861758192702E-3</c:v>
                </c:pt>
                <c:pt idx="3">
                  <c:v>4.1588653352827602E-3</c:v>
                </c:pt>
                <c:pt idx="4">
                  <c:v>4.7917450189245599E-3</c:v>
                </c:pt>
                <c:pt idx="5">
                  <c:v>3.8396591572591502E-3</c:v>
                </c:pt>
                <c:pt idx="6">
                  <c:v>3.52624202574264E-3</c:v>
                </c:pt>
                <c:pt idx="7">
                  <c:v>3.6782894742571899E-3</c:v>
                </c:pt>
                <c:pt idx="8">
                  <c:v>3.84171220741427E-3</c:v>
                </c:pt>
                <c:pt idx="9">
                  <c:v>3.2671026753406099E-3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4C-4460-80B0-929BA89585EE}"/>
            </c:ext>
          </c:extLst>
        </c:ser>
        <c:ser>
          <c:idx val="9"/>
          <c:order val="9"/>
          <c:tx>
            <c:strRef>
              <c:f>ppi_tracking_data!$J$2</c:f>
              <c:strCache>
                <c:ptCount val="1"/>
                <c:pt idx="0">
                  <c:v>GALU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ppi_tracking_data!$L$2:$L$12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9.2896488317059794E-2</c:v>
                  </c:pt>
                  <c:pt idx="2">
                    <c:v>8.51244818798889E-2</c:v>
                  </c:pt>
                  <c:pt idx="3">
                    <c:v>7.0611753642614405E-2</c:v>
                  </c:pt>
                  <c:pt idx="4">
                    <c:v>7.3920959645725204E-2</c:v>
                  </c:pt>
                  <c:pt idx="5">
                    <c:v>8.5169959020140698E-2</c:v>
                  </c:pt>
                  <c:pt idx="6">
                    <c:v>6.8247290242625602E-2</c:v>
                  </c:pt>
                  <c:pt idx="7">
                    <c:v>6.26765171438846E-2</c:v>
                  </c:pt>
                  <c:pt idx="8">
                    <c:v>6.5379055552726703E-2</c:v>
                  </c:pt>
                  <c:pt idx="9">
                    <c:v>6.8283781791532994E-2</c:v>
                  </c:pt>
                  <c:pt idx="10">
                    <c:v>5.8070494125733597E-2</c:v>
                  </c:pt>
                </c:numCache>
              </c:numRef>
            </c:plus>
            <c:minus>
              <c:numRef>
                <c:f>ppi_tracking_data!$D$L:$L$12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ppi_tracking_data!$J$3:$J$12</c:f>
              <c:numCache>
                <c:formatCode>General</c:formatCode>
                <c:ptCount val="10"/>
                <c:pt idx="0">
                  <c:v>7.0870288189920597E-2</c:v>
                </c:pt>
                <c:pt idx="1">
                  <c:v>6.4941061520594798E-2</c:v>
                </c:pt>
                <c:pt idx="2">
                  <c:v>5.3869370316431603E-2</c:v>
                </c:pt>
                <c:pt idx="3">
                  <c:v>5.6393947804440001E-2</c:v>
                </c:pt>
                <c:pt idx="4">
                  <c:v>6.4975755814147607E-2</c:v>
                </c:pt>
                <c:pt idx="5">
                  <c:v>5.2065532457676401E-2</c:v>
                </c:pt>
                <c:pt idx="6">
                  <c:v>4.7815616211101399E-2</c:v>
                </c:pt>
                <c:pt idx="7">
                  <c:v>4.9877369882836302E-2</c:v>
                </c:pt>
                <c:pt idx="8">
                  <c:v>5.2093371686418102E-2</c:v>
                </c:pt>
                <c:pt idx="9">
                  <c:v>4.4301703202983697E-2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4C-4460-80B0-929BA89585EE}"/>
            </c:ext>
          </c:extLst>
        </c:ser>
        <c:ser>
          <c:idx val="10"/>
          <c:order val="10"/>
          <c:tx>
            <c:strRef>
              <c:f>ppi_tracking_data!$K$2</c:f>
              <c:strCache>
                <c:ptCount val="1"/>
                <c:pt idx="0">
                  <c:v>PPGPPDP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ppi_tracking_data!$M$2:$M$12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ppi_tracking_data!$D$M:$M$12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ppi_tracking_data!$K$3:$K$12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4C-4460-80B0-929BA89585EE}"/>
            </c:ext>
          </c:extLst>
        </c:ser>
        <c:ser>
          <c:idx val="11"/>
          <c:order val="11"/>
          <c:tx>
            <c:strRef>
              <c:f>ppi_tracking_data!$L$2</c:f>
              <c:strCache>
                <c:ptCount val="1"/>
                <c:pt idx="0">
                  <c:v>UAGP2UAG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ppi_tracking_data!$N$2:$N$12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4.0519404454220602</c:v>
                  </c:pt>
                  <c:pt idx="10">
                    <c:v>4.31981458388998</c:v>
                  </c:pt>
                </c:numCache>
              </c:numRef>
            </c:plus>
            <c:minus>
              <c:numRef>
                <c:f>ppi_tracking_data!$D$N:$N$12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ppi_tracking_data!$L$3:$L$12</c:f>
              <c:numCache>
                <c:formatCode>General</c:formatCode>
                <c:ptCount val="10"/>
                <c:pt idx="0">
                  <c:v>9.2896488317059794E-2</c:v>
                </c:pt>
                <c:pt idx="1">
                  <c:v>8.51244818798889E-2</c:v>
                </c:pt>
                <c:pt idx="2">
                  <c:v>7.0611753642614405E-2</c:v>
                </c:pt>
                <c:pt idx="3">
                  <c:v>7.3920959645725204E-2</c:v>
                </c:pt>
                <c:pt idx="4">
                  <c:v>8.5169959020140698E-2</c:v>
                </c:pt>
                <c:pt idx="5">
                  <c:v>6.8247290242625602E-2</c:v>
                </c:pt>
                <c:pt idx="6">
                  <c:v>6.26765171438846E-2</c:v>
                </c:pt>
                <c:pt idx="7">
                  <c:v>6.5379055552726703E-2</c:v>
                </c:pt>
                <c:pt idx="8">
                  <c:v>6.8283781791532994E-2</c:v>
                </c:pt>
                <c:pt idx="9">
                  <c:v>5.8070494125733597E-2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4C-4460-80B0-929BA89585EE}"/>
            </c:ext>
          </c:extLst>
        </c:ser>
        <c:ser>
          <c:idx val="12"/>
          <c:order val="12"/>
          <c:tx>
            <c:strRef>
              <c:f>ppi_tracking_data!$M$2</c:f>
              <c:strCache>
                <c:ptCount val="1"/>
                <c:pt idx="0">
                  <c:v>GTPCII2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ppi_tracking_data!$O$2:$O$12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ppi_tracking_data!$D$O:$O$12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ppi_tracking_data!$M$3:$M$12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4C-4460-80B0-929BA89585EE}"/>
            </c:ext>
          </c:extLst>
        </c:ser>
        <c:ser>
          <c:idx val="13"/>
          <c:order val="13"/>
          <c:tx>
            <c:strRef>
              <c:f>ppi_tracking_data!$N$2</c:f>
              <c:strCache>
                <c:ptCount val="1"/>
                <c:pt idx="0">
                  <c:v>NTPP2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ppi_tracking_data!$P$2:$P$12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ppi_tracking_data!$D$P:$P$12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ppi_tracking_data!$N$3:$N$12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4.0519404454220602</c:v>
                </c:pt>
                <c:pt idx="9">
                  <c:v>4.31981458388998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4C-4460-80B0-929BA89585EE}"/>
            </c:ext>
          </c:extLst>
        </c:ser>
        <c:ser>
          <c:idx val="14"/>
          <c:order val="14"/>
          <c:tx>
            <c:strRef>
              <c:f>ppi_tracking_data!$O$2</c:f>
              <c:strCache>
                <c:ptCount val="1"/>
                <c:pt idx="0">
                  <c:v>NTPP3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ppi_tracking_data!$Q$2:$Q$12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5.5040495447959102E-2</c:v>
                  </c:pt>
                  <c:pt idx="2">
                    <c:v>5.0435638012803902E-2</c:v>
                  </c:pt>
                  <c:pt idx="3">
                    <c:v>4.1836951808919901E-2</c:v>
                  </c:pt>
                  <c:pt idx="4">
                    <c:v>4.3797632360470302E-2</c:v>
                  </c:pt>
                  <c:pt idx="5">
                    <c:v>5.0462582888507697E-2</c:v>
                  </c:pt>
                  <c:pt idx="6">
                    <c:v>4.0436024396467402E-2</c:v>
                  </c:pt>
                  <c:pt idx="7">
                    <c:v>3.7135381746377399E-2</c:v>
                  </c:pt>
                  <c:pt idx="8">
                    <c:v>3.8736616149147599E-2</c:v>
                  </c:pt>
                  <c:pt idx="9">
                    <c:v>4.04576453744818E-2</c:v>
                  </c:pt>
                  <c:pt idx="10">
                    <c:v>3.4406346520648903E-2</c:v>
                  </c:pt>
                </c:numCache>
              </c:numRef>
            </c:plus>
            <c:minus>
              <c:numRef>
                <c:f>ppi_tracking_data!$D$Q:$Q$12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ppi_tracking_data!$O$3:$O$12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4C-4460-80B0-929BA89585EE}"/>
            </c:ext>
          </c:extLst>
        </c:ser>
        <c:ser>
          <c:idx val="15"/>
          <c:order val="15"/>
          <c:tx>
            <c:strRef>
              <c:f>ppi_tracking_data!$P$2</c:f>
              <c:strCache>
                <c:ptCount val="1"/>
                <c:pt idx="0">
                  <c:v>NTPP4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ppi_tracking_data!$R$2:$R$12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4.5078666030748997E-2</c:v>
                  </c:pt>
                  <c:pt idx="2">
                    <c:v>4.1307245938158502E-2</c:v>
                  </c:pt>
                  <c:pt idx="3">
                    <c:v>3.42648437843735E-2</c:v>
                  </c:pt>
                  <c:pt idx="4">
                    <c:v>3.5870658976569499E-2</c:v>
                  </c:pt>
                  <c:pt idx="5">
                    <c:v>4.1329314036259703E-2</c:v>
                  </c:pt>
                  <c:pt idx="6">
                    <c:v>3.31174715006523E-2</c:v>
                  </c:pt>
                  <c:pt idx="7">
                    <c:v>3.0414215170939101E-2</c:v>
                  </c:pt>
                  <c:pt idx="8">
                    <c:v>3.1725640700305299E-2</c:v>
                  </c:pt>
                  <c:pt idx="9">
                    <c:v>3.3135179278157602E-2</c:v>
                  </c:pt>
                  <c:pt idx="10">
                    <c:v>2.8179110517074099E-2</c:v>
                  </c:pt>
                </c:numCache>
              </c:numRef>
            </c:plus>
            <c:minus>
              <c:numRef>
                <c:f>ppi_tracking_data!$D$R:$R$12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ppi_tracking_data!$P$3:$P$12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4C-4460-80B0-929BA89585EE}"/>
            </c:ext>
          </c:extLst>
        </c:ser>
        <c:ser>
          <c:idx val="16"/>
          <c:order val="16"/>
          <c:tx>
            <c:strRef>
              <c:f>ppi_tracking_data!$Q$2</c:f>
              <c:strCache>
                <c:ptCount val="1"/>
                <c:pt idx="0">
                  <c:v>ASNS2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ppi_tracking_data!$S$2:$S$12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ppi_tracking_data!$D$S:$S$12</c:f>
              </c:numRef>
            </c:minus>
          </c:errBars>
          <c:cat>
            <c:strRef>
              <c:f>ppi_tracking_data!$A$3:$A$12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ppi_tracking_data!$Q$3:$Q$12</c:f>
              <c:numCache>
                <c:formatCode>General</c:formatCode>
                <c:ptCount val="10"/>
                <c:pt idx="0">
                  <c:v>5.5040495447959102E-2</c:v>
                </c:pt>
                <c:pt idx="1">
                  <c:v>5.0435638012803902E-2</c:v>
                </c:pt>
                <c:pt idx="2">
                  <c:v>4.1836951808919901E-2</c:v>
                </c:pt>
                <c:pt idx="3">
                  <c:v>4.3797632360470302E-2</c:v>
                </c:pt>
                <c:pt idx="4">
                  <c:v>5.0462582888507697E-2</c:v>
                </c:pt>
                <c:pt idx="5">
                  <c:v>4.0436024396467402E-2</c:v>
                </c:pt>
                <c:pt idx="6">
                  <c:v>3.7135381746377399E-2</c:v>
                </c:pt>
                <c:pt idx="7">
                  <c:v>3.8736616149147599E-2</c:v>
                </c:pt>
                <c:pt idx="8">
                  <c:v>4.04576453744818E-2</c:v>
                </c:pt>
                <c:pt idx="9">
                  <c:v>3.4406346520648903E-2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44C-4460-80B0-929BA8958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C. thermocellum Strain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PPi Production Rate (mmol/gDW*h)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Biomass Yield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 vivo yield</c:v>
          </c:tx>
          <c:spPr>
            <a:solidFill>
              <a:srgbClr val="40BFB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teun_comp_data!$D$2:$D$11</c:f>
                <c:numCache>
                  <c:formatCode>General</c:formatCode>
                  <c:ptCount val="10"/>
                  <c:pt idx="0">
                    <c:v>2.7459600000000001E-2</c:v>
                  </c:pt>
                  <c:pt idx="1">
                    <c:v>2.46176E-2</c:v>
                  </c:pt>
                  <c:pt idx="2">
                    <c:v>1.1956000000000001E-2</c:v>
                  </c:pt>
                  <c:pt idx="3">
                    <c:v>1.1113199999999998E-2</c:v>
                  </c:pt>
                  <c:pt idx="4">
                    <c:v>1.21128E-2</c:v>
                  </c:pt>
                  <c:pt idx="5">
                    <c:v>1.0740799999999998E-2</c:v>
                  </c:pt>
                  <c:pt idx="6">
                    <c:v>1.5170400000000001E-2</c:v>
                  </c:pt>
                  <c:pt idx="7">
                    <c:v>2.87532E-2</c:v>
                  </c:pt>
                  <c:pt idx="8">
                    <c:v>7.1539999999999998E-3</c:v>
                  </c:pt>
                  <c:pt idx="9">
                    <c:v>7.7615999999999996E-3</c:v>
                  </c:pt>
                </c:numCache>
              </c:numRef>
            </c:plus>
            <c:minus>
              <c:numRef>
                <c:f>teun_comp_data!$D$2:$D$11</c:f>
                <c:numCache>
                  <c:formatCode>General</c:formatCode>
                  <c:ptCount val="10"/>
                  <c:pt idx="0">
                    <c:v>2.7459600000000001E-2</c:v>
                  </c:pt>
                  <c:pt idx="1">
                    <c:v>2.46176E-2</c:v>
                  </c:pt>
                  <c:pt idx="2">
                    <c:v>1.1956000000000001E-2</c:v>
                  </c:pt>
                  <c:pt idx="3">
                    <c:v>1.1113199999999998E-2</c:v>
                  </c:pt>
                  <c:pt idx="4">
                    <c:v>1.21128E-2</c:v>
                  </c:pt>
                  <c:pt idx="5">
                    <c:v>1.0740799999999998E-2</c:v>
                  </c:pt>
                  <c:pt idx="6">
                    <c:v>1.5170400000000001E-2</c:v>
                  </c:pt>
                  <c:pt idx="7">
                    <c:v>2.87532E-2</c:v>
                  </c:pt>
                  <c:pt idx="8">
                    <c:v>7.1539999999999998E-3</c:v>
                  </c:pt>
                  <c:pt idx="9">
                    <c:v>7.7615999999999996E-3</c:v>
                  </c:pt>
                </c:numCache>
              </c:numRef>
            </c:minus>
          </c:errBars>
          <c:cat>
            <c:strRef>
              <c:f>teun_comp_data!$A$2:$A$11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teun_comp_data!$B$2:$B$11</c:f>
              <c:numCache>
                <c:formatCode>General</c:formatCode>
                <c:ptCount val="10"/>
                <c:pt idx="0">
                  <c:v>0.28198000000000001</c:v>
                </c:pt>
                <c:pt idx="1">
                  <c:v>0.25839000000000001</c:v>
                </c:pt>
                <c:pt idx="2">
                  <c:v>0.21434</c:v>
                </c:pt>
                <c:pt idx="3">
                  <c:v>0.22438</c:v>
                </c:pt>
                <c:pt idx="4">
                  <c:v>0.25852999999999998</c:v>
                </c:pt>
                <c:pt idx="5">
                  <c:v>0.20716000000000001</c:v>
                </c:pt>
                <c:pt idx="6">
                  <c:v>0.19025</c:v>
                </c:pt>
                <c:pt idx="7">
                  <c:v>0.19844999999999999</c:v>
                </c:pt>
                <c:pt idx="8">
                  <c:v>0.20727000000000001</c:v>
                </c:pt>
                <c:pt idx="9">
                  <c:v>0.17627000000000001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CB3-88C0-F48874F6EFF0}"/>
            </c:ext>
          </c:extLst>
        </c:ser>
        <c:ser>
          <c:idx val="1"/>
          <c:order val="1"/>
          <c:tx>
            <c:v>iCTH669 maximum yield</c:v>
          </c:tx>
          <c:spPr>
            <a:solidFill>
              <a:srgbClr val="BFB340"/>
            </a:solidFill>
          </c:spPr>
          <c:invertIfNegative val="0"/>
          <c:val>
            <c:numRef>
              <c:f>teun_comp_data!$H$2:$H$11</c:f>
              <c:numCache>
                <c:formatCode>General</c:formatCode>
                <c:ptCount val="10"/>
                <c:pt idx="0">
                  <c:v>0.34522004407926798</c:v>
                </c:pt>
                <c:pt idx="1">
                  <c:v>0.34519790332737399</c:v>
                </c:pt>
                <c:pt idx="2">
                  <c:v>0.301076786836181</c:v>
                </c:pt>
                <c:pt idx="3">
                  <c:v>0.33725902608508301</c:v>
                </c:pt>
                <c:pt idx="4">
                  <c:v>0.34522004407924001</c:v>
                </c:pt>
                <c:pt idx="5">
                  <c:v>0.301076786836173</c:v>
                </c:pt>
                <c:pt idx="6">
                  <c:v>0.293386259877089</c:v>
                </c:pt>
                <c:pt idx="7">
                  <c:v>0.301076786836181</c:v>
                </c:pt>
                <c:pt idx="8">
                  <c:v>0.25921081173706401</c:v>
                </c:pt>
                <c:pt idx="9">
                  <c:v>0.25921081173706301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C-4CB3-88C0-F48874F6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C. thermocellum Strain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Biomass Yield (g/g cellobiose)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Ethanol Yield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 vivo yield</c:v>
          </c:tx>
          <c:spPr>
            <a:solidFill>
              <a:srgbClr val="40BFB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teun_comp_data!$D$14:$D$23</c:f>
                <c:numCache>
                  <c:formatCode>General</c:formatCode>
                  <c:ptCount val="10"/>
                  <c:pt idx="0">
                    <c:v>8.5252159999999994E-2</c:v>
                  </c:pt>
                  <c:pt idx="1">
                    <c:v>0.11891711999999999</c:v>
                  </c:pt>
                  <c:pt idx="2">
                    <c:v>8.7051440000000008E-2</c:v>
                  </c:pt>
                  <c:pt idx="3">
                    <c:v>7.7747319999999995E-2</c:v>
                  </c:pt>
                  <c:pt idx="4">
                    <c:v>8.7606119999999996E-2</c:v>
                  </c:pt>
                  <c:pt idx="5">
                    <c:v>0.15601403999999999</c:v>
                  </c:pt>
                  <c:pt idx="6">
                    <c:v>0.14172760000000001</c:v>
                  </c:pt>
                  <c:pt idx="7">
                    <c:v>0.12722948000000001</c:v>
                  </c:pt>
                  <c:pt idx="8">
                    <c:v>5.8688280000000002E-2</c:v>
                  </c:pt>
                  <c:pt idx="9">
                    <c:v>6.3750959999999995E-2</c:v>
                  </c:pt>
                </c:numCache>
              </c:numRef>
            </c:plus>
            <c:minus>
              <c:numRef>
                <c:f>teun_comp_data!$D$14:$D$23</c:f>
                <c:numCache>
                  <c:formatCode>General</c:formatCode>
                  <c:ptCount val="10"/>
                  <c:pt idx="0">
                    <c:v>8.5252159999999994E-2</c:v>
                  </c:pt>
                  <c:pt idx="1">
                    <c:v>0.11891711999999999</c:v>
                  </c:pt>
                  <c:pt idx="2">
                    <c:v>8.7051440000000008E-2</c:v>
                  </c:pt>
                  <c:pt idx="3">
                    <c:v>7.7747319999999995E-2</c:v>
                  </c:pt>
                  <c:pt idx="4">
                    <c:v>8.7606119999999996E-2</c:v>
                  </c:pt>
                  <c:pt idx="5">
                    <c:v>0.15601403999999999</c:v>
                  </c:pt>
                  <c:pt idx="6">
                    <c:v>0.14172760000000001</c:v>
                  </c:pt>
                  <c:pt idx="7">
                    <c:v>0.12722948000000001</c:v>
                  </c:pt>
                  <c:pt idx="8">
                    <c:v>5.8688280000000002E-2</c:v>
                  </c:pt>
                  <c:pt idx="9">
                    <c:v>6.3750959999999995E-2</c:v>
                  </c:pt>
                </c:numCache>
              </c:numRef>
            </c:minus>
          </c:errBars>
          <c:cat>
            <c:strRef>
              <c:f>teun_comp_data!$A$14:$A$23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teun_comp_data!$B$14:$B$23</c:f>
              <c:numCache>
                <c:formatCode>General</c:formatCode>
                <c:ptCount val="10"/>
                <c:pt idx="0">
                  <c:v>0.81067</c:v>
                </c:pt>
                <c:pt idx="1">
                  <c:v>0.77220999999999995</c:v>
                </c:pt>
                <c:pt idx="2">
                  <c:v>0.89254999999999995</c:v>
                </c:pt>
                <c:pt idx="3">
                  <c:v>0.74902000000000002</c:v>
                </c:pt>
                <c:pt idx="4">
                  <c:v>0.97153999999999996</c:v>
                </c:pt>
                <c:pt idx="5">
                  <c:v>0.94991999999999999</c:v>
                </c:pt>
                <c:pt idx="6">
                  <c:v>0.81479999999999997</c:v>
                </c:pt>
                <c:pt idx="7">
                  <c:v>0.90583999999999998</c:v>
                </c:pt>
                <c:pt idx="8">
                  <c:v>0.93805000000000005</c:v>
                </c:pt>
                <c:pt idx="9">
                  <c:v>0.90042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F-4A2D-BD2D-99C41070D694}"/>
            </c:ext>
          </c:extLst>
        </c:ser>
        <c:ser>
          <c:idx val="1"/>
          <c:order val="1"/>
          <c:tx>
            <c:v>iCBI655 yield</c:v>
          </c:tx>
          <c:spPr>
            <a:solidFill>
              <a:srgbClr val="B340B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teun_comp_data!$H$14:$H$23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teun_comp_data!$I$14:$I$23</c:f>
                <c:numCache>
                  <c:formatCode>General</c:formatCode>
                  <c:ptCount val="10"/>
                  <c:pt idx="0">
                    <c:v>3.8922354887684998</c:v>
                  </c:pt>
                  <c:pt idx="1">
                    <c:v>3.9012513998128302</c:v>
                  </c:pt>
                  <c:pt idx="2">
                    <c:v>3.9180868808246001</c:v>
                  </c:pt>
                  <c:pt idx="3">
                    <c:v>3.9142480385395002</c:v>
                  </c:pt>
                  <c:pt idx="4">
                    <c:v>3.89751706071648</c:v>
                  </c:pt>
                  <c:pt idx="5">
                    <c:v>3.9208297750635301</c:v>
                  </c:pt>
                  <c:pt idx="6">
                    <c:v>3.92729214679628</c:v>
                  </c:pt>
                  <c:pt idx="7">
                    <c:v>3.9213309732949302</c:v>
                  </c:pt>
                  <c:pt idx="8">
                    <c:v>3.92078744306583</c:v>
                  </c:pt>
                  <c:pt idx="9">
                    <c:v>3.9301251874238301</c:v>
                  </c:pt>
                </c:numCache>
              </c:numRef>
            </c:minus>
          </c:errBars>
          <c:val>
            <c:numRef>
              <c:f>teun_comp_data!$E$14:$E$23</c:f>
              <c:numCache>
                <c:formatCode>General</c:formatCode>
                <c:ptCount val="10"/>
                <c:pt idx="0">
                  <c:v>3.8922354887684998</c:v>
                </c:pt>
                <c:pt idx="1">
                  <c:v>3.9012513998128302</c:v>
                </c:pt>
                <c:pt idx="2">
                  <c:v>3.9180868808246001</c:v>
                </c:pt>
                <c:pt idx="3">
                  <c:v>3.9142480385395002</c:v>
                </c:pt>
                <c:pt idx="4">
                  <c:v>3.89751706071648</c:v>
                </c:pt>
                <c:pt idx="5">
                  <c:v>3.9208297750635301</c:v>
                </c:pt>
                <c:pt idx="6">
                  <c:v>3.92729214679628</c:v>
                </c:pt>
                <c:pt idx="7">
                  <c:v>3.9213309732949302</c:v>
                </c:pt>
                <c:pt idx="8">
                  <c:v>3.92078744306583</c:v>
                </c:pt>
                <c:pt idx="9">
                  <c:v>3.9301251874238301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F-4A2D-BD2D-99C41070D694}"/>
            </c:ext>
          </c:extLst>
        </c:ser>
        <c:ser>
          <c:idx val="2"/>
          <c:order val="2"/>
          <c:tx>
            <c:v>iCTH669 yield</c:v>
          </c:tx>
          <c:spPr>
            <a:solidFill>
              <a:srgbClr val="BFB34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teun_comp_data!$R$14:$R$23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teun_comp_data!$S$14:$S$23</c:f>
                <c:numCache>
                  <c:formatCode>General</c:formatCode>
                  <c:ptCount val="10"/>
                  <c:pt idx="0">
                    <c:v>1.9972709546904599</c:v>
                  </c:pt>
                  <c:pt idx="1">
                    <c:v>2.70974665862254</c:v>
                  </c:pt>
                  <c:pt idx="2">
                    <c:v>2.9433452612819599</c:v>
                  </c:pt>
                  <c:pt idx="3">
                    <c:v>2.8938253439284201</c:v>
                  </c:pt>
                  <c:pt idx="4">
                    <c:v>2.7079067793449298</c:v>
                  </c:pt>
                  <c:pt idx="5">
                    <c:v>2.9787277766174198</c:v>
                  </c:pt>
                  <c:pt idx="6">
                    <c:v>3.0620904391976298</c:v>
                  </c:pt>
                  <c:pt idx="7">
                    <c:v>3.0216488714846701</c:v>
                  </c:pt>
                  <c:pt idx="8">
                    <c:v>1.7250883144714</c:v>
                  </c:pt>
                  <c:pt idx="9">
                    <c:v>2.75472290787829</c:v>
                  </c:pt>
                </c:numCache>
              </c:numRef>
            </c:minus>
          </c:errBars>
          <c:val>
            <c:numRef>
              <c:f>teun_comp_data!$O$14:$O$23</c:f>
              <c:numCache>
                <c:formatCode>General</c:formatCode>
                <c:ptCount val="10"/>
                <c:pt idx="0">
                  <c:v>1.9972709546904599</c:v>
                </c:pt>
                <c:pt idx="1">
                  <c:v>2.70974665862254</c:v>
                </c:pt>
                <c:pt idx="2">
                  <c:v>2.9433452612819599</c:v>
                </c:pt>
                <c:pt idx="3">
                  <c:v>2.8938253439284201</c:v>
                </c:pt>
                <c:pt idx="4">
                  <c:v>2.7079067793449298</c:v>
                </c:pt>
                <c:pt idx="5">
                  <c:v>2.9787277766174198</c:v>
                </c:pt>
                <c:pt idx="6">
                  <c:v>3.0620904391976298</c:v>
                </c:pt>
                <c:pt idx="7">
                  <c:v>3.0216488714846701</c:v>
                </c:pt>
                <c:pt idx="8">
                  <c:v>1.7250883144714</c:v>
                </c:pt>
                <c:pt idx="9">
                  <c:v>2.75472290787829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F-4A2D-BD2D-99C41070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C. thermocellum Strain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Ethanol Yield (mmol/mmol cellobiose)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Ethanol Yield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 vivo yield</c:v>
          </c:tx>
          <c:spPr>
            <a:solidFill>
              <a:srgbClr val="40BFB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teun_comp_data!$D$14:$D$23</c:f>
                <c:numCache>
                  <c:formatCode>General</c:formatCode>
                  <c:ptCount val="10"/>
                  <c:pt idx="0">
                    <c:v>8.5252159999999994E-2</c:v>
                  </c:pt>
                  <c:pt idx="1">
                    <c:v>0.11891711999999999</c:v>
                  </c:pt>
                  <c:pt idx="2">
                    <c:v>8.7051440000000008E-2</c:v>
                  </c:pt>
                  <c:pt idx="3">
                    <c:v>7.7747319999999995E-2</c:v>
                  </c:pt>
                  <c:pt idx="4">
                    <c:v>8.7606119999999996E-2</c:v>
                  </c:pt>
                  <c:pt idx="5">
                    <c:v>0.15601403999999999</c:v>
                  </c:pt>
                  <c:pt idx="6">
                    <c:v>0.14172760000000001</c:v>
                  </c:pt>
                  <c:pt idx="7">
                    <c:v>0.12722948000000001</c:v>
                  </c:pt>
                  <c:pt idx="8">
                    <c:v>5.8688280000000002E-2</c:v>
                  </c:pt>
                  <c:pt idx="9">
                    <c:v>6.3750959999999995E-2</c:v>
                  </c:pt>
                </c:numCache>
              </c:numRef>
            </c:plus>
            <c:minus>
              <c:numRef>
                <c:f> =teun_comp_data!$D$14:$D$23</c:f>
              </c:numRef>
            </c:minus>
          </c:errBars>
          <c:cat>
            <c:strRef>
              <c:f>teun_comp_data!$A$14:$A$23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teun_comp_data!$B$14:$B$23</c:f>
              <c:numCache>
                <c:formatCode>General</c:formatCode>
                <c:ptCount val="10"/>
                <c:pt idx="0">
                  <c:v>0.81067</c:v>
                </c:pt>
                <c:pt idx="1">
                  <c:v>0.77220999999999995</c:v>
                </c:pt>
                <c:pt idx="2">
                  <c:v>0.89254999999999995</c:v>
                </c:pt>
                <c:pt idx="3">
                  <c:v>0.74902000000000002</c:v>
                </c:pt>
                <c:pt idx="4">
                  <c:v>0.97153999999999996</c:v>
                </c:pt>
                <c:pt idx="5">
                  <c:v>0.94991999999999999</c:v>
                </c:pt>
                <c:pt idx="6">
                  <c:v>0.81479999999999997</c:v>
                </c:pt>
                <c:pt idx="7">
                  <c:v>0.90583999999999998</c:v>
                </c:pt>
                <c:pt idx="8">
                  <c:v>0.93805000000000005</c:v>
                </c:pt>
                <c:pt idx="9">
                  <c:v>0.90042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6-4A74-AC55-F64F09CB8B14}"/>
            </c:ext>
          </c:extLst>
        </c:ser>
        <c:ser>
          <c:idx val="1"/>
          <c:order val="1"/>
          <c:tx>
            <c:v>iCTH669 yield</c:v>
          </c:tx>
          <c:spPr>
            <a:solidFill>
              <a:srgbClr val="BFB34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teun_comp_data!$R$14:$R$23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teun_comp_data!$S$14:$S$23</c:f>
                <c:numCache>
                  <c:formatCode>General</c:formatCode>
                  <c:ptCount val="10"/>
                  <c:pt idx="0">
                    <c:v>1.9972709546904599</c:v>
                  </c:pt>
                  <c:pt idx="1">
                    <c:v>2.70974665862254</c:v>
                  </c:pt>
                  <c:pt idx="2">
                    <c:v>2.9433452612819599</c:v>
                  </c:pt>
                  <c:pt idx="3">
                    <c:v>2.8938253439284201</c:v>
                  </c:pt>
                  <c:pt idx="4">
                    <c:v>2.7079067793449298</c:v>
                  </c:pt>
                  <c:pt idx="5">
                    <c:v>2.9787277766174198</c:v>
                  </c:pt>
                  <c:pt idx="6">
                    <c:v>3.0620904391976298</c:v>
                  </c:pt>
                  <c:pt idx="7">
                    <c:v>3.0216488714846701</c:v>
                  </c:pt>
                  <c:pt idx="8">
                    <c:v>1.7250883144714</c:v>
                  </c:pt>
                  <c:pt idx="9">
                    <c:v>2.75472290787829</c:v>
                  </c:pt>
                </c:numCache>
              </c:numRef>
            </c:minus>
          </c:errBars>
          <c:val>
            <c:numRef>
              <c:f>teun_comp_data!$O$14:$O$23</c:f>
              <c:numCache>
                <c:formatCode>General</c:formatCode>
                <c:ptCount val="10"/>
                <c:pt idx="0">
                  <c:v>1.9972709546904599</c:v>
                </c:pt>
                <c:pt idx="1">
                  <c:v>2.70974665862254</c:v>
                </c:pt>
                <c:pt idx="2">
                  <c:v>2.9433452612819599</c:v>
                </c:pt>
                <c:pt idx="3">
                  <c:v>2.8938253439284201</c:v>
                </c:pt>
                <c:pt idx="4">
                  <c:v>2.7079067793449298</c:v>
                </c:pt>
                <c:pt idx="5">
                  <c:v>2.9787277766174198</c:v>
                </c:pt>
                <c:pt idx="6">
                  <c:v>3.0620904391976298</c:v>
                </c:pt>
                <c:pt idx="7">
                  <c:v>3.0216488714846701</c:v>
                </c:pt>
                <c:pt idx="8">
                  <c:v>1.7250883144714</c:v>
                </c:pt>
                <c:pt idx="9">
                  <c:v>2.75472290787829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6-4A74-AC55-F64F09CB8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C. thermocellum Strain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Ethanol Yield (mmol/mmol cellobiose)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Acetate Yield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 vivo yield</c:v>
          </c:tx>
          <c:spPr>
            <a:solidFill>
              <a:srgbClr val="40BFB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teun_comp_data!$D$26:$D$35</c:f>
                <c:numCache>
                  <c:formatCode>General</c:formatCode>
                  <c:ptCount val="10"/>
                  <c:pt idx="0">
                    <c:v>0.13400324</c:v>
                  </c:pt>
                  <c:pt idx="1">
                    <c:v>0.10840759999999999</c:v>
                  </c:pt>
                  <c:pt idx="2">
                    <c:v>1.2994799999999999E-2</c:v>
                  </c:pt>
                  <c:pt idx="3">
                    <c:v>1.7165679999999999E-2</c:v>
                  </c:pt>
                  <c:pt idx="4">
                    <c:v>2.9639119999999998E-2</c:v>
                  </c:pt>
                  <c:pt idx="5">
                    <c:v>4.9832999999999995E-2</c:v>
                  </c:pt>
                  <c:pt idx="6">
                    <c:v>2.3088800000000001E-3</c:v>
                  </c:pt>
                  <c:pt idx="7">
                    <c:v>0.13045368000000002</c:v>
                  </c:pt>
                  <c:pt idx="8">
                    <c:v>1.9376560000000001E-2</c:v>
                  </c:pt>
                  <c:pt idx="9">
                    <c:v>5.3494279999999998E-2</c:v>
                  </c:pt>
                </c:numCache>
              </c:numRef>
            </c:plus>
            <c:minus>
              <c:numRef>
                <c:f>teun_comp_data!$D$26:$D$35</c:f>
                <c:numCache>
                  <c:formatCode>General</c:formatCode>
                  <c:ptCount val="10"/>
                  <c:pt idx="0">
                    <c:v>0.13400324</c:v>
                  </c:pt>
                  <c:pt idx="1">
                    <c:v>0.10840759999999999</c:v>
                  </c:pt>
                  <c:pt idx="2">
                    <c:v>1.2994799999999999E-2</c:v>
                  </c:pt>
                  <c:pt idx="3">
                    <c:v>1.7165679999999999E-2</c:v>
                  </c:pt>
                  <c:pt idx="4">
                    <c:v>2.9639119999999998E-2</c:v>
                  </c:pt>
                  <c:pt idx="5">
                    <c:v>4.9832999999999995E-2</c:v>
                  </c:pt>
                  <c:pt idx="6">
                    <c:v>2.3088800000000001E-3</c:v>
                  </c:pt>
                  <c:pt idx="7">
                    <c:v>0.13045368000000002</c:v>
                  </c:pt>
                  <c:pt idx="8">
                    <c:v>1.9376560000000001E-2</c:v>
                  </c:pt>
                  <c:pt idx="9">
                    <c:v>5.3494279999999998E-2</c:v>
                  </c:pt>
                </c:numCache>
              </c:numRef>
            </c:minus>
          </c:errBars>
          <c:cat>
            <c:strRef>
              <c:f>teun_comp_data!$A$26:$A$35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teun_comp_data!$B$26:$B$35</c:f>
              <c:numCache>
                <c:formatCode>General</c:formatCode>
                <c:ptCount val="10"/>
                <c:pt idx="0">
                  <c:v>1.1048199999999999</c:v>
                </c:pt>
                <c:pt idx="1">
                  <c:v>1.1270800000000001</c:v>
                </c:pt>
                <c:pt idx="2">
                  <c:v>1.0643499999999999</c:v>
                </c:pt>
                <c:pt idx="3">
                  <c:v>1.0723199999999999</c:v>
                </c:pt>
                <c:pt idx="4">
                  <c:v>1.0734300000000001</c:v>
                </c:pt>
                <c:pt idx="5">
                  <c:v>1.03101</c:v>
                </c:pt>
                <c:pt idx="6">
                  <c:v>0.95601000000000003</c:v>
                </c:pt>
                <c:pt idx="7">
                  <c:v>1.1022099999999999</c:v>
                </c:pt>
                <c:pt idx="8">
                  <c:v>1.01471</c:v>
                </c:pt>
                <c:pt idx="9">
                  <c:v>0.96321000000000001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B-4A46-8FA7-1BBC155EE029}"/>
            </c:ext>
          </c:extLst>
        </c:ser>
        <c:ser>
          <c:idx val="1"/>
          <c:order val="1"/>
          <c:tx>
            <c:v>iCBI655 yield</c:v>
          </c:tx>
          <c:spPr>
            <a:solidFill>
              <a:srgbClr val="B340B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teun_comp_data!$H$26:$H$35</c:f>
                <c:numCache>
                  <c:formatCode>General</c:formatCode>
                  <c:ptCount val="10"/>
                  <c:pt idx="0">
                    <c:v>3.9027295404432101</c:v>
                  </c:pt>
                  <c:pt idx="1">
                    <c:v>3.9106588360710202</c:v>
                  </c:pt>
                  <c:pt idx="2">
                    <c:v>3.9226545900173901</c:v>
                  </c:pt>
                  <c:pt idx="3">
                    <c:v>3.9184954933113301</c:v>
                  </c:pt>
                  <c:pt idx="4">
                    <c:v>3.9047114139114005</c:v>
                  </c:pt>
                  <c:pt idx="5">
                    <c:v>3.92493416696751</c:v>
                  </c:pt>
                  <c:pt idx="6">
                    <c:v>3.9330895552929301</c:v>
                  </c:pt>
                  <c:pt idx="7">
                    <c:v>-2.0942485840324443E-3</c:v>
                  </c:pt>
                  <c:pt idx="8">
                    <c:v>3.9235213551264998</c:v>
                  </c:pt>
                  <c:pt idx="9">
                    <c:v>3.9330907076823878</c:v>
                  </c:pt>
                </c:numCache>
              </c:numRef>
            </c:plus>
            <c:minus>
              <c:numRef>
                <c:f>teun_comp_data!$I$26:$I$35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5.2222096546610105E-5</c:v>
                  </c:pt>
                  <c:pt idx="5">
                    <c:v>0</c:v>
                  </c:pt>
                  <c:pt idx="6">
                    <c:v>0</c:v>
                  </c:pt>
                  <c:pt idx="7">
                    <c:v>2.0942485840324443E-3</c:v>
                  </c:pt>
                  <c:pt idx="8">
                    <c:v>0</c:v>
                  </c:pt>
                  <c:pt idx="9">
                    <c:v>1.7834515966788519E-3</c:v>
                  </c:pt>
                </c:numCache>
              </c:numRef>
            </c:minus>
          </c:errBars>
          <c:val>
            <c:numRef>
              <c:f>teun_comp_data!$E$26:$E$35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1.11493915619951E-3</c:v>
                </c:pt>
                <c:pt idx="5">
                  <c:v>0</c:v>
                </c:pt>
                <c:pt idx="6">
                  <c:v>0</c:v>
                </c:pt>
                <c:pt idx="7">
                  <c:v>2.8260955668262802E-3</c:v>
                </c:pt>
                <c:pt idx="8">
                  <c:v>0</c:v>
                </c:pt>
                <c:pt idx="9">
                  <c:v>2.5101733976522198E-3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B-4A46-8FA7-1BBC155EE029}"/>
            </c:ext>
          </c:extLst>
        </c:ser>
        <c:ser>
          <c:idx val="2"/>
          <c:order val="2"/>
          <c:tx>
            <c:v>iCTH669 yield</c:v>
          </c:tx>
          <c:spPr>
            <a:solidFill>
              <a:srgbClr val="BFB34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teun_comp_data!$R$26:$R$35</c:f>
                <c:numCache>
                  <c:formatCode>General</c:formatCode>
                  <c:ptCount val="10"/>
                  <c:pt idx="0">
                    <c:v>2.1705607344478528</c:v>
                  </c:pt>
                  <c:pt idx="1">
                    <c:v>2.8475257055458498</c:v>
                  </c:pt>
                  <c:pt idx="2">
                    <c:v>3.0022673437548102</c:v>
                  </c:pt>
                  <c:pt idx="3">
                    <c:v>2.9486162401528402</c:v>
                  </c:pt>
                  <c:pt idx="4">
                    <c:v>2.7851881201058499</c:v>
                  </c:pt>
                  <c:pt idx="5">
                    <c:v>3.0316732046330102</c:v>
                  </c:pt>
                  <c:pt idx="6">
                    <c:v>3.1368752749113402</c:v>
                  </c:pt>
                  <c:pt idx="7">
                    <c:v>3.1634119346375802</c:v>
                  </c:pt>
                  <c:pt idx="8">
                    <c:v>1.7882278914009</c:v>
                  </c:pt>
                  <c:pt idx="9">
                    <c:v>2.8166811736536559</c:v>
                  </c:pt>
                </c:numCache>
              </c:numRef>
            </c:plus>
            <c:minus>
              <c:numRef>
                <c:f>teun_comp_data!$S$26:$S$35</c:f>
                <c:numCache>
                  <c:formatCode>General</c:formatCode>
                  <c:ptCount val="10"/>
                  <c:pt idx="0">
                    <c:v>0.57467942900091695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0.20135997670819994</c:v>
                  </c:pt>
                  <c:pt idx="9">
                    <c:v>0.21841854343544304</c:v>
                  </c:pt>
                </c:numCache>
              </c:numRef>
            </c:minus>
          </c:errBars>
          <c:val>
            <c:numRef>
              <c:f>teun_comp_data!$O$26:$O$35</c:f>
              <c:numCache>
                <c:formatCode>General</c:formatCode>
                <c:ptCount val="10"/>
                <c:pt idx="0">
                  <c:v>0.57467942900091695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1.22522046302848</c:v>
                </c:pt>
                <c:pt idx="9">
                  <c:v>0.35258945282064402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1B-4A46-8FA7-1BBC155E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C. thermocellum Strain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Acetate Yield (mmol/mmol cellobiose)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Acetate Yield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 vivo yield</c:v>
          </c:tx>
          <c:spPr>
            <a:solidFill>
              <a:srgbClr val="40BFB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teun_comp_data!$D$26:$D$35</c:f>
                <c:numCache>
                  <c:formatCode>General</c:formatCode>
                  <c:ptCount val="10"/>
                  <c:pt idx="0">
                    <c:v>0.13400324</c:v>
                  </c:pt>
                  <c:pt idx="1">
                    <c:v>0.10840759999999999</c:v>
                  </c:pt>
                  <c:pt idx="2">
                    <c:v>1.2994799999999999E-2</c:v>
                  </c:pt>
                  <c:pt idx="3">
                    <c:v>1.7165679999999999E-2</c:v>
                  </c:pt>
                  <c:pt idx="4">
                    <c:v>2.9639119999999998E-2</c:v>
                  </c:pt>
                  <c:pt idx="5">
                    <c:v>4.9832999999999995E-2</c:v>
                  </c:pt>
                  <c:pt idx="6">
                    <c:v>2.3088800000000001E-3</c:v>
                  </c:pt>
                  <c:pt idx="7">
                    <c:v>0.13045368000000002</c:v>
                  </c:pt>
                  <c:pt idx="8">
                    <c:v>1.9376560000000001E-2</c:v>
                  </c:pt>
                  <c:pt idx="9">
                    <c:v>5.3494279999999998E-2</c:v>
                  </c:pt>
                </c:numCache>
              </c:numRef>
            </c:plus>
            <c:minus>
              <c:numRef>
                <c:f>teun_comp_data!$D$26:$D$35</c:f>
                <c:numCache>
                  <c:formatCode>General</c:formatCode>
                  <c:ptCount val="10"/>
                  <c:pt idx="0">
                    <c:v>0.13400324</c:v>
                  </c:pt>
                  <c:pt idx="1">
                    <c:v>0.10840759999999999</c:v>
                  </c:pt>
                  <c:pt idx="2">
                    <c:v>1.2994799999999999E-2</c:v>
                  </c:pt>
                  <c:pt idx="3">
                    <c:v>1.7165679999999999E-2</c:v>
                  </c:pt>
                  <c:pt idx="4">
                    <c:v>2.9639119999999998E-2</c:v>
                  </c:pt>
                  <c:pt idx="5">
                    <c:v>4.9832999999999995E-2</c:v>
                  </c:pt>
                  <c:pt idx="6">
                    <c:v>2.3088800000000001E-3</c:v>
                  </c:pt>
                  <c:pt idx="7">
                    <c:v>0.13045368000000002</c:v>
                  </c:pt>
                  <c:pt idx="8">
                    <c:v>1.9376560000000001E-2</c:v>
                  </c:pt>
                  <c:pt idx="9">
                    <c:v>5.3494279999999998E-2</c:v>
                  </c:pt>
                </c:numCache>
              </c:numRef>
            </c:minus>
          </c:errBars>
          <c:cat>
            <c:strRef>
              <c:f>teun_comp_data!$A$26:$A$35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teun_comp_data!$B$26:$B$35</c:f>
              <c:numCache>
                <c:formatCode>General</c:formatCode>
                <c:ptCount val="10"/>
                <c:pt idx="0">
                  <c:v>1.1048199999999999</c:v>
                </c:pt>
                <c:pt idx="1">
                  <c:v>1.1270800000000001</c:v>
                </c:pt>
                <c:pt idx="2">
                  <c:v>1.0643499999999999</c:v>
                </c:pt>
                <c:pt idx="3">
                  <c:v>1.0723199999999999</c:v>
                </c:pt>
                <c:pt idx="4">
                  <c:v>1.0734300000000001</c:v>
                </c:pt>
                <c:pt idx="5">
                  <c:v>1.03101</c:v>
                </c:pt>
                <c:pt idx="6">
                  <c:v>0.95601000000000003</c:v>
                </c:pt>
                <c:pt idx="7">
                  <c:v>1.1022099999999999</c:v>
                </c:pt>
                <c:pt idx="8">
                  <c:v>1.01471</c:v>
                </c:pt>
                <c:pt idx="9">
                  <c:v>0.96321000000000001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2-4C69-A8C0-F0A7F223A9CB}"/>
            </c:ext>
          </c:extLst>
        </c:ser>
        <c:ser>
          <c:idx val="1"/>
          <c:order val="1"/>
          <c:tx>
            <c:v>iCTH669 yield</c:v>
          </c:tx>
          <c:spPr>
            <a:solidFill>
              <a:srgbClr val="BFB34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teun_comp_data!$R$26:$R$35</c:f>
                <c:numCache>
                  <c:formatCode>General</c:formatCode>
                  <c:ptCount val="10"/>
                  <c:pt idx="0">
                    <c:v>2.1705607344478528</c:v>
                  </c:pt>
                  <c:pt idx="1">
                    <c:v>2.8475257055458498</c:v>
                  </c:pt>
                  <c:pt idx="2">
                    <c:v>3.0022673437548102</c:v>
                  </c:pt>
                  <c:pt idx="3">
                    <c:v>2.9486162401528402</c:v>
                  </c:pt>
                  <c:pt idx="4">
                    <c:v>2.7851881201058499</c:v>
                  </c:pt>
                  <c:pt idx="5">
                    <c:v>3.0316732046330102</c:v>
                  </c:pt>
                  <c:pt idx="6">
                    <c:v>3.1368752749113402</c:v>
                  </c:pt>
                  <c:pt idx="7">
                    <c:v>3.1634119346375802</c:v>
                  </c:pt>
                  <c:pt idx="8">
                    <c:v>1.7882278914009</c:v>
                  </c:pt>
                  <c:pt idx="9">
                    <c:v>2.8166811736536559</c:v>
                  </c:pt>
                </c:numCache>
              </c:numRef>
            </c:plus>
            <c:minus>
              <c:numRef>
                <c:f>teun_comp_data!$S$26:$S$35</c:f>
                <c:numCache>
                  <c:formatCode>General</c:formatCode>
                  <c:ptCount val="10"/>
                  <c:pt idx="0">
                    <c:v>0.57467942900091695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0.20135997670819994</c:v>
                  </c:pt>
                  <c:pt idx="9">
                    <c:v>0.21841854343544304</c:v>
                  </c:pt>
                </c:numCache>
              </c:numRef>
            </c:minus>
          </c:errBars>
          <c:val>
            <c:numRef>
              <c:f>teun_comp_data!$O$26:$O$35</c:f>
              <c:numCache>
                <c:formatCode>General</c:formatCode>
                <c:ptCount val="10"/>
                <c:pt idx="0">
                  <c:v>0.57467942900091695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1.22522046302848</c:v>
                </c:pt>
                <c:pt idx="9">
                  <c:v>0.35258945282064402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2-4C69-A8C0-F0A7F223A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C. thermocellum Strain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Acetate Yield (mmol/mmol cellobiose)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Formate Yield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 vivo yield</c:v>
          </c:tx>
          <c:spPr>
            <a:solidFill>
              <a:srgbClr val="40BFB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teun_comp_data!$D$38:$D$47</c:f>
                <c:numCache>
                  <c:formatCode>General</c:formatCode>
                  <c:ptCount val="10"/>
                  <c:pt idx="0">
                    <c:v>4.115804E-2</c:v>
                  </c:pt>
                  <c:pt idx="1">
                    <c:v>9.798432E-2</c:v>
                  </c:pt>
                  <c:pt idx="2">
                    <c:v>1.1744319999999999E-2</c:v>
                  </c:pt>
                  <c:pt idx="3">
                    <c:v>4.1961640000000001E-2</c:v>
                  </c:pt>
                  <c:pt idx="4">
                    <c:v>1.388464E-2</c:v>
                  </c:pt>
                  <c:pt idx="5">
                    <c:v>7.3129559999999996E-2</c:v>
                  </c:pt>
                  <c:pt idx="6">
                    <c:v>1.10446E-2</c:v>
                  </c:pt>
                  <c:pt idx="7">
                    <c:v>0.12678847999999998</c:v>
                  </c:pt>
                  <c:pt idx="8">
                    <c:v>1.8410280000000001E-2</c:v>
                  </c:pt>
                  <c:pt idx="9">
                    <c:v>4.6314800000000003E-3</c:v>
                  </c:pt>
                </c:numCache>
              </c:numRef>
            </c:plus>
            <c:minus>
              <c:numRef>
                <c:f>teun_comp_data!$D$38:$D$47</c:f>
                <c:numCache>
                  <c:formatCode>General</c:formatCode>
                  <c:ptCount val="10"/>
                  <c:pt idx="0">
                    <c:v>4.115804E-2</c:v>
                  </c:pt>
                  <c:pt idx="1">
                    <c:v>9.798432E-2</c:v>
                  </c:pt>
                  <c:pt idx="2">
                    <c:v>1.1744319999999999E-2</c:v>
                  </c:pt>
                  <c:pt idx="3">
                    <c:v>4.1961640000000001E-2</c:v>
                  </c:pt>
                  <c:pt idx="4">
                    <c:v>1.388464E-2</c:v>
                  </c:pt>
                  <c:pt idx="5">
                    <c:v>7.3129559999999996E-2</c:v>
                  </c:pt>
                  <c:pt idx="6">
                    <c:v>1.10446E-2</c:v>
                  </c:pt>
                  <c:pt idx="7">
                    <c:v>0.12678847999999998</c:v>
                  </c:pt>
                  <c:pt idx="8">
                    <c:v>1.8410280000000001E-2</c:v>
                  </c:pt>
                  <c:pt idx="9">
                    <c:v>4.6314800000000003E-3</c:v>
                  </c:pt>
                </c:numCache>
              </c:numRef>
            </c:minus>
          </c:errBars>
          <c:cat>
            <c:strRef>
              <c:f>teun_comp_data!$A$38:$A$47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teun_comp_data!$B$38:$B$47</c:f>
              <c:numCache>
                <c:formatCode>General</c:formatCode>
                <c:ptCount val="10"/>
                <c:pt idx="0">
                  <c:v>0.31535000000000002</c:v>
                </c:pt>
                <c:pt idx="1">
                  <c:v>0.24595</c:v>
                </c:pt>
                <c:pt idx="2">
                  <c:v>0.28369</c:v>
                </c:pt>
                <c:pt idx="3">
                  <c:v>0.35383999999999999</c:v>
                </c:pt>
                <c:pt idx="4">
                  <c:v>0.26463999999999999</c:v>
                </c:pt>
                <c:pt idx="5">
                  <c:v>0.23119999999999999</c:v>
                </c:pt>
                <c:pt idx="6">
                  <c:v>0.28416999999999998</c:v>
                </c:pt>
                <c:pt idx="7">
                  <c:v>0.26005</c:v>
                </c:pt>
                <c:pt idx="8">
                  <c:v>0.25284000000000001</c:v>
                </c:pt>
                <c:pt idx="9">
                  <c:v>0.15165999999999999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D-48B6-B119-2E24D8EFC4F5}"/>
            </c:ext>
          </c:extLst>
        </c:ser>
        <c:ser>
          <c:idx val="1"/>
          <c:order val="1"/>
          <c:tx>
            <c:v>iCBI655 yield</c:v>
          </c:tx>
          <c:spPr>
            <a:solidFill>
              <a:srgbClr val="B340B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teun_comp_data!$H$38:$H$47</c:f>
                <c:numCache>
                  <c:formatCode>General</c:formatCode>
                  <c:ptCount val="10"/>
                  <c:pt idx="0">
                    <c:v>3.8959962172715406</c:v>
                  </c:pt>
                  <c:pt idx="1">
                    <c:v>3.9045120763915389</c:v>
                  </c:pt>
                  <c:pt idx="2">
                    <c:v>3.9179160898999941</c:v>
                  </c:pt>
                  <c:pt idx="3">
                    <c:v>3.913594419918633</c:v>
                  </c:pt>
                  <c:pt idx="4">
                    <c:v>3.7926605255596368</c:v>
                  </c:pt>
                  <c:pt idx="5">
                    <c:v>3.9203888961917044</c:v>
                  </c:pt>
                  <c:pt idx="6">
                    <c:v>3.9286894787225495</c:v>
                  </c:pt>
                  <c:pt idx="7">
                    <c:v>3.9423680204153402</c:v>
                  </c:pt>
                  <c:pt idx="8">
                    <c:v>3.919126499153478</c:v>
                  </c:pt>
                  <c:pt idx="9">
                    <c:v>3.9267717010264866</c:v>
                  </c:pt>
                </c:numCache>
              </c:numRef>
            </c:plus>
            <c:minus>
              <c:numRef>
                <c:f>teun_comp_data!$I$38:$I$47</c:f>
                <c:numCache>
                  <c:formatCode>General</c:formatCode>
                  <c:ptCount val="10"/>
                  <c:pt idx="0">
                    <c:v>1.7564235862099101E-2</c:v>
                  </c:pt>
                  <c:pt idx="1">
                    <c:v>1.6094757772471199E-2</c:v>
                  </c:pt>
                  <c:pt idx="2">
                    <c:v>1.3350789874655799E-2</c:v>
                  </c:pt>
                  <c:pt idx="3">
                    <c:v>1.39764720270068E-2</c:v>
                  </c:pt>
                  <c:pt idx="4">
                    <c:v>0.123651914983113</c:v>
                  </c:pt>
                  <c:pt idx="5">
                    <c:v>1.2903733224865601E-2</c:v>
                  </c:pt>
                  <c:pt idx="6">
                    <c:v>1.1850449355760399E-2</c:v>
                  </c:pt>
                  <c:pt idx="7">
                    <c:v>0</c:v>
                  </c:pt>
                  <c:pt idx="8">
                    <c:v>1.29106327986121E-2</c:v>
                  </c:pt>
                  <c:pt idx="9">
                    <c:v>1.5999920662213299E-2</c:v>
                  </c:pt>
                </c:numCache>
              </c:numRef>
            </c:minus>
          </c:errBars>
          <c:val>
            <c:numRef>
              <c:f>teun_comp_data!$E$38:$E$47</c:f>
              <c:numCache>
                <c:formatCode>General</c:formatCode>
                <c:ptCount val="10"/>
                <c:pt idx="0">
                  <c:v>1.7564235862099101E-2</c:v>
                </c:pt>
                <c:pt idx="1">
                  <c:v>1.6094757772471199E-2</c:v>
                </c:pt>
                <c:pt idx="2">
                  <c:v>1.3350789874655799E-2</c:v>
                </c:pt>
                <c:pt idx="3">
                  <c:v>1.39764720270068E-2</c:v>
                </c:pt>
                <c:pt idx="4">
                  <c:v>0.123651914983113</c:v>
                </c:pt>
                <c:pt idx="5">
                  <c:v>1.2903733224865601E-2</c:v>
                </c:pt>
                <c:pt idx="6">
                  <c:v>1.1850449355760399E-2</c:v>
                </c:pt>
                <c:pt idx="7">
                  <c:v>0</c:v>
                </c:pt>
                <c:pt idx="8">
                  <c:v>1.29106327986121E-2</c:v>
                </c:pt>
                <c:pt idx="9">
                  <c:v>1.5999920662213299E-2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D-48B6-B119-2E24D8EFC4F5}"/>
            </c:ext>
          </c:extLst>
        </c:ser>
        <c:ser>
          <c:idx val="2"/>
          <c:order val="2"/>
          <c:tx>
            <c:v>iCTH669 yield</c:v>
          </c:tx>
          <c:spPr>
            <a:solidFill>
              <a:srgbClr val="BFB34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teun_comp_data!$R$38:$R$47</c:f>
                <c:numCache>
                  <c:formatCode>General</c:formatCode>
                  <c:ptCount val="10"/>
                  <c:pt idx="0">
                    <c:v>3.5858994776761199</c:v>
                  </c:pt>
                  <c:pt idx="1">
                    <c:v>3.90976112429879</c:v>
                  </c:pt>
                  <c:pt idx="2">
                    <c:v>4.0523730766146402</c:v>
                  </c:pt>
                  <c:pt idx="3">
                    <c:v>4.0715525731245181</c:v>
                  </c:pt>
                  <c:pt idx="4">
                    <c:v>3.7124586918682501</c:v>
                  </c:pt>
                  <c:pt idx="5">
                    <c:v>4.1383313826651928</c:v>
                  </c:pt>
                  <c:pt idx="6">
                    <c:v>4.3702339530852417</c:v>
                  </c:pt>
                  <c:pt idx="7">
                    <c:v>4.6133457452188171</c:v>
                  </c:pt>
                  <c:pt idx="8">
                    <c:v>3.38760614510911</c:v>
                  </c:pt>
                  <c:pt idx="9">
                    <c:v>3.9018784605463899</c:v>
                  </c:pt>
                </c:numCache>
              </c:numRef>
            </c:plus>
            <c:minus>
              <c:numRef>
                <c:f>teun_comp_data!$S$38:$S$47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2.1537865304361799E-2</c:v>
                  </c:pt>
                  <c:pt idx="4">
                    <c:v>0</c:v>
                  </c:pt>
                  <c:pt idx="5">
                    <c:v>1.9884765453237401E-2</c:v>
                  </c:pt>
                  <c:pt idx="6">
                    <c:v>1.82616458236083E-2</c:v>
                  </c:pt>
                  <c:pt idx="7">
                    <c:v>1.9049066718962299E-2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</c:errBars>
          <c:val>
            <c:numRef>
              <c:f>teun_comp_data!$O$38:$O$47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2.1537865304361799E-2</c:v>
                </c:pt>
                <c:pt idx="4">
                  <c:v>0</c:v>
                </c:pt>
                <c:pt idx="5">
                  <c:v>1.9884765453237401E-2</c:v>
                </c:pt>
                <c:pt idx="6">
                  <c:v>1.82616458236083E-2</c:v>
                </c:pt>
                <c:pt idx="7">
                  <c:v>1.9049066718962299E-2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ED-48B6-B119-2E24D8EFC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C. thermocellum Strain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Formate Yield (mmol/mmol cellobiose)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Formate Yield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 vivo yield</c:v>
          </c:tx>
          <c:spPr>
            <a:solidFill>
              <a:srgbClr val="40BFB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teun_comp_data!$D$38:$D$47</c:f>
                <c:numCache>
                  <c:formatCode>General</c:formatCode>
                  <c:ptCount val="10"/>
                  <c:pt idx="0">
                    <c:v>4.115804E-2</c:v>
                  </c:pt>
                  <c:pt idx="1">
                    <c:v>9.798432E-2</c:v>
                  </c:pt>
                  <c:pt idx="2">
                    <c:v>1.1744319999999999E-2</c:v>
                  </c:pt>
                  <c:pt idx="3">
                    <c:v>4.1961640000000001E-2</c:v>
                  </c:pt>
                  <c:pt idx="4">
                    <c:v>1.388464E-2</c:v>
                  </c:pt>
                  <c:pt idx="5">
                    <c:v>7.3129559999999996E-2</c:v>
                  </c:pt>
                  <c:pt idx="6">
                    <c:v>1.10446E-2</c:v>
                  </c:pt>
                  <c:pt idx="7">
                    <c:v>0.12678847999999998</c:v>
                  </c:pt>
                  <c:pt idx="8">
                    <c:v>1.8410280000000001E-2</c:v>
                  </c:pt>
                  <c:pt idx="9">
                    <c:v>4.6314800000000003E-3</c:v>
                  </c:pt>
                </c:numCache>
              </c:numRef>
            </c:plus>
            <c:minus>
              <c:numRef>
                <c:f>teun_comp_data!$D$38:$D$47</c:f>
                <c:numCache>
                  <c:formatCode>General</c:formatCode>
                  <c:ptCount val="10"/>
                  <c:pt idx="0">
                    <c:v>4.115804E-2</c:v>
                  </c:pt>
                  <c:pt idx="1">
                    <c:v>9.798432E-2</c:v>
                  </c:pt>
                  <c:pt idx="2">
                    <c:v>1.1744319999999999E-2</c:v>
                  </c:pt>
                  <c:pt idx="3">
                    <c:v>4.1961640000000001E-2</c:v>
                  </c:pt>
                  <c:pt idx="4">
                    <c:v>1.388464E-2</c:v>
                  </c:pt>
                  <c:pt idx="5">
                    <c:v>7.3129559999999996E-2</c:v>
                  </c:pt>
                  <c:pt idx="6">
                    <c:v>1.10446E-2</c:v>
                  </c:pt>
                  <c:pt idx="7">
                    <c:v>0.12678847999999998</c:v>
                  </c:pt>
                  <c:pt idx="8">
                    <c:v>1.8410280000000001E-2</c:v>
                  </c:pt>
                  <c:pt idx="9">
                    <c:v>4.6314800000000003E-3</c:v>
                  </c:pt>
                </c:numCache>
              </c:numRef>
            </c:minus>
          </c:errBars>
          <c:cat>
            <c:strRef>
              <c:f>teun_comp_data!$A$38:$A$47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teun_comp_data!$B$38:$B$47</c:f>
              <c:numCache>
                <c:formatCode>General</c:formatCode>
                <c:ptCount val="10"/>
                <c:pt idx="0">
                  <c:v>0.31535000000000002</c:v>
                </c:pt>
                <c:pt idx="1">
                  <c:v>0.24595</c:v>
                </c:pt>
                <c:pt idx="2">
                  <c:v>0.28369</c:v>
                </c:pt>
                <c:pt idx="3">
                  <c:v>0.35383999999999999</c:v>
                </c:pt>
                <c:pt idx="4">
                  <c:v>0.26463999999999999</c:v>
                </c:pt>
                <c:pt idx="5">
                  <c:v>0.23119999999999999</c:v>
                </c:pt>
                <c:pt idx="6">
                  <c:v>0.28416999999999998</c:v>
                </c:pt>
                <c:pt idx="7">
                  <c:v>0.26005</c:v>
                </c:pt>
                <c:pt idx="8">
                  <c:v>0.25284000000000001</c:v>
                </c:pt>
                <c:pt idx="9">
                  <c:v>0.15165999999999999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8-402E-A000-491F2B26608D}"/>
            </c:ext>
          </c:extLst>
        </c:ser>
        <c:ser>
          <c:idx val="1"/>
          <c:order val="1"/>
          <c:tx>
            <c:v>iCTH669 yield</c:v>
          </c:tx>
          <c:spPr>
            <a:solidFill>
              <a:srgbClr val="BFB34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teun_comp_data!$R$38:$R$47</c:f>
                <c:numCache>
                  <c:formatCode>General</c:formatCode>
                  <c:ptCount val="10"/>
                  <c:pt idx="0">
                    <c:v>3.5858994776761199</c:v>
                  </c:pt>
                  <c:pt idx="1">
                    <c:v>3.90976112429879</c:v>
                  </c:pt>
                  <c:pt idx="2">
                    <c:v>4.0523730766146402</c:v>
                  </c:pt>
                  <c:pt idx="3">
                    <c:v>4.0715525731245181</c:v>
                  </c:pt>
                  <c:pt idx="4">
                    <c:v>3.7124586918682501</c:v>
                  </c:pt>
                  <c:pt idx="5">
                    <c:v>4.1383313826651928</c:v>
                  </c:pt>
                  <c:pt idx="6">
                    <c:v>4.3702339530852417</c:v>
                  </c:pt>
                  <c:pt idx="7">
                    <c:v>4.6133457452188171</c:v>
                  </c:pt>
                  <c:pt idx="8">
                    <c:v>3.38760614510911</c:v>
                  </c:pt>
                  <c:pt idx="9">
                    <c:v>3.9018784605463899</c:v>
                  </c:pt>
                </c:numCache>
              </c:numRef>
            </c:plus>
            <c:minus>
              <c:numRef>
                <c:f>teun_comp_data!$S$38:$S$47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2.1537865304361799E-2</c:v>
                  </c:pt>
                  <c:pt idx="4">
                    <c:v>0</c:v>
                  </c:pt>
                  <c:pt idx="5">
                    <c:v>1.9884765453237401E-2</c:v>
                  </c:pt>
                  <c:pt idx="6">
                    <c:v>1.82616458236083E-2</c:v>
                  </c:pt>
                  <c:pt idx="7">
                    <c:v>1.9049066718962299E-2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</c:errBars>
          <c:val>
            <c:numRef>
              <c:f>teun_comp_data!$O$38:$O$47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2.1537865304361799E-2</c:v>
                </c:pt>
                <c:pt idx="4">
                  <c:v>0</c:v>
                </c:pt>
                <c:pt idx="5">
                  <c:v>1.9884765453237401E-2</c:v>
                </c:pt>
                <c:pt idx="6">
                  <c:v>1.82616458236083E-2</c:v>
                </c:pt>
                <c:pt idx="7">
                  <c:v>1.9049066718962299E-2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8-402E-A000-491F2B26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C. thermocellum Strain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Formate Yield (mmol/mmol cellobiose)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Lactate Yield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 vivo yield</c:v>
          </c:tx>
          <c:spPr>
            <a:solidFill>
              <a:srgbClr val="40BFB3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teun_comp_data!$D$50:$D$59</c:f>
                <c:numCache>
                  <c:formatCode>General</c:formatCode>
                  <c:ptCount val="10"/>
                  <c:pt idx="0">
                    <c:v>1.6299360000000002E-2</c:v>
                  </c:pt>
                  <c:pt idx="1">
                    <c:v>1.8937519999999999E-2</c:v>
                  </c:pt>
                  <c:pt idx="2">
                    <c:v>9.7078800000000003E-3</c:v>
                  </c:pt>
                  <c:pt idx="3">
                    <c:v>1.0633E-2</c:v>
                  </c:pt>
                  <c:pt idx="4">
                    <c:v>4.6295199999999998E-3</c:v>
                  </c:pt>
                  <c:pt idx="5">
                    <c:v>1.9599999999999999E-2</c:v>
                  </c:pt>
                  <c:pt idx="6">
                    <c:v>1.5791719999999999E-2</c:v>
                  </c:pt>
                  <c:pt idx="7">
                    <c:v>3.0621079999999998E-2</c:v>
                  </c:pt>
                  <c:pt idx="8">
                    <c:v>4.4570399999999998E-3</c:v>
                  </c:pt>
                  <c:pt idx="9">
                    <c:v>1.679916E-2</c:v>
                  </c:pt>
                </c:numCache>
              </c:numRef>
            </c:plus>
            <c:minus>
              <c:numRef>
                <c:f>teun_comp_data!$D$50:$D$59</c:f>
                <c:numCache>
                  <c:formatCode>General</c:formatCode>
                  <c:ptCount val="10"/>
                  <c:pt idx="0">
                    <c:v>1.6299360000000002E-2</c:v>
                  </c:pt>
                  <c:pt idx="1">
                    <c:v>1.8937519999999999E-2</c:v>
                  </c:pt>
                  <c:pt idx="2">
                    <c:v>9.7078800000000003E-3</c:v>
                  </c:pt>
                  <c:pt idx="3">
                    <c:v>1.0633E-2</c:v>
                  </c:pt>
                  <c:pt idx="4">
                    <c:v>4.6295199999999998E-3</c:v>
                  </c:pt>
                  <c:pt idx="5">
                    <c:v>1.9599999999999999E-2</c:v>
                  </c:pt>
                  <c:pt idx="6">
                    <c:v>1.5791719999999999E-2</c:v>
                  </c:pt>
                  <c:pt idx="7">
                    <c:v>3.0621079999999998E-2</c:v>
                  </c:pt>
                  <c:pt idx="8">
                    <c:v>4.4570399999999998E-3</c:v>
                  </c:pt>
                  <c:pt idx="9">
                    <c:v>1.679916E-2</c:v>
                  </c:pt>
                </c:numCache>
              </c:numRef>
            </c:minus>
          </c:errBars>
          <c:cat>
            <c:strRef>
              <c:f>teun_comp_data!$A$50:$A$59</c:f>
              <c:strCache>
                <c:ptCount val="10"/>
                <c:pt idx="0">
                  <c:v>LL1004</c:v>
                </c:pt>
                <c:pt idx="1">
                  <c:v>AVM008</c:v>
                </c:pt>
                <c:pt idx="2">
                  <c:v>AVM051</c:v>
                </c:pt>
                <c:pt idx="3">
                  <c:v>AVM003</c:v>
                </c:pt>
                <c:pt idx="4">
                  <c:v>AVM059</c:v>
                </c:pt>
                <c:pt idx="5">
                  <c:v>AVM053</c:v>
                </c:pt>
                <c:pt idx="6">
                  <c:v>AVM052</c:v>
                </c:pt>
                <c:pt idx="7">
                  <c:v>AVM060</c:v>
                </c:pt>
                <c:pt idx="8">
                  <c:v>AVM056</c:v>
                </c:pt>
                <c:pt idx="9">
                  <c:v>AVM061</c:v>
                </c:pt>
              </c:strCache>
            </c:strRef>
          </c:cat>
          <c:val>
            <c:numRef>
              <c:f>teun_comp_data!$B$50:$B$59</c:f>
              <c:numCache>
                <c:formatCode>General</c:formatCode>
                <c:ptCount val="10"/>
                <c:pt idx="0">
                  <c:v>8.2669999999999993E-2</c:v>
                </c:pt>
                <c:pt idx="1">
                  <c:v>0.11476</c:v>
                </c:pt>
                <c:pt idx="2">
                  <c:v>0.12514</c:v>
                </c:pt>
                <c:pt idx="3">
                  <c:v>6.1409999999999999E-2</c:v>
                </c:pt>
                <c:pt idx="4">
                  <c:v>0.16352</c:v>
                </c:pt>
                <c:pt idx="5">
                  <c:v>0.15572</c:v>
                </c:pt>
                <c:pt idx="6">
                  <c:v>0.25391999999999998</c:v>
                </c:pt>
                <c:pt idx="7">
                  <c:v>0.12708</c:v>
                </c:pt>
                <c:pt idx="8">
                  <c:v>0.13431000000000001</c:v>
                </c:pt>
                <c:pt idx="9">
                  <c:v>0.12781000000000001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F-45D2-83EE-B5E28A7F5E1C}"/>
            </c:ext>
          </c:extLst>
        </c:ser>
        <c:ser>
          <c:idx val="1"/>
          <c:order val="1"/>
          <c:tx>
            <c:v>iCBI655 yield</c:v>
          </c:tx>
          <c:spPr>
            <a:solidFill>
              <a:srgbClr val="B340BF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teun_comp_data!$H$50:$H$59</c:f>
                <c:numCache>
                  <c:formatCode>General</c:formatCode>
                  <c:ptCount val="10"/>
                  <c:pt idx="0">
                    <c:v>3.9027295404432301</c:v>
                  </c:pt>
                  <c:pt idx="1">
                    <c:v>3.9106588360710099</c:v>
                  </c:pt>
                  <c:pt idx="2">
                    <c:v>3.9226545900174301</c:v>
                  </c:pt>
                  <c:pt idx="3">
                    <c:v>3.9184954933113301</c:v>
                  </c:pt>
                  <c:pt idx="4">
                    <c:v>3.90231720960342</c:v>
                  </c:pt>
                  <c:pt idx="5">
                    <c:v>3.9249341669675002</c:v>
                  </c:pt>
                  <c:pt idx="6">
                    <c:v>3.9330895552929599</c:v>
                  </c:pt>
                  <c:pt idx="7">
                    <c:v>3.9327301140286899</c:v>
                  </c:pt>
                  <c:pt idx="8">
                    <c:v>3.9235213551264998</c:v>
                  </c:pt>
                  <c:pt idx="9">
                    <c:v>3.9332012103162399</c:v>
                  </c:pt>
                </c:numCache>
              </c:numRef>
            </c:plus>
            <c:minus>
              <c:numRef>
                <c:f>teun_comp_data!$I$50:$I$59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-9.6707671349619005E-16</c:v>
                  </c:pt>
                  <c:pt idx="8">
                    <c:v>0</c:v>
                  </c:pt>
                  <c:pt idx="9">
                    <c:v>-1.365165903772E-16</c:v>
                  </c:pt>
                </c:numCache>
              </c:numRef>
            </c:minus>
          </c:errBars>
          <c:val>
            <c:numRef>
              <c:f>teun_comp_data!$E$50:$E$59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F-45D2-83EE-B5E28A7F5E1C}"/>
            </c:ext>
          </c:extLst>
        </c:ser>
        <c:ser>
          <c:idx val="2"/>
          <c:order val="2"/>
          <c:tx>
            <c:v>iCTH669 yield</c:v>
          </c:tx>
          <c:spPr>
            <a:solidFill>
              <a:srgbClr val="BFB34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teun_comp_data!$R$50:$R$59</c:f>
                <c:numCache>
                  <c:formatCode>General</c:formatCode>
                  <c:ptCount val="10"/>
                  <c:pt idx="0">
                    <c:v>1.90965570121443</c:v>
                  </c:pt>
                  <c:pt idx="1">
                    <c:v>2.3461833581502001</c:v>
                  </c:pt>
                  <c:pt idx="2">
                    <c:v>2.4276817115637099</c:v>
                  </c:pt>
                  <c:pt idx="3">
                    <c:v>2.54969663989755</c:v>
                  </c:pt>
                  <c:pt idx="4">
                    <c:v>2.0802663164508401</c:v>
                  </c:pt>
                  <c:pt idx="5">
                    <c:v>2.5744060704287901</c:v>
                  </c:pt>
                  <c:pt idx="6">
                    <c:v>2.8520196077575299</c:v>
                  </c:pt>
                  <c:pt idx="7">
                    <c:v>3.1634119346375398</c:v>
                  </c:pt>
                  <c:pt idx="8">
                    <c:v>1.3084512898476901</c:v>
                  </c:pt>
                  <c:pt idx="9">
                    <c:v>2.0082928457020901</c:v>
                  </c:pt>
                </c:numCache>
              </c:numRef>
            </c:plus>
            <c:minus>
              <c:numRef>
                <c:f>teun_comp_data!$S$50:$S$59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</c:errBars>
          <c:val>
            <c:numRef>
              <c:f>teun_comp_data!$O$50:$O$59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F-45D2-83EE-B5E28A7F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C. thermocellum Strain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 Yield (mmol/mmol cellobiose)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3"/>
  <sheetViews>
    <sheetView workbookViewId="0">
      <selection sqref="A1:J11"/>
    </sheetView>
  </sheetViews>
  <sheetFormatPr defaultRowHeight="14.4" x14ac:dyDescent="0.3"/>
  <sheetData>
    <row r="1" spans="1:24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24" x14ac:dyDescent="0.3">
      <c r="A2" t="s">
        <v>1</v>
      </c>
      <c r="B2">
        <v>0.28198000000000001</v>
      </c>
      <c r="C2">
        <v>1.401E-2</v>
      </c>
      <c r="D2">
        <f t="shared" ref="D2:D11" si="0">1.96*C2</f>
        <v>2.7459600000000001E-2</v>
      </c>
      <c r="E2">
        <v>2.8698873375708298</v>
      </c>
      <c r="F2">
        <f t="shared" ref="F2:F11" si="1">(E2-B2)/C2</f>
        <v>184.7185822677252</v>
      </c>
      <c r="G2">
        <f t="shared" ref="G2:G11" si="2">(E2-B2)/B2</f>
        <v>9.1776272699157033</v>
      </c>
      <c r="H2">
        <v>0.34522004407926798</v>
      </c>
      <c r="I2">
        <f t="shared" ref="I2:I11" si="3">(H2-B2)/C2</f>
        <v>4.5139217758221255</v>
      </c>
      <c r="J2">
        <f t="shared" ref="J2:J11" si="4">(H2-B2)/B2</f>
        <v>0.22427138123011553</v>
      </c>
    </row>
    <row r="3" spans="1:24" x14ac:dyDescent="0.3">
      <c r="A3" t="s">
        <v>2</v>
      </c>
      <c r="B3">
        <v>0.25839000000000001</v>
      </c>
      <c r="C3">
        <v>1.256E-2</v>
      </c>
      <c r="D3">
        <f t="shared" si="0"/>
        <v>2.46176E-2</v>
      </c>
      <c r="E3">
        <v>2.3120245912549602</v>
      </c>
      <c r="F3">
        <f t="shared" si="1"/>
        <v>163.50593879418474</v>
      </c>
      <c r="G3">
        <f t="shared" si="2"/>
        <v>7.9478098659195799</v>
      </c>
      <c r="H3">
        <v>0.34519790332737399</v>
      </c>
      <c r="I3">
        <f t="shared" si="3"/>
        <v>6.9114572712877376</v>
      </c>
      <c r="J3">
        <f t="shared" si="4"/>
        <v>0.33595689975375975</v>
      </c>
    </row>
    <row r="4" spans="1:24" x14ac:dyDescent="0.3">
      <c r="A4" t="s">
        <v>3</v>
      </c>
      <c r="B4">
        <v>0.21434</v>
      </c>
      <c r="C4">
        <v>6.1000000000000004E-3</v>
      </c>
      <c r="D4">
        <f t="shared" si="0"/>
        <v>1.1956000000000001E-2</v>
      </c>
      <c r="E4">
        <v>2.86988733757082</v>
      </c>
      <c r="F4">
        <f t="shared" si="1"/>
        <v>435.33562910997045</v>
      </c>
      <c r="G4">
        <f t="shared" si="2"/>
        <v>12.389415590047681</v>
      </c>
      <c r="H4">
        <v>0.301076786836181</v>
      </c>
      <c r="I4">
        <f t="shared" si="3"/>
        <v>14.219145382980491</v>
      </c>
      <c r="J4">
        <f t="shared" si="4"/>
        <v>0.40466915571606321</v>
      </c>
    </row>
    <row r="5" spans="1:24" x14ac:dyDescent="0.3">
      <c r="A5" t="s">
        <v>4</v>
      </c>
      <c r="B5">
        <v>0.22438</v>
      </c>
      <c r="C5">
        <v>5.6699999999999997E-3</v>
      </c>
      <c r="D5">
        <f t="shared" si="0"/>
        <v>1.1113199999999998E-2</v>
      </c>
      <c r="E5">
        <v>2.86988733757088</v>
      </c>
      <c r="F5">
        <f t="shared" si="1"/>
        <v>466.57977734936156</v>
      </c>
      <c r="G5">
        <f t="shared" si="2"/>
        <v>11.790299213703895</v>
      </c>
      <c r="H5">
        <v>0.33725902608508301</v>
      </c>
      <c r="I5">
        <f t="shared" si="3"/>
        <v>19.908117475323284</v>
      </c>
      <c r="J5">
        <f t="shared" si="4"/>
        <v>0.50307079991569226</v>
      </c>
    </row>
    <row r="6" spans="1:24" x14ac:dyDescent="0.3">
      <c r="A6" t="s">
        <v>5</v>
      </c>
      <c r="B6">
        <v>0.25852999999999998</v>
      </c>
      <c r="C6">
        <v>6.1799999999999997E-3</v>
      </c>
      <c r="D6">
        <f t="shared" si="0"/>
        <v>1.21128E-2</v>
      </c>
      <c r="E6">
        <v>2.8698873375708498</v>
      </c>
      <c r="F6">
        <f t="shared" si="1"/>
        <v>422.54973099851941</v>
      </c>
      <c r="G6">
        <f t="shared" si="2"/>
        <v>10.100790382434727</v>
      </c>
      <c r="H6">
        <v>0.34522004407924001</v>
      </c>
      <c r="I6">
        <f t="shared" si="3"/>
        <v>14.027515223177998</v>
      </c>
      <c r="J6">
        <f t="shared" si="4"/>
        <v>0.33531908900027091</v>
      </c>
    </row>
    <row r="7" spans="1:24" x14ac:dyDescent="0.3">
      <c r="A7" t="s">
        <v>6</v>
      </c>
      <c r="B7">
        <v>0.20716000000000001</v>
      </c>
      <c r="C7">
        <v>5.4799999999999996E-3</v>
      </c>
      <c r="D7">
        <f t="shared" si="0"/>
        <v>1.0740799999999998E-2</v>
      </c>
      <c r="E7">
        <v>2.3120245912550201</v>
      </c>
      <c r="F7">
        <f t="shared" si="1"/>
        <v>384.09937796624456</v>
      </c>
      <c r="G7">
        <f t="shared" si="2"/>
        <v>10.160574393005502</v>
      </c>
      <c r="H7">
        <v>0.301076786836173</v>
      </c>
      <c r="I7">
        <f t="shared" si="3"/>
        <v>17.13809978762281</v>
      </c>
      <c r="J7">
        <f t="shared" si="4"/>
        <v>0.45335386578573561</v>
      </c>
    </row>
    <row r="8" spans="1:24" x14ac:dyDescent="0.3">
      <c r="A8" t="s">
        <v>7</v>
      </c>
      <c r="B8">
        <v>0.19025</v>
      </c>
      <c r="C8">
        <v>7.7400000000000004E-3</v>
      </c>
      <c r="D8">
        <f t="shared" si="0"/>
        <v>1.5170400000000001E-2</v>
      </c>
      <c r="E8">
        <v>2.8698873375709102</v>
      </c>
      <c r="F8">
        <f t="shared" si="1"/>
        <v>346.20637436316667</v>
      </c>
      <c r="G8">
        <f t="shared" si="2"/>
        <v>14.084821748073116</v>
      </c>
      <c r="H8">
        <v>0.293386259877089</v>
      </c>
      <c r="I8">
        <f t="shared" si="3"/>
        <v>13.325098175334494</v>
      </c>
      <c r="J8">
        <f t="shared" si="4"/>
        <v>0.54210911893345071</v>
      </c>
    </row>
    <row r="9" spans="1:24" x14ac:dyDescent="0.3">
      <c r="A9" t="s">
        <v>8</v>
      </c>
      <c r="B9">
        <v>0.19844999999999999</v>
      </c>
      <c r="C9">
        <v>1.4670000000000001E-2</v>
      </c>
      <c r="D9">
        <f t="shared" si="0"/>
        <v>2.87532E-2</v>
      </c>
      <c r="E9">
        <v>2.86988733757082</v>
      </c>
      <c r="F9">
        <f t="shared" si="1"/>
        <v>182.10206800073757</v>
      </c>
      <c r="G9">
        <f t="shared" si="2"/>
        <v>13.46151341683457</v>
      </c>
      <c r="H9">
        <v>0.301076786836181</v>
      </c>
      <c r="I9">
        <f t="shared" si="3"/>
        <v>6.9956909908780505</v>
      </c>
      <c r="J9">
        <f t="shared" si="4"/>
        <v>0.51714178299914848</v>
      </c>
    </row>
    <row r="10" spans="1:24" x14ac:dyDescent="0.3">
      <c r="A10" t="s">
        <v>9</v>
      </c>
      <c r="B10">
        <v>0.20727000000000001</v>
      </c>
      <c r="C10">
        <v>3.65E-3</v>
      </c>
      <c r="D10">
        <f t="shared" si="0"/>
        <v>7.1539999999999998E-3</v>
      </c>
      <c r="E10">
        <v>2.3120245912553599</v>
      </c>
      <c r="F10">
        <f t="shared" si="1"/>
        <v>576.64509349461923</v>
      </c>
      <c r="G10">
        <f t="shared" si="2"/>
        <v>10.15465137866242</v>
      </c>
      <c r="H10">
        <v>0.25921081173706401</v>
      </c>
      <c r="I10">
        <f t="shared" si="3"/>
        <v>14.230359380017534</v>
      </c>
      <c r="J10">
        <f t="shared" si="4"/>
        <v>0.25059493287530271</v>
      </c>
    </row>
    <row r="11" spans="1:24" x14ac:dyDescent="0.3">
      <c r="A11" t="s">
        <v>10</v>
      </c>
      <c r="B11">
        <v>0.17627000000000001</v>
      </c>
      <c r="C11">
        <v>3.96E-3</v>
      </c>
      <c r="D11">
        <f t="shared" si="0"/>
        <v>7.7615999999999996E-3</v>
      </c>
      <c r="E11">
        <v>1.75069176486504</v>
      </c>
      <c r="F11">
        <f t="shared" si="1"/>
        <v>397.58125375379797</v>
      </c>
      <c r="G11">
        <f t="shared" si="2"/>
        <v>8.9318758998413799</v>
      </c>
      <c r="H11">
        <v>0.25921081173706301</v>
      </c>
      <c r="I11">
        <f t="shared" si="3"/>
        <v>20.944649428551262</v>
      </c>
      <c r="J11">
        <f t="shared" si="4"/>
        <v>0.47053277209430416</v>
      </c>
    </row>
    <row r="13" spans="1:24" x14ac:dyDescent="0.3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29</v>
      </c>
      <c r="L13" t="s">
        <v>30</v>
      </c>
      <c r="M13" t="s">
        <v>29</v>
      </c>
      <c r="N13" t="s">
        <v>31</v>
      </c>
      <c r="O13" t="s">
        <v>32</v>
      </c>
      <c r="P13" t="s">
        <v>33</v>
      </c>
      <c r="Q13" t="s">
        <v>34</v>
      </c>
      <c r="R13" t="s">
        <v>27</v>
      </c>
      <c r="S13" t="s">
        <v>28</v>
      </c>
      <c r="T13" t="s">
        <v>29</v>
      </c>
      <c r="U13" t="s">
        <v>29</v>
      </c>
      <c r="V13" t="s">
        <v>30</v>
      </c>
      <c r="W13" t="s">
        <v>29</v>
      </c>
      <c r="X13" t="s">
        <v>31</v>
      </c>
    </row>
    <row r="14" spans="1:24" x14ac:dyDescent="0.3">
      <c r="A14" t="s">
        <v>1</v>
      </c>
      <c r="B14">
        <v>0.81067</v>
      </c>
      <c r="C14">
        <v>4.3496E-2</v>
      </c>
      <c r="D14">
        <f t="shared" ref="D14:D23" si="5">1.96*C14</f>
        <v>8.5252159999999994E-2</v>
      </c>
      <c r="E14">
        <v>3.8922354887684998</v>
      </c>
      <c r="F14">
        <v>3.8922354887684998</v>
      </c>
      <c r="G14">
        <v>0</v>
      </c>
      <c r="H14">
        <f t="shared" ref="H14:H23" si="6">F14-E14</f>
        <v>0</v>
      </c>
      <c r="I14">
        <f t="shared" ref="I14:I23" si="7">E14-G14</f>
        <v>3.8922354887684998</v>
      </c>
      <c r="J14">
        <f t="shared" ref="J14:J23" si="8">(B14 + 1.96 * C14) - G14</f>
        <v>0.89592216000000002</v>
      </c>
      <c r="K14" t="str">
        <f t="shared" ref="K14:K23" si="9">IF(L14 &gt;= 0,"OK","NON OVERLAP")</f>
        <v>OK</v>
      </c>
      <c r="L14">
        <f t="shared" ref="L14:L23" si="10">F14 - (B14 - 1.96 * C14)</f>
        <v>3.1668176487684998</v>
      </c>
      <c r="M14" t="str">
        <f t="shared" ref="M14:M23" si="11">IF(L14 &gt;= 0,"OK","NON OVERLAP")</f>
        <v>OK</v>
      </c>
      <c r="N14" t="str">
        <f t="shared" ref="N14:N23" si="12">IF(COUNTIF(K14,"=OK") + COUNTIF(M14,"=OK") = 2,"OK","NON OVERLAP")</f>
        <v>OK</v>
      </c>
      <c r="O14">
        <v>1.9972709546904599</v>
      </c>
      <c r="P14">
        <v>1.9972709546904599</v>
      </c>
      <c r="Q14">
        <v>0</v>
      </c>
      <c r="R14">
        <f t="shared" ref="R14:R23" si="13">P14-O14</f>
        <v>0</v>
      </c>
      <c r="S14">
        <f t="shared" ref="S14:S23" si="14">O14-Q14</f>
        <v>1.9972709546904599</v>
      </c>
      <c r="T14">
        <f t="shared" ref="T14:T23" si="15">(B14 + 1.96 * C14) - Q14</f>
        <v>0.89592216000000002</v>
      </c>
      <c r="U14" t="str">
        <f t="shared" ref="U14:U23" si="16">IF(T14 &gt;= 0,"OK","NON OVERLAP")</f>
        <v>OK</v>
      </c>
      <c r="V14">
        <f t="shared" ref="V14:V23" si="17">P14 - (B14 - 1.96 * C14)</f>
        <v>1.2718531146904599</v>
      </c>
      <c r="W14" t="str">
        <f t="shared" ref="W14:W23" si="18">IF(V14 &gt;= 0,"OK","NON OVERLAP")</f>
        <v>OK</v>
      </c>
      <c r="X14" t="str">
        <f t="shared" ref="X14:X23" si="19">IF(COUNTIF(W14,"=OK") + COUNTIF(U14,"=OK") = 2,"OK","NON OVERLAP")</f>
        <v>OK</v>
      </c>
    </row>
    <row r="15" spans="1:24" x14ac:dyDescent="0.3">
      <c r="A15" t="s">
        <v>2</v>
      </c>
      <c r="B15">
        <v>0.77220999999999995</v>
      </c>
      <c r="C15">
        <v>6.0671999999999997E-2</v>
      </c>
      <c r="D15">
        <f t="shared" si="5"/>
        <v>0.11891711999999999</v>
      </c>
      <c r="E15">
        <v>3.9012513998128302</v>
      </c>
      <c r="F15">
        <v>3.9012513998128302</v>
      </c>
      <c r="G15">
        <v>2.1377066742871199E-16</v>
      </c>
      <c r="H15">
        <f t="shared" si="6"/>
        <v>0</v>
      </c>
      <c r="I15">
        <f t="shared" si="7"/>
        <v>3.9012513998128302</v>
      </c>
      <c r="J15">
        <f t="shared" si="8"/>
        <v>0.89112711999999972</v>
      </c>
      <c r="K15" t="str">
        <f t="shared" si="9"/>
        <v>OK</v>
      </c>
      <c r="L15">
        <f t="shared" si="10"/>
        <v>3.2479585198128302</v>
      </c>
      <c r="M15" t="str">
        <f t="shared" si="11"/>
        <v>OK</v>
      </c>
      <c r="N15" t="str">
        <f t="shared" si="12"/>
        <v>OK</v>
      </c>
      <c r="O15">
        <v>2.70974665862254</v>
      </c>
      <c r="P15">
        <v>2.70974665862254</v>
      </c>
      <c r="Q15">
        <v>0</v>
      </c>
      <c r="R15">
        <f t="shared" si="13"/>
        <v>0</v>
      </c>
      <c r="S15">
        <f t="shared" si="14"/>
        <v>2.70974665862254</v>
      </c>
      <c r="T15">
        <f t="shared" si="15"/>
        <v>0.89112711999999994</v>
      </c>
      <c r="U15" t="str">
        <f t="shared" si="16"/>
        <v>OK</v>
      </c>
      <c r="V15">
        <f t="shared" si="17"/>
        <v>2.0564537786225401</v>
      </c>
      <c r="W15" t="str">
        <f t="shared" si="18"/>
        <v>OK</v>
      </c>
      <c r="X15" t="str">
        <f t="shared" si="19"/>
        <v>OK</v>
      </c>
    </row>
    <row r="16" spans="1:24" x14ac:dyDescent="0.3">
      <c r="A16" t="s">
        <v>3</v>
      </c>
      <c r="B16">
        <v>0.89254999999999995</v>
      </c>
      <c r="C16">
        <v>4.4414000000000002E-2</v>
      </c>
      <c r="D16">
        <f t="shared" si="5"/>
        <v>8.7051440000000008E-2</v>
      </c>
      <c r="E16">
        <v>3.9180868808246001</v>
      </c>
      <c r="F16">
        <v>3.9180868808246001</v>
      </c>
      <c r="G16">
        <v>0</v>
      </c>
      <c r="H16">
        <f t="shared" si="6"/>
        <v>0</v>
      </c>
      <c r="I16">
        <f t="shared" si="7"/>
        <v>3.9180868808246001</v>
      </c>
      <c r="J16">
        <f t="shared" si="8"/>
        <v>0.97960143999999993</v>
      </c>
      <c r="K16" t="str">
        <f t="shared" si="9"/>
        <v>OK</v>
      </c>
      <c r="L16">
        <f t="shared" si="10"/>
        <v>3.1125883208246004</v>
      </c>
      <c r="M16" t="str">
        <f t="shared" si="11"/>
        <v>OK</v>
      </c>
      <c r="N16" t="str">
        <f t="shared" si="12"/>
        <v>OK</v>
      </c>
      <c r="O16">
        <v>2.9433452612819599</v>
      </c>
      <c r="P16">
        <v>2.9433452612819599</v>
      </c>
      <c r="Q16">
        <v>0</v>
      </c>
      <c r="R16">
        <f t="shared" si="13"/>
        <v>0</v>
      </c>
      <c r="S16">
        <f t="shared" si="14"/>
        <v>2.9433452612819599</v>
      </c>
      <c r="T16">
        <f t="shared" si="15"/>
        <v>0.97960143999999993</v>
      </c>
      <c r="U16" t="str">
        <f t="shared" si="16"/>
        <v>OK</v>
      </c>
      <c r="V16">
        <f t="shared" si="17"/>
        <v>2.1378467012819602</v>
      </c>
      <c r="W16" t="str">
        <f t="shared" si="18"/>
        <v>OK</v>
      </c>
      <c r="X16" t="str">
        <f t="shared" si="19"/>
        <v>OK</v>
      </c>
    </row>
    <row r="17" spans="1:24" x14ac:dyDescent="0.3">
      <c r="A17" t="s">
        <v>4</v>
      </c>
      <c r="B17">
        <v>0.74902000000000002</v>
      </c>
      <c r="C17">
        <v>3.9667000000000001E-2</v>
      </c>
      <c r="D17">
        <f t="shared" si="5"/>
        <v>7.7747319999999995E-2</v>
      </c>
      <c r="E17">
        <v>3.9142480385395002</v>
      </c>
      <c r="F17">
        <v>3.9142480385395002</v>
      </c>
      <c r="G17">
        <v>0</v>
      </c>
      <c r="H17">
        <f t="shared" si="6"/>
        <v>0</v>
      </c>
      <c r="I17">
        <f t="shared" si="7"/>
        <v>3.9142480385395002</v>
      </c>
      <c r="J17">
        <f t="shared" si="8"/>
        <v>0.82676731999999997</v>
      </c>
      <c r="K17" t="str">
        <f t="shared" si="9"/>
        <v>OK</v>
      </c>
      <c r="L17">
        <f t="shared" si="10"/>
        <v>3.2429753585395003</v>
      </c>
      <c r="M17" t="str">
        <f t="shared" si="11"/>
        <v>OK</v>
      </c>
      <c r="N17" t="str">
        <f t="shared" si="12"/>
        <v>OK</v>
      </c>
      <c r="O17">
        <v>2.8938253439284201</v>
      </c>
      <c r="P17">
        <v>2.8938253439284201</v>
      </c>
      <c r="Q17">
        <v>0</v>
      </c>
      <c r="R17">
        <f t="shared" si="13"/>
        <v>0</v>
      </c>
      <c r="S17">
        <f t="shared" si="14"/>
        <v>2.8938253439284201</v>
      </c>
      <c r="T17">
        <f t="shared" si="15"/>
        <v>0.82676731999999997</v>
      </c>
      <c r="U17" t="str">
        <f t="shared" si="16"/>
        <v>OK</v>
      </c>
      <c r="V17">
        <f t="shared" si="17"/>
        <v>2.2225526639284201</v>
      </c>
      <c r="W17" t="str">
        <f t="shared" si="18"/>
        <v>OK</v>
      </c>
      <c r="X17" t="str">
        <f t="shared" si="19"/>
        <v>OK</v>
      </c>
    </row>
    <row r="18" spans="1:24" x14ac:dyDescent="0.3">
      <c r="A18" t="s">
        <v>5</v>
      </c>
      <c r="B18">
        <v>0.97153999999999996</v>
      </c>
      <c r="C18">
        <v>4.4697000000000001E-2</v>
      </c>
      <c r="D18">
        <f t="shared" si="5"/>
        <v>8.7606119999999996E-2</v>
      </c>
      <c r="E18">
        <v>3.89751706071648</v>
      </c>
      <c r="F18">
        <v>3.89751706071648</v>
      </c>
      <c r="G18">
        <v>0</v>
      </c>
      <c r="H18">
        <f t="shared" si="6"/>
        <v>0</v>
      </c>
      <c r="I18">
        <f t="shared" si="7"/>
        <v>3.89751706071648</v>
      </c>
      <c r="J18">
        <f t="shared" si="8"/>
        <v>1.0591461199999999</v>
      </c>
      <c r="K18" t="str">
        <f t="shared" si="9"/>
        <v>OK</v>
      </c>
      <c r="L18">
        <f t="shared" si="10"/>
        <v>3.0135831807164801</v>
      </c>
      <c r="M18" t="str">
        <f t="shared" si="11"/>
        <v>OK</v>
      </c>
      <c r="N18" t="str">
        <f t="shared" si="12"/>
        <v>OK</v>
      </c>
      <c r="O18">
        <v>2.7079067793449298</v>
      </c>
      <c r="P18">
        <v>2.7079067793449298</v>
      </c>
      <c r="Q18">
        <v>0</v>
      </c>
      <c r="R18">
        <f t="shared" si="13"/>
        <v>0</v>
      </c>
      <c r="S18">
        <f t="shared" si="14"/>
        <v>2.7079067793449298</v>
      </c>
      <c r="T18">
        <f t="shared" si="15"/>
        <v>1.0591461199999999</v>
      </c>
      <c r="U18" t="str">
        <f t="shared" si="16"/>
        <v>OK</v>
      </c>
      <c r="V18">
        <f t="shared" si="17"/>
        <v>1.82397289934493</v>
      </c>
      <c r="W18" t="str">
        <f t="shared" si="18"/>
        <v>OK</v>
      </c>
      <c r="X18" t="str">
        <f t="shared" si="19"/>
        <v>OK</v>
      </c>
    </row>
    <row r="19" spans="1:24" x14ac:dyDescent="0.3">
      <c r="A19" t="s">
        <v>6</v>
      </c>
      <c r="B19">
        <v>0.94991999999999999</v>
      </c>
      <c r="C19">
        <v>7.9599000000000003E-2</v>
      </c>
      <c r="D19">
        <f t="shared" si="5"/>
        <v>0.15601403999999999</v>
      </c>
      <c r="E19">
        <v>3.9208297750635301</v>
      </c>
      <c r="F19">
        <v>3.9208297750635301</v>
      </c>
      <c r="G19">
        <v>0</v>
      </c>
      <c r="H19">
        <f t="shared" si="6"/>
        <v>0</v>
      </c>
      <c r="I19">
        <f t="shared" si="7"/>
        <v>3.9208297750635301</v>
      </c>
      <c r="J19">
        <f t="shared" si="8"/>
        <v>1.10593404</v>
      </c>
      <c r="K19" t="str">
        <f t="shared" si="9"/>
        <v>OK</v>
      </c>
      <c r="L19">
        <f t="shared" si="10"/>
        <v>3.1269238150635301</v>
      </c>
      <c r="M19" t="str">
        <f t="shared" si="11"/>
        <v>OK</v>
      </c>
      <c r="N19" t="str">
        <f t="shared" si="12"/>
        <v>OK</v>
      </c>
      <c r="O19">
        <v>2.9787277766174198</v>
      </c>
      <c r="P19">
        <v>2.9787277766174198</v>
      </c>
      <c r="Q19">
        <v>1.0479569098302801E-17</v>
      </c>
      <c r="R19">
        <f t="shared" si="13"/>
        <v>0</v>
      </c>
      <c r="S19">
        <f t="shared" si="14"/>
        <v>2.9787277766174198</v>
      </c>
      <c r="T19">
        <f t="shared" si="15"/>
        <v>1.10593404</v>
      </c>
      <c r="U19" t="str">
        <f t="shared" si="16"/>
        <v>OK</v>
      </c>
      <c r="V19">
        <f t="shared" si="17"/>
        <v>2.1848218166174198</v>
      </c>
      <c r="W19" t="str">
        <f t="shared" si="18"/>
        <v>OK</v>
      </c>
      <c r="X19" t="str">
        <f t="shared" si="19"/>
        <v>OK</v>
      </c>
    </row>
    <row r="20" spans="1:24" x14ac:dyDescent="0.3">
      <c r="A20" t="s">
        <v>7</v>
      </c>
      <c r="B20">
        <v>0.81479999999999997</v>
      </c>
      <c r="C20">
        <v>7.2309999999999999E-2</v>
      </c>
      <c r="D20">
        <f t="shared" si="5"/>
        <v>0.14172760000000001</v>
      </c>
      <c r="E20">
        <v>3.92729214679628</v>
      </c>
      <c r="F20">
        <v>3.92729214679628</v>
      </c>
      <c r="G20">
        <v>0</v>
      </c>
      <c r="H20">
        <f t="shared" si="6"/>
        <v>0</v>
      </c>
      <c r="I20">
        <f t="shared" si="7"/>
        <v>3.92729214679628</v>
      </c>
      <c r="J20">
        <f t="shared" si="8"/>
        <v>0.95652760000000003</v>
      </c>
      <c r="K20" t="str">
        <f t="shared" si="9"/>
        <v>OK</v>
      </c>
      <c r="L20">
        <f t="shared" si="10"/>
        <v>3.2542197467962799</v>
      </c>
      <c r="M20" t="str">
        <f t="shared" si="11"/>
        <v>OK</v>
      </c>
      <c r="N20" t="str">
        <f t="shared" si="12"/>
        <v>OK</v>
      </c>
      <c r="O20">
        <v>3.0620904391976298</v>
      </c>
      <c r="P20">
        <v>3.0620904391976298</v>
      </c>
      <c r="Q20">
        <v>0</v>
      </c>
      <c r="R20">
        <f t="shared" si="13"/>
        <v>0</v>
      </c>
      <c r="S20">
        <f t="shared" si="14"/>
        <v>3.0620904391976298</v>
      </c>
      <c r="T20">
        <f t="shared" si="15"/>
        <v>0.95652760000000003</v>
      </c>
      <c r="U20" t="str">
        <f t="shared" si="16"/>
        <v>OK</v>
      </c>
      <c r="V20">
        <f t="shared" si="17"/>
        <v>2.3890180391976301</v>
      </c>
      <c r="W20" t="str">
        <f t="shared" si="18"/>
        <v>OK</v>
      </c>
      <c r="X20" t="str">
        <f t="shared" si="19"/>
        <v>OK</v>
      </c>
    </row>
    <row r="21" spans="1:24" x14ac:dyDescent="0.3">
      <c r="A21" t="s">
        <v>8</v>
      </c>
      <c r="B21">
        <v>0.90583999999999998</v>
      </c>
      <c r="C21">
        <v>6.4912999999999998E-2</v>
      </c>
      <c r="D21">
        <f t="shared" si="5"/>
        <v>0.12722948000000001</v>
      </c>
      <c r="E21">
        <v>3.9213309732949302</v>
      </c>
      <c r="F21">
        <v>3.9213309732949302</v>
      </c>
      <c r="G21">
        <v>0</v>
      </c>
      <c r="H21">
        <f t="shared" si="6"/>
        <v>0</v>
      </c>
      <c r="I21">
        <f t="shared" si="7"/>
        <v>3.9213309732949302</v>
      </c>
      <c r="J21">
        <f t="shared" si="8"/>
        <v>1.03306948</v>
      </c>
      <c r="K21" t="str">
        <f t="shared" si="9"/>
        <v>OK</v>
      </c>
      <c r="L21">
        <f t="shared" si="10"/>
        <v>3.1427204532949302</v>
      </c>
      <c r="M21" t="str">
        <f t="shared" si="11"/>
        <v>OK</v>
      </c>
      <c r="N21" t="str">
        <f t="shared" si="12"/>
        <v>OK</v>
      </c>
      <c r="O21">
        <v>3.0216488714846701</v>
      </c>
      <c r="P21">
        <v>3.0216488714846701</v>
      </c>
      <c r="Q21">
        <v>0</v>
      </c>
      <c r="R21">
        <f t="shared" si="13"/>
        <v>0</v>
      </c>
      <c r="S21">
        <f t="shared" si="14"/>
        <v>3.0216488714846701</v>
      </c>
      <c r="T21">
        <f t="shared" si="15"/>
        <v>1.03306948</v>
      </c>
      <c r="U21" t="str">
        <f t="shared" si="16"/>
        <v>OK</v>
      </c>
      <c r="V21">
        <f t="shared" si="17"/>
        <v>2.2430383514846701</v>
      </c>
      <c r="W21" t="str">
        <f t="shared" si="18"/>
        <v>OK</v>
      </c>
      <c r="X21" t="str">
        <f t="shared" si="19"/>
        <v>OK</v>
      </c>
    </row>
    <row r="22" spans="1:24" x14ac:dyDescent="0.3">
      <c r="A22" t="s">
        <v>9</v>
      </c>
      <c r="B22">
        <v>0.93805000000000005</v>
      </c>
      <c r="C22">
        <v>2.9943000000000001E-2</v>
      </c>
      <c r="D22">
        <f t="shared" si="5"/>
        <v>5.8688280000000002E-2</v>
      </c>
      <c r="E22">
        <v>3.92078744306583</v>
      </c>
      <c r="F22">
        <v>3.92078744306583</v>
      </c>
      <c r="G22">
        <v>0</v>
      </c>
      <c r="H22">
        <f t="shared" si="6"/>
        <v>0</v>
      </c>
      <c r="I22">
        <f t="shared" si="7"/>
        <v>3.92078744306583</v>
      </c>
      <c r="J22">
        <f t="shared" si="8"/>
        <v>0.99673828000000009</v>
      </c>
      <c r="K22" t="str">
        <f t="shared" si="9"/>
        <v>OK</v>
      </c>
      <c r="L22">
        <f t="shared" si="10"/>
        <v>3.0414257230658301</v>
      </c>
      <c r="M22" t="str">
        <f t="shared" si="11"/>
        <v>OK</v>
      </c>
      <c r="N22" t="str">
        <f t="shared" si="12"/>
        <v>OK</v>
      </c>
      <c r="O22">
        <v>1.7250883144714</v>
      </c>
      <c r="P22">
        <v>1.7250883144714</v>
      </c>
      <c r="Q22">
        <v>4.1918276393210999E-17</v>
      </c>
      <c r="R22">
        <f t="shared" si="13"/>
        <v>0</v>
      </c>
      <c r="S22">
        <f t="shared" si="14"/>
        <v>1.7250883144714</v>
      </c>
      <c r="T22">
        <f t="shared" si="15"/>
        <v>0.99673828000000009</v>
      </c>
      <c r="U22" t="str">
        <f t="shared" si="16"/>
        <v>OK</v>
      </c>
      <c r="V22">
        <f t="shared" si="17"/>
        <v>0.84572659447139997</v>
      </c>
      <c r="W22" t="str">
        <f t="shared" si="18"/>
        <v>OK</v>
      </c>
      <c r="X22" t="str">
        <f t="shared" si="19"/>
        <v>OK</v>
      </c>
    </row>
    <row r="23" spans="1:24" x14ac:dyDescent="0.3">
      <c r="A23" t="s">
        <v>10</v>
      </c>
      <c r="B23">
        <v>0.90042</v>
      </c>
      <c r="C23">
        <v>3.2525999999999999E-2</v>
      </c>
      <c r="D23">
        <f t="shared" si="5"/>
        <v>6.3750959999999995E-2</v>
      </c>
      <c r="E23">
        <v>3.9301251874238301</v>
      </c>
      <c r="F23">
        <v>3.9301251874238301</v>
      </c>
      <c r="G23">
        <v>0</v>
      </c>
      <c r="H23">
        <f t="shared" si="6"/>
        <v>0</v>
      </c>
      <c r="I23">
        <f t="shared" si="7"/>
        <v>3.9301251874238301</v>
      </c>
      <c r="J23">
        <f t="shared" si="8"/>
        <v>0.96417096000000002</v>
      </c>
      <c r="K23" t="str">
        <f t="shared" si="9"/>
        <v>OK</v>
      </c>
      <c r="L23">
        <f t="shared" si="10"/>
        <v>3.0934561474238302</v>
      </c>
      <c r="M23" t="str">
        <f t="shared" si="11"/>
        <v>OK</v>
      </c>
      <c r="N23" t="str">
        <f t="shared" si="12"/>
        <v>OK</v>
      </c>
      <c r="O23">
        <v>2.75472290787829</v>
      </c>
      <c r="P23">
        <v>2.75472290787829</v>
      </c>
      <c r="Q23">
        <v>2.0959138196605401E-17</v>
      </c>
      <c r="R23">
        <f t="shared" si="13"/>
        <v>0</v>
      </c>
      <c r="S23">
        <f t="shared" si="14"/>
        <v>2.75472290787829</v>
      </c>
      <c r="T23">
        <f t="shared" si="15"/>
        <v>0.96417096000000002</v>
      </c>
      <c r="U23" t="str">
        <f t="shared" si="16"/>
        <v>OK</v>
      </c>
      <c r="V23">
        <f t="shared" si="17"/>
        <v>1.9180538678782901</v>
      </c>
      <c r="W23" t="str">
        <f t="shared" si="18"/>
        <v>OK</v>
      </c>
      <c r="X23" t="str">
        <f t="shared" si="19"/>
        <v>OK</v>
      </c>
    </row>
    <row r="25" spans="1:24" x14ac:dyDescent="0.3">
      <c r="A25" t="s">
        <v>35</v>
      </c>
      <c r="B25" t="s">
        <v>21</v>
      </c>
      <c r="C25" t="s">
        <v>22</v>
      </c>
      <c r="D25" t="s">
        <v>23</v>
      </c>
      <c r="E25" t="s">
        <v>24</v>
      </c>
      <c r="F25" t="s">
        <v>25</v>
      </c>
      <c r="G25" t="s">
        <v>26</v>
      </c>
      <c r="H25" t="s">
        <v>27</v>
      </c>
      <c r="I25" t="s">
        <v>27</v>
      </c>
      <c r="J25" t="s">
        <v>29</v>
      </c>
      <c r="K25" t="s">
        <v>29</v>
      </c>
      <c r="L25" t="s">
        <v>30</v>
      </c>
      <c r="M25" t="s">
        <v>29</v>
      </c>
      <c r="N25" t="s">
        <v>31</v>
      </c>
      <c r="O25" t="s">
        <v>32</v>
      </c>
      <c r="P25" t="s">
        <v>33</v>
      </c>
      <c r="Q25" t="s">
        <v>34</v>
      </c>
      <c r="R25" t="s">
        <v>27</v>
      </c>
      <c r="S25" t="s">
        <v>28</v>
      </c>
      <c r="T25" t="s">
        <v>29</v>
      </c>
      <c r="U25" t="s">
        <v>29</v>
      </c>
      <c r="V25" t="s">
        <v>30</v>
      </c>
      <c r="W25" t="s">
        <v>29</v>
      </c>
      <c r="X25" t="s">
        <v>31</v>
      </c>
    </row>
    <row r="26" spans="1:24" x14ac:dyDescent="0.3">
      <c r="A26" t="s">
        <v>1</v>
      </c>
      <c r="B26">
        <v>1.1048199999999999</v>
      </c>
      <c r="C26">
        <v>6.8368999999999999E-2</v>
      </c>
      <c r="D26">
        <f t="shared" ref="D26:D35" si="20">1.96*C26</f>
        <v>0.13400324</v>
      </c>
      <c r="E26">
        <v>0</v>
      </c>
      <c r="F26">
        <v>3.9027295404432101</v>
      </c>
      <c r="G26">
        <v>0</v>
      </c>
      <c r="H26">
        <f t="shared" ref="H26:H35" si="21">F26-E26</f>
        <v>3.9027295404432101</v>
      </c>
      <c r="I26">
        <f t="shared" ref="I26:I35" si="22">E26-G26</f>
        <v>0</v>
      </c>
      <c r="J26">
        <f t="shared" ref="J26:J35" si="23">(B26 + 1.96 * C26) - G26</f>
        <v>1.2388232399999999</v>
      </c>
      <c r="K26" t="str">
        <f t="shared" ref="K26:K35" si="24">IF(L26 &gt;= 0,"OK","NON OVERLAP")</f>
        <v>OK</v>
      </c>
      <c r="L26">
        <f t="shared" ref="L26:L35" si="25">F26 - (B26 - 1.96 * C26)</f>
        <v>2.9319127804432101</v>
      </c>
      <c r="M26" t="str">
        <f t="shared" ref="M26:M35" si="26">IF(L26 &gt;= 0,"OK","NON OVERLAP")</f>
        <v>OK</v>
      </c>
      <c r="N26" t="str">
        <f t="shared" ref="N26:N35" si="27">IF(COUNTIF(K26,"=OK") + COUNTIF(M26,"=OK") = 2,"OK","NON OVERLAP")</f>
        <v>OK</v>
      </c>
      <c r="O26">
        <v>0.57467942900091695</v>
      </c>
      <c r="P26">
        <v>2.74524016344877</v>
      </c>
      <c r="Q26">
        <v>0</v>
      </c>
      <c r="R26">
        <f t="shared" ref="R26:R35" si="28">P26-O26</f>
        <v>2.1705607344478528</v>
      </c>
      <c r="S26">
        <f t="shared" ref="S26:S35" si="29">O26-Q26</f>
        <v>0.57467942900091695</v>
      </c>
      <c r="T26">
        <f t="shared" ref="T26:T35" si="30">(B26 + 1.96 * C26) - Q26</f>
        <v>1.2388232399999999</v>
      </c>
      <c r="U26" t="str">
        <f t="shared" ref="U26:U35" si="31">IF(T26 &gt;= 0,"OK","NON OVERLAP")</f>
        <v>OK</v>
      </c>
      <c r="V26">
        <f t="shared" ref="V26:V35" si="32">P26 - (B26 - 1.96 * C26)</f>
        <v>1.77442340344877</v>
      </c>
      <c r="W26" t="str">
        <f t="shared" ref="W26:W35" si="33">IF(V26 &gt;= 0,"OK","NON OVERLAP")</f>
        <v>OK</v>
      </c>
      <c r="X26" t="str">
        <f t="shared" ref="X26:X35" si="34">IF(COUNTIF(W26,"=OK") + COUNTIF(U26,"=OK") = 2,"OK","NON OVERLAP")</f>
        <v>OK</v>
      </c>
    </row>
    <row r="27" spans="1:24" x14ac:dyDescent="0.3">
      <c r="A27" t="s">
        <v>2</v>
      </c>
      <c r="B27">
        <v>1.1270800000000001</v>
      </c>
      <c r="C27">
        <v>5.5309999999999998E-2</v>
      </c>
      <c r="D27">
        <f t="shared" si="20"/>
        <v>0.10840759999999999</v>
      </c>
      <c r="E27">
        <v>0</v>
      </c>
      <c r="F27">
        <v>3.9106588360710202</v>
      </c>
      <c r="G27">
        <v>0</v>
      </c>
      <c r="H27">
        <f t="shared" si="21"/>
        <v>3.9106588360710202</v>
      </c>
      <c r="I27">
        <f t="shared" si="22"/>
        <v>0</v>
      </c>
      <c r="J27">
        <f t="shared" si="23"/>
        <v>1.2354876000000001</v>
      </c>
      <c r="K27" t="str">
        <f t="shared" si="24"/>
        <v>OK</v>
      </c>
      <c r="L27">
        <f t="shared" si="25"/>
        <v>2.8919864360710203</v>
      </c>
      <c r="M27" t="str">
        <f t="shared" si="26"/>
        <v>OK</v>
      </c>
      <c r="N27" t="str">
        <f t="shared" si="27"/>
        <v>OK</v>
      </c>
      <c r="O27">
        <v>0</v>
      </c>
      <c r="P27">
        <v>2.8475257055458498</v>
      </c>
      <c r="Q27">
        <v>0</v>
      </c>
      <c r="R27">
        <f t="shared" si="28"/>
        <v>2.8475257055458498</v>
      </c>
      <c r="S27">
        <f t="shared" si="29"/>
        <v>0</v>
      </c>
      <c r="T27">
        <f t="shared" si="30"/>
        <v>1.2354876000000001</v>
      </c>
      <c r="U27" t="str">
        <f t="shared" si="31"/>
        <v>OK</v>
      </c>
      <c r="V27">
        <f t="shared" si="32"/>
        <v>1.8288533055458498</v>
      </c>
      <c r="W27" t="str">
        <f t="shared" si="33"/>
        <v>OK</v>
      </c>
      <c r="X27" t="str">
        <f t="shared" si="34"/>
        <v>OK</v>
      </c>
    </row>
    <row r="28" spans="1:24" x14ac:dyDescent="0.3">
      <c r="A28" t="s">
        <v>3</v>
      </c>
      <c r="B28">
        <v>1.0643499999999999</v>
      </c>
      <c r="C28">
        <v>6.6299999999999996E-3</v>
      </c>
      <c r="D28">
        <f t="shared" si="20"/>
        <v>1.2994799999999999E-2</v>
      </c>
      <c r="E28">
        <v>0</v>
      </c>
      <c r="F28">
        <v>3.9226545900173901</v>
      </c>
      <c r="G28">
        <v>0</v>
      </c>
      <c r="H28">
        <f t="shared" si="21"/>
        <v>3.9226545900173901</v>
      </c>
      <c r="I28">
        <f t="shared" si="22"/>
        <v>0</v>
      </c>
      <c r="J28">
        <f t="shared" si="23"/>
        <v>1.0773447999999999</v>
      </c>
      <c r="K28" t="str">
        <f t="shared" si="24"/>
        <v>OK</v>
      </c>
      <c r="L28">
        <f t="shared" si="25"/>
        <v>2.8712993900173904</v>
      </c>
      <c r="M28" t="str">
        <f t="shared" si="26"/>
        <v>OK</v>
      </c>
      <c r="N28" t="str">
        <f t="shared" si="27"/>
        <v>OK</v>
      </c>
      <c r="O28">
        <v>0</v>
      </c>
      <c r="P28">
        <v>3.0022673437548102</v>
      </c>
      <c r="Q28">
        <v>0</v>
      </c>
      <c r="R28">
        <f t="shared" si="28"/>
        <v>3.0022673437548102</v>
      </c>
      <c r="S28">
        <f t="shared" si="29"/>
        <v>0</v>
      </c>
      <c r="T28">
        <f t="shared" si="30"/>
        <v>1.0773447999999999</v>
      </c>
      <c r="U28" t="str">
        <f t="shared" si="31"/>
        <v>OK</v>
      </c>
      <c r="V28">
        <f t="shared" si="32"/>
        <v>1.9509121437548103</v>
      </c>
      <c r="W28" t="str">
        <f t="shared" si="33"/>
        <v>OK</v>
      </c>
      <c r="X28" t="str">
        <f t="shared" si="34"/>
        <v>OK</v>
      </c>
    </row>
    <row r="29" spans="1:24" x14ac:dyDescent="0.3">
      <c r="A29" t="s">
        <v>4</v>
      </c>
      <c r="B29">
        <v>1.0723199999999999</v>
      </c>
      <c r="C29">
        <v>8.7580000000000002E-3</v>
      </c>
      <c r="D29">
        <f t="shared" si="20"/>
        <v>1.7165679999999999E-2</v>
      </c>
      <c r="E29">
        <v>0</v>
      </c>
      <c r="F29">
        <v>3.9184954933113301</v>
      </c>
      <c r="G29">
        <v>0</v>
      </c>
      <c r="H29">
        <f t="shared" si="21"/>
        <v>3.9184954933113301</v>
      </c>
      <c r="I29">
        <f t="shared" si="22"/>
        <v>0</v>
      </c>
      <c r="J29">
        <f t="shared" si="23"/>
        <v>1.0894856799999999</v>
      </c>
      <c r="K29" t="str">
        <f t="shared" si="24"/>
        <v>OK</v>
      </c>
      <c r="L29">
        <f t="shared" si="25"/>
        <v>2.8633411733113299</v>
      </c>
      <c r="M29" t="str">
        <f t="shared" si="26"/>
        <v>OK</v>
      </c>
      <c r="N29" t="str">
        <f t="shared" si="27"/>
        <v>OK</v>
      </c>
      <c r="O29">
        <v>0</v>
      </c>
      <c r="P29">
        <v>2.9486162401528402</v>
      </c>
      <c r="Q29">
        <v>0</v>
      </c>
      <c r="R29">
        <f t="shared" si="28"/>
        <v>2.9486162401528402</v>
      </c>
      <c r="S29">
        <f t="shared" si="29"/>
        <v>0</v>
      </c>
      <c r="T29">
        <f t="shared" si="30"/>
        <v>1.0894856799999999</v>
      </c>
      <c r="U29" t="str">
        <f t="shared" si="31"/>
        <v>OK</v>
      </c>
      <c r="V29">
        <f t="shared" si="32"/>
        <v>1.8934619201528402</v>
      </c>
      <c r="W29" t="str">
        <f t="shared" si="33"/>
        <v>OK</v>
      </c>
      <c r="X29" t="str">
        <f t="shared" si="34"/>
        <v>OK</v>
      </c>
    </row>
    <row r="30" spans="1:24" x14ac:dyDescent="0.3">
      <c r="A30" t="s">
        <v>5</v>
      </c>
      <c r="B30">
        <v>1.0734300000000001</v>
      </c>
      <c r="C30">
        <v>1.5122E-2</v>
      </c>
      <c r="D30">
        <f t="shared" si="20"/>
        <v>2.9639119999999998E-2</v>
      </c>
      <c r="E30">
        <v>1.11493915619951E-3</v>
      </c>
      <c r="F30">
        <v>3.9058263530675998</v>
      </c>
      <c r="G30">
        <v>1.0627170596528999E-3</v>
      </c>
      <c r="H30">
        <f t="shared" si="21"/>
        <v>3.9047114139114005</v>
      </c>
      <c r="I30">
        <f t="shared" si="22"/>
        <v>5.2222096546610105E-5</v>
      </c>
      <c r="J30">
        <f t="shared" si="23"/>
        <v>1.1020064029403471</v>
      </c>
      <c r="K30" t="str">
        <f t="shared" si="24"/>
        <v>OK</v>
      </c>
      <c r="L30">
        <f t="shared" si="25"/>
        <v>2.8620354730675999</v>
      </c>
      <c r="M30" t="str">
        <f t="shared" si="26"/>
        <v>OK</v>
      </c>
      <c r="N30" t="str">
        <f t="shared" si="27"/>
        <v>OK</v>
      </c>
      <c r="O30">
        <v>0</v>
      </c>
      <c r="P30">
        <v>2.7851881201058499</v>
      </c>
      <c r="Q30">
        <v>0</v>
      </c>
      <c r="R30">
        <f t="shared" si="28"/>
        <v>2.7851881201058499</v>
      </c>
      <c r="S30">
        <f t="shared" si="29"/>
        <v>0</v>
      </c>
      <c r="T30">
        <f t="shared" si="30"/>
        <v>1.10306912</v>
      </c>
      <c r="U30" t="str">
        <f t="shared" si="31"/>
        <v>OK</v>
      </c>
      <c r="V30">
        <f t="shared" si="32"/>
        <v>1.7413972401058497</v>
      </c>
      <c r="W30" t="str">
        <f t="shared" si="33"/>
        <v>OK</v>
      </c>
      <c r="X30" t="str">
        <f t="shared" si="34"/>
        <v>OK</v>
      </c>
    </row>
    <row r="31" spans="1:24" x14ac:dyDescent="0.3">
      <c r="A31" t="s">
        <v>6</v>
      </c>
      <c r="B31">
        <v>1.03101</v>
      </c>
      <c r="C31">
        <v>2.5425E-2</v>
      </c>
      <c r="D31">
        <f t="shared" si="20"/>
        <v>4.9832999999999995E-2</v>
      </c>
      <c r="E31">
        <v>0</v>
      </c>
      <c r="F31">
        <v>3.92493416696751</v>
      </c>
      <c r="G31">
        <v>0</v>
      </c>
      <c r="H31">
        <f t="shared" si="21"/>
        <v>3.92493416696751</v>
      </c>
      <c r="I31">
        <f t="shared" si="22"/>
        <v>0</v>
      </c>
      <c r="J31">
        <f t="shared" si="23"/>
        <v>1.080843</v>
      </c>
      <c r="K31" t="str">
        <f t="shared" si="24"/>
        <v>OK</v>
      </c>
      <c r="L31">
        <f t="shared" si="25"/>
        <v>2.9437571669675098</v>
      </c>
      <c r="M31" t="str">
        <f t="shared" si="26"/>
        <v>OK</v>
      </c>
      <c r="N31" t="str">
        <f t="shared" si="27"/>
        <v>OK</v>
      </c>
      <c r="O31">
        <v>0</v>
      </c>
      <c r="P31">
        <v>3.0316732046330102</v>
      </c>
      <c r="Q31">
        <v>0</v>
      </c>
      <c r="R31">
        <f t="shared" si="28"/>
        <v>3.0316732046330102</v>
      </c>
      <c r="S31">
        <f t="shared" si="29"/>
        <v>0</v>
      </c>
      <c r="T31">
        <f t="shared" si="30"/>
        <v>1.080843</v>
      </c>
      <c r="U31" t="str">
        <f t="shared" si="31"/>
        <v>OK</v>
      </c>
      <c r="V31">
        <f t="shared" si="32"/>
        <v>2.05049620463301</v>
      </c>
      <c r="W31" t="str">
        <f t="shared" si="33"/>
        <v>OK</v>
      </c>
      <c r="X31" t="str">
        <f t="shared" si="34"/>
        <v>OK</v>
      </c>
    </row>
    <row r="32" spans="1:24" x14ac:dyDescent="0.3">
      <c r="A32" t="s">
        <v>7</v>
      </c>
      <c r="B32">
        <v>0.95601000000000003</v>
      </c>
      <c r="C32">
        <v>1.178E-3</v>
      </c>
      <c r="D32">
        <f t="shared" si="20"/>
        <v>2.3088800000000001E-3</v>
      </c>
      <c r="E32">
        <v>0</v>
      </c>
      <c r="F32">
        <v>3.9330895552929301</v>
      </c>
      <c r="G32">
        <v>0</v>
      </c>
      <c r="H32">
        <f t="shared" si="21"/>
        <v>3.9330895552929301</v>
      </c>
      <c r="I32">
        <f t="shared" si="22"/>
        <v>0</v>
      </c>
      <c r="J32">
        <f t="shared" si="23"/>
        <v>0.95831887999999998</v>
      </c>
      <c r="K32" t="str">
        <f t="shared" si="24"/>
        <v>OK</v>
      </c>
      <c r="L32">
        <f t="shared" si="25"/>
        <v>2.9793884352929298</v>
      </c>
      <c r="M32" t="str">
        <f t="shared" si="26"/>
        <v>OK</v>
      </c>
      <c r="N32" t="str">
        <f t="shared" si="27"/>
        <v>OK</v>
      </c>
      <c r="O32">
        <v>0</v>
      </c>
      <c r="P32">
        <v>3.1368752749113402</v>
      </c>
      <c r="Q32">
        <v>0</v>
      </c>
      <c r="R32">
        <f t="shared" si="28"/>
        <v>3.1368752749113402</v>
      </c>
      <c r="S32">
        <f t="shared" si="29"/>
        <v>0</v>
      </c>
      <c r="T32">
        <f t="shared" si="30"/>
        <v>0.95831887999999998</v>
      </c>
      <c r="U32" t="str">
        <f t="shared" si="31"/>
        <v>OK</v>
      </c>
      <c r="V32">
        <f t="shared" si="32"/>
        <v>2.1831741549113399</v>
      </c>
      <c r="W32" t="str">
        <f t="shared" si="33"/>
        <v>OK</v>
      </c>
      <c r="X32" t="str">
        <f t="shared" si="34"/>
        <v>OK</v>
      </c>
    </row>
    <row r="33" spans="1:24" x14ac:dyDescent="0.3">
      <c r="A33" t="s">
        <v>8</v>
      </c>
      <c r="B33">
        <v>1.1022099999999999</v>
      </c>
      <c r="C33">
        <v>6.6558000000000006E-2</v>
      </c>
      <c r="D33">
        <f t="shared" si="20"/>
        <v>0.13045368000000002</v>
      </c>
      <c r="E33">
        <v>2.8260955668262802E-3</v>
      </c>
      <c r="F33">
        <v>7.3184698279383598E-4</v>
      </c>
      <c r="G33">
        <v>7.3184698279383598E-4</v>
      </c>
      <c r="H33">
        <f t="shared" si="21"/>
        <v>-2.0942485840324443E-3</v>
      </c>
      <c r="I33">
        <f t="shared" si="22"/>
        <v>2.0942485840324443E-3</v>
      </c>
      <c r="J33">
        <f t="shared" si="23"/>
        <v>1.231931833017206</v>
      </c>
      <c r="K33" t="str">
        <f t="shared" si="24"/>
        <v>NON OVERLAP</v>
      </c>
      <c r="L33">
        <f t="shared" si="25"/>
        <v>-0.97102447301720607</v>
      </c>
      <c r="M33" t="str">
        <f t="shared" si="26"/>
        <v>NON OVERLAP</v>
      </c>
      <c r="N33" t="str">
        <f t="shared" si="27"/>
        <v>NON OVERLAP</v>
      </c>
      <c r="O33">
        <v>0</v>
      </c>
      <c r="P33">
        <v>3.1634119346375802</v>
      </c>
      <c r="Q33">
        <v>0</v>
      </c>
      <c r="R33">
        <f t="shared" si="28"/>
        <v>3.1634119346375802</v>
      </c>
      <c r="S33">
        <f t="shared" si="29"/>
        <v>0</v>
      </c>
      <c r="T33">
        <f t="shared" si="30"/>
        <v>1.2326636799999999</v>
      </c>
      <c r="U33" t="str">
        <f t="shared" si="31"/>
        <v>OK</v>
      </c>
      <c r="V33">
        <f t="shared" si="32"/>
        <v>2.1916556146375803</v>
      </c>
      <c r="W33" t="str">
        <f t="shared" si="33"/>
        <v>OK</v>
      </c>
      <c r="X33" t="str">
        <f t="shared" si="34"/>
        <v>OK</v>
      </c>
    </row>
    <row r="34" spans="1:24" x14ac:dyDescent="0.3">
      <c r="A34" t="s">
        <v>9</v>
      </c>
      <c r="B34">
        <v>1.01471</v>
      </c>
      <c r="C34">
        <v>9.8860000000000007E-3</v>
      </c>
      <c r="D34">
        <f t="shared" si="20"/>
        <v>1.9376560000000001E-2</v>
      </c>
      <c r="E34">
        <v>0</v>
      </c>
      <c r="F34">
        <v>3.9235213551264998</v>
      </c>
      <c r="G34">
        <v>0</v>
      </c>
      <c r="H34">
        <f t="shared" si="21"/>
        <v>3.9235213551264998</v>
      </c>
      <c r="I34">
        <f t="shared" si="22"/>
        <v>0</v>
      </c>
      <c r="J34">
        <f t="shared" si="23"/>
        <v>1.03408656</v>
      </c>
      <c r="K34" t="str">
        <f t="shared" si="24"/>
        <v>OK</v>
      </c>
      <c r="L34">
        <f t="shared" si="25"/>
        <v>2.9281879151264998</v>
      </c>
      <c r="M34" t="str">
        <f t="shared" si="26"/>
        <v>OK</v>
      </c>
      <c r="N34" t="str">
        <f t="shared" si="27"/>
        <v>OK</v>
      </c>
      <c r="O34">
        <v>1.22522046302848</v>
      </c>
      <c r="P34">
        <v>3.01344835442938</v>
      </c>
      <c r="Q34">
        <v>1.02386048632028</v>
      </c>
      <c r="R34">
        <f t="shared" si="28"/>
        <v>1.7882278914009</v>
      </c>
      <c r="S34">
        <f t="shared" si="29"/>
        <v>0.20135997670819994</v>
      </c>
      <c r="T34">
        <f t="shared" si="30"/>
        <v>1.0226073679719949E-2</v>
      </c>
      <c r="U34" t="str">
        <f t="shared" si="31"/>
        <v>OK</v>
      </c>
      <c r="V34">
        <f t="shared" si="32"/>
        <v>2.01811491442938</v>
      </c>
      <c r="W34" t="str">
        <f t="shared" si="33"/>
        <v>OK</v>
      </c>
      <c r="X34" t="str">
        <f t="shared" si="34"/>
        <v>OK</v>
      </c>
    </row>
    <row r="35" spans="1:24" x14ac:dyDescent="0.3">
      <c r="A35" t="s">
        <v>10</v>
      </c>
      <c r="B35">
        <v>0.96321000000000001</v>
      </c>
      <c r="C35">
        <v>2.7293000000000001E-2</v>
      </c>
      <c r="D35">
        <f t="shared" si="20"/>
        <v>5.3494279999999998E-2</v>
      </c>
      <c r="E35">
        <v>2.5101733976522198E-3</v>
      </c>
      <c r="F35">
        <v>3.93560088108004</v>
      </c>
      <c r="G35">
        <v>7.2672180097336798E-4</v>
      </c>
      <c r="H35">
        <f t="shared" si="21"/>
        <v>3.9330907076823878</v>
      </c>
      <c r="I35">
        <f t="shared" si="22"/>
        <v>1.7834515966788519E-3</v>
      </c>
      <c r="J35">
        <f t="shared" si="23"/>
        <v>1.0159775581990265</v>
      </c>
      <c r="K35" t="str">
        <f t="shared" si="24"/>
        <v>OK</v>
      </c>
      <c r="L35">
        <f t="shared" si="25"/>
        <v>3.0258851610800401</v>
      </c>
      <c r="M35" t="str">
        <f t="shared" si="26"/>
        <v>OK</v>
      </c>
      <c r="N35" t="str">
        <f t="shared" si="27"/>
        <v>OK</v>
      </c>
      <c r="O35">
        <v>0.35258945282064402</v>
      </c>
      <c r="P35">
        <v>3.1692706264743</v>
      </c>
      <c r="Q35">
        <v>0.13417090938520099</v>
      </c>
      <c r="R35">
        <f t="shared" si="28"/>
        <v>2.8166811736536559</v>
      </c>
      <c r="S35">
        <f t="shared" si="29"/>
        <v>0.21841854343544304</v>
      </c>
      <c r="T35">
        <f t="shared" si="30"/>
        <v>0.88253337061479886</v>
      </c>
      <c r="U35" t="str">
        <f t="shared" si="31"/>
        <v>OK</v>
      </c>
      <c r="V35">
        <f t="shared" si="32"/>
        <v>2.2595549064743001</v>
      </c>
      <c r="W35" t="str">
        <f t="shared" si="33"/>
        <v>OK</v>
      </c>
      <c r="X35" t="str">
        <f t="shared" si="34"/>
        <v>OK</v>
      </c>
    </row>
    <row r="37" spans="1:24" x14ac:dyDescent="0.3">
      <c r="A37" t="s">
        <v>36</v>
      </c>
      <c r="B37" t="s">
        <v>21</v>
      </c>
      <c r="C37" t="s">
        <v>22</v>
      </c>
      <c r="D37" t="s">
        <v>23</v>
      </c>
      <c r="E37" t="s">
        <v>24</v>
      </c>
      <c r="F37" t="s">
        <v>25</v>
      </c>
      <c r="G37" t="s">
        <v>26</v>
      </c>
      <c r="H37" t="s">
        <v>27</v>
      </c>
      <c r="I37" t="s">
        <v>28</v>
      </c>
      <c r="J37" t="s">
        <v>29</v>
      </c>
      <c r="K37" t="s">
        <v>29</v>
      </c>
      <c r="L37" t="s">
        <v>30</v>
      </c>
      <c r="M37" t="s">
        <v>29</v>
      </c>
      <c r="N37" t="s">
        <v>31</v>
      </c>
      <c r="O37" t="s">
        <v>32</v>
      </c>
      <c r="P37" t="s">
        <v>33</v>
      </c>
      <c r="Q37" t="s">
        <v>34</v>
      </c>
      <c r="R37" t="s">
        <v>27</v>
      </c>
      <c r="S37" t="s">
        <v>28</v>
      </c>
      <c r="T37" t="s">
        <v>29</v>
      </c>
      <c r="U37" t="s">
        <v>29</v>
      </c>
      <c r="V37" t="s">
        <v>30</v>
      </c>
      <c r="W37" t="s">
        <v>29</v>
      </c>
      <c r="X37" t="s">
        <v>31</v>
      </c>
    </row>
    <row r="38" spans="1:24" x14ac:dyDescent="0.3">
      <c r="A38" t="s">
        <v>1</v>
      </c>
      <c r="B38">
        <v>0.31535000000000002</v>
      </c>
      <c r="C38">
        <v>2.0999E-2</v>
      </c>
      <c r="D38">
        <f t="shared" ref="D38:D47" si="35">1.96*C38</f>
        <v>4.115804E-2</v>
      </c>
      <c r="E38">
        <v>1.7564235862099101E-2</v>
      </c>
      <c r="F38">
        <v>3.9135604531336399</v>
      </c>
      <c r="G38">
        <v>0</v>
      </c>
      <c r="H38">
        <f t="shared" ref="H38:H47" si="36">F38-E38</f>
        <v>3.8959962172715406</v>
      </c>
      <c r="I38">
        <f t="shared" ref="I38:I47" si="37">E38-G38</f>
        <v>1.7564235862099101E-2</v>
      </c>
      <c r="J38">
        <f t="shared" ref="J38:J47" si="38">(B38 + 1.96 * C38) - G38</f>
        <v>0.35650804000000003</v>
      </c>
      <c r="K38" t="str">
        <f t="shared" ref="K38:K47" si="39">IF(L38 &gt;= 0,"OK","NON OVERLAP")</f>
        <v>OK</v>
      </c>
      <c r="L38">
        <f t="shared" ref="L38:L47" si="40">F38 - (B38 - 1.96 * C38)</f>
        <v>3.6393684931336399</v>
      </c>
      <c r="M38" t="str">
        <f t="shared" ref="M38:M47" si="41">IF(L38 &gt;= 0,"OK","NON OVERLAP")</f>
        <v>OK</v>
      </c>
      <c r="N38" t="str">
        <f t="shared" ref="N38:N47" si="42">IF(COUNTIF(K38,"=OK") + COUNTIF(M38,"=OK") = 2,"OK","NON OVERLAP")</f>
        <v>OK</v>
      </c>
      <c r="O38">
        <v>0</v>
      </c>
      <c r="P38">
        <v>3.5858994776761199</v>
      </c>
      <c r="Q38">
        <v>0</v>
      </c>
      <c r="R38">
        <f t="shared" ref="R38:R47" si="43">P38-O38</f>
        <v>3.5858994776761199</v>
      </c>
      <c r="S38">
        <f t="shared" ref="S38:S47" si="44">O38-Q38</f>
        <v>0</v>
      </c>
      <c r="T38">
        <f t="shared" ref="T38:T47" si="45">(B38 + 1.96 * C38) - Q38</f>
        <v>0.35650804000000003</v>
      </c>
      <c r="U38" t="str">
        <f t="shared" ref="U38:U47" si="46">IF(T38 &gt;= 0,"OK","NON OVERLAP")</f>
        <v>OK</v>
      </c>
      <c r="V38">
        <f t="shared" ref="V38:V47" si="47">P38 - (B38 - 1.96 * C38)</f>
        <v>3.3117075176761199</v>
      </c>
      <c r="W38" t="str">
        <f t="shared" ref="W38:W47" si="48">IF(V38 &gt;= 0,"OK","NON OVERLAP")</f>
        <v>OK</v>
      </c>
      <c r="X38" t="str">
        <f t="shared" ref="X38:X47" si="49">IF(COUNTIF(W38,"=OK") + COUNTIF(U38,"=OK") = 2,"OK","NON OVERLAP")</f>
        <v>OK</v>
      </c>
    </row>
    <row r="39" spans="1:24" x14ac:dyDescent="0.3">
      <c r="A39" t="s">
        <v>2</v>
      </c>
      <c r="B39">
        <v>0.24595</v>
      </c>
      <c r="C39">
        <v>4.9992000000000002E-2</v>
      </c>
      <c r="D39">
        <f t="shared" si="35"/>
        <v>9.798432E-2</v>
      </c>
      <c r="E39">
        <v>1.6094757772471199E-2</v>
      </c>
      <c r="F39">
        <v>3.9206068341640101</v>
      </c>
      <c r="G39">
        <v>0</v>
      </c>
      <c r="H39">
        <f t="shared" si="36"/>
        <v>3.9045120763915389</v>
      </c>
      <c r="I39">
        <f t="shared" si="37"/>
        <v>1.6094757772471199E-2</v>
      </c>
      <c r="J39">
        <f t="shared" si="38"/>
        <v>0.34393432000000002</v>
      </c>
      <c r="K39" t="str">
        <f t="shared" si="39"/>
        <v>OK</v>
      </c>
      <c r="L39">
        <f t="shared" si="40"/>
        <v>3.7726411541640101</v>
      </c>
      <c r="M39" t="str">
        <f t="shared" si="41"/>
        <v>OK</v>
      </c>
      <c r="N39" t="str">
        <f t="shared" si="42"/>
        <v>OK</v>
      </c>
      <c r="O39">
        <v>0</v>
      </c>
      <c r="P39">
        <v>3.90976112429879</v>
      </c>
      <c r="Q39">
        <v>0</v>
      </c>
      <c r="R39">
        <f t="shared" si="43"/>
        <v>3.90976112429879</v>
      </c>
      <c r="S39">
        <f t="shared" si="44"/>
        <v>0</v>
      </c>
      <c r="T39">
        <f t="shared" si="45"/>
        <v>0.34393432000000002</v>
      </c>
      <c r="U39" t="str">
        <f t="shared" si="46"/>
        <v>OK</v>
      </c>
      <c r="V39">
        <f t="shared" si="47"/>
        <v>3.76179544429879</v>
      </c>
      <c r="W39" t="str">
        <f t="shared" si="48"/>
        <v>OK</v>
      </c>
      <c r="X39" t="str">
        <f t="shared" si="49"/>
        <v>OK</v>
      </c>
    </row>
    <row r="40" spans="1:24" x14ac:dyDescent="0.3">
      <c r="A40" t="s">
        <v>3</v>
      </c>
      <c r="B40">
        <v>0.28369</v>
      </c>
      <c r="C40">
        <v>5.9919999999999999E-3</v>
      </c>
      <c r="D40">
        <f t="shared" si="35"/>
        <v>1.1744319999999999E-2</v>
      </c>
      <c r="E40">
        <v>1.3350789874655799E-2</v>
      </c>
      <c r="F40">
        <v>3.9312668797746499</v>
      </c>
      <c r="G40">
        <v>0</v>
      </c>
      <c r="H40">
        <f t="shared" si="36"/>
        <v>3.9179160898999941</v>
      </c>
      <c r="I40">
        <f t="shared" si="37"/>
        <v>1.3350789874655799E-2</v>
      </c>
      <c r="J40">
        <f t="shared" si="38"/>
        <v>0.29543431999999997</v>
      </c>
      <c r="K40" t="str">
        <f t="shared" si="39"/>
        <v>OK</v>
      </c>
      <c r="L40">
        <f t="shared" si="40"/>
        <v>3.65932119977465</v>
      </c>
      <c r="M40" t="str">
        <f t="shared" si="41"/>
        <v>OK</v>
      </c>
      <c r="N40" t="str">
        <f t="shared" si="42"/>
        <v>OK</v>
      </c>
      <c r="O40">
        <v>0</v>
      </c>
      <c r="P40">
        <v>4.0523730766146402</v>
      </c>
      <c r="Q40">
        <v>0</v>
      </c>
      <c r="R40">
        <f t="shared" si="43"/>
        <v>4.0523730766146402</v>
      </c>
      <c r="S40">
        <f t="shared" si="44"/>
        <v>0</v>
      </c>
      <c r="T40">
        <f t="shared" si="45"/>
        <v>0.29543431999999997</v>
      </c>
      <c r="U40" t="str">
        <f t="shared" si="46"/>
        <v>OK</v>
      </c>
      <c r="V40">
        <f t="shared" si="47"/>
        <v>3.7804273966146402</v>
      </c>
      <c r="W40" t="str">
        <f t="shared" si="48"/>
        <v>OK</v>
      </c>
      <c r="X40" t="str">
        <f t="shared" si="49"/>
        <v>OK</v>
      </c>
    </row>
    <row r="41" spans="1:24" x14ac:dyDescent="0.3">
      <c r="A41" t="s">
        <v>4</v>
      </c>
      <c r="B41">
        <v>0.35383999999999999</v>
      </c>
      <c r="C41">
        <v>2.1409000000000001E-2</v>
      </c>
      <c r="D41">
        <f t="shared" si="35"/>
        <v>4.1961640000000001E-2</v>
      </c>
      <c r="E41">
        <v>1.39764720270068E-2</v>
      </c>
      <c r="F41">
        <v>3.9275708919456398</v>
      </c>
      <c r="G41">
        <v>0</v>
      </c>
      <c r="H41">
        <f t="shared" si="36"/>
        <v>3.913594419918633</v>
      </c>
      <c r="I41">
        <f t="shared" si="37"/>
        <v>1.39764720270068E-2</v>
      </c>
      <c r="J41">
        <f t="shared" si="38"/>
        <v>0.39580164000000001</v>
      </c>
      <c r="K41" t="str">
        <f t="shared" si="39"/>
        <v>OK</v>
      </c>
      <c r="L41">
        <f t="shared" si="40"/>
        <v>3.6156925319456397</v>
      </c>
      <c r="M41" t="str">
        <f t="shared" si="41"/>
        <v>OK</v>
      </c>
      <c r="N41" t="str">
        <f t="shared" si="42"/>
        <v>OK</v>
      </c>
      <c r="O41">
        <v>2.1537865304361799E-2</v>
      </c>
      <c r="P41">
        <v>4.09309043842888</v>
      </c>
      <c r="Q41">
        <v>0</v>
      </c>
      <c r="R41">
        <f t="shared" si="43"/>
        <v>4.0715525731245181</v>
      </c>
      <c r="S41">
        <f t="shared" si="44"/>
        <v>2.1537865304361799E-2</v>
      </c>
      <c r="T41">
        <f t="shared" si="45"/>
        <v>0.39580164000000001</v>
      </c>
      <c r="U41" t="str">
        <f t="shared" si="46"/>
        <v>OK</v>
      </c>
      <c r="V41">
        <f t="shared" si="47"/>
        <v>3.7812120784288799</v>
      </c>
      <c r="W41" t="str">
        <f t="shared" si="48"/>
        <v>OK</v>
      </c>
      <c r="X41" t="str">
        <f t="shared" si="49"/>
        <v>OK</v>
      </c>
    </row>
    <row r="42" spans="1:24" x14ac:dyDescent="0.3">
      <c r="A42" t="s">
        <v>5</v>
      </c>
      <c r="B42">
        <v>0.26463999999999999</v>
      </c>
      <c r="C42">
        <v>7.084E-3</v>
      </c>
      <c r="D42">
        <f t="shared" si="35"/>
        <v>1.388464E-2</v>
      </c>
      <c r="E42">
        <v>0.123651914983113</v>
      </c>
      <c r="F42">
        <v>3.9163124405427499</v>
      </c>
      <c r="G42">
        <v>0</v>
      </c>
      <c r="H42">
        <f t="shared" si="36"/>
        <v>3.7926605255596368</v>
      </c>
      <c r="I42">
        <f t="shared" si="37"/>
        <v>0.123651914983113</v>
      </c>
      <c r="J42">
        <f t="shared" si="38"/>
        <v>0.27852463999999999</v>
      </c>
      <c r="K42" t="str">
        <f t="shared" si="39"/>
        <v>OK</v>
      </c>
      <c r="L42">
        <f t="shared" si="40"/>
        <v>3.66555708054275</v>
      </c>
      <c r="M42" t="str">
        <f t="shared" si="41"/>
        <v>OK</v>
      </c>
      <c r="N42" t="str">
        <f t="shared" si="42"/>
        <v>OK</v>
      </c>
      <c r="O42">
        <v>0</v>
      </c>
      <c r="P42">
        <v>3.7124586918682501</v>
      </c>
      <c r="Q42">
        <v>0</v>
      </c>
      <c r="R42">
        <f t="shared" si="43"/>
        <v>3.7124586918682501</v>
      </c>
      <c r="S42">
        <f t="shared" si="44"/>
        <v>0</v>
      </c>
      <c r="T42">
        <f t="shared" si="45"/>
        <v>0.27852463999999999</v>
      </c>
      <c r="U42" t="str">
        <f t="shared" si="46"/>
        <v>OK</v>
      </c>
      <c r="V42">
        <f t="shared" si="47"/>
        <v>3.4617033318682502</v>
      </c>
      <c r="W42" t="str">
        <f t="shared" si="48"/>
        <v>OK</v>
      </c>
      <c r="X42" t="str">
        <f t="shared" si="49"/>
        <v>OK</v>
      </c>
    </row>
    <row r="43" spans="1:24" x14ac:dyDescent="0.3">
      <c r="A43" t="s">
        <v>6</v>
      </c>
      <c r="B43">
        <v>0.23119999999999999</v>
      </c>
      <c r="C43">
        <v>3.7310999999999997E-2</v>
      </c>
      <c r="D43">
        <f t="shared" si="35"/>
        <v>7.3129559999999996E-2</v>
      </c>
      <c r="E43">
        <v>1.2903733224865601E-2</v>
      </c>
      <c r="F43">
        <v>3.9332926294165702</v>
      </c>
      <c r="G43">
        <v>0</v>
      </c>
      <c r="H43">
        <f t="shared" si="36"/>
        <v>3.9203888961917044</v>
      </c>
      <c r="I43">
        <f t="shared" si="37"/>
        <v>1.2903733224865601E-2</v>
      </c>
      <c r="J43">
        <f t="shared" si="38"/>
        <v>0.30432956</v>
      </c>
      <c r="K43" t="str">
        <f t="shared" si="39"/>
        <v>OK</v>
      </c>
      <c r="L43">
        <f t="shared" si="40"/>
        <v>3.7752221894165703</v>
      </c>
      <c r="M43" t="str">
        <f t="shared" si="41"/>
        <v>OK</v>
      </c>
      <c r="N43" t="str">
        <f t="shared" si="42"/>
        <v>OK</v>
      </c>
      <c r="O43">
        <v>1.9884765453237401E-2</v>
      </c>
      <c r="P43">
        <v>4.1582161481184299</v>
      </c>
      <c r="Q43">
        <v>0</v>
      </c>
      <c r="R43">
        <f t="shared" si="43"/>
        <v>4.1383313826651928</v>
      </c>
      <c r="S43">
        <f t="shared" si="44"/>
        <v>1.9884765453237401E-2</v>
      </c>
      <c r="T43">
        <f t="shared" si="45"/>
        <v>0.30432956</v>
      </c>
      <c r="U43" t="str">
        <f t="shared" si="46"/>
        <v>OK</v>
      </c>
      <c r="V43">
        <f t="shared" si="47"/>
        <v>4.0001457081184295</v>
      </c>
      <c r="W43" t="str">
        <f t="shared" si="48"/>
        <v>OK</v>
      </c>
      <c r="X43" t="str">
        <f t="shared" si="49"/>
        <v>OK</v>
      </c>
    </row>
    <row r="44" spans="1:24" x14ac:dyDescent="0.3">
      <c r="A44" t="s">
        <v>7</v>
      </c>
      <c r="B44">
        <v>0.28416999999999998</v>
      </c>
      <c r="C44">
        <v>5.6350000000000003E-3</v>
      </c>
      <c r="D44">
        <f t="shared" si="35"/>
        <v>1.10446E-2</v>
      </c>
      <c r="E44">
        <v>1.1850449355760399E-2</v>
      </c>
      <c r="F44">
        <v>3.94053992807831</v>
      </c>
      <c r="G44">
        <v>0</v>
      </c>
      <c r="H44">
        <f t="shared" si="36"/>
        <v>3.9286894787225495</v>
      </c>
      <c r="I44">
        <f t="shared" si="37"/>
        <v>1.1850449355760399E-2</v>
      </c>
      <c r="J44">
        <f t="shared" si="38"/>
        <v>0.29521459999999999</v>
      </c>
      <c r="K44" t="str">
        <f t="shared" si="39"/>
        <v>OK</v>
      </c>
      <c r="L44">
        <f t="shared" si="40"/>
        <v>3.6674145280783099</v>
      </c>
      <c r="M44" t="str">
        <f t="shared" si="41"/>
        <v>OK</v>
      </c>
      <c r="N44" t="str">
        <f t="shared" si="42"/>
        <v>OK</v>
      </c>
      <c r="O44">
        <v>1.82616458236083E-2</v>
      </c>
      <c r="P44">
        <v>4.3884955989088503</v>
      </c>
      <c r="Q44">
        <v>0</v>
      </c>
      <c r="R44">
        <f t="shared" si="43"/>
        <v>4.3702339530852417</v>
      </c>
      <c r="S44">
        <f t="shared" si="44"/>
        <v>1.82616458236083E-2</v>
      </c>
      <c r="T44">
        <f t="shared" si="45"/>
        <v>0.29521459999999999</v>
      </c>
      <c r="U44" t="str">
        <f t="shared" si="46"/>
        <v>OK</v>
      </c>
      <c r="V44">
        <f t="shared" si="47"/>
        <v>4.1153701989088507</v>
      </c>
      <c r="W44" t="str">
        <f t="shared" si="48"/>
        <v>OK</v>
      </c>
      <c r="X44" t="str">
        <f t="shared" si="49"/>
        <v>OK</v>
      </c>
    </row>
    <row r="45" spans="1:24" x14ac:dyDescent="0.3">
      <c r="A45" t="s">
        <v>8</v>
      </c>
      <c r="B45">
        <v>0.26005</v>
      </c>
      <c r="C45">
        <v>6.4687999999999996E-2</v>
      </c>
      <c r="D45">
        <f t="shared" si="35"/>
        <v>0.12678847999999998</v>
      </c>
      <c r="E45">
        <v>0</v>
      </c>
      <c r="F45">
        <v>3.9423680204153402</v>
      </c>
      <c r="G45">
        <v>0</v>
      </c>
      <c r="H45">
        <f t="shared" si="36"/>
        <v>3.9423680204153402</v>
      </c>
      <c r="I45">
        <f t="shared" si="37"/>
        <v>0</v>
      </c>
      <c r="J45">
        <f t="shared" si="38"/>
        <v>0.38683847999999998</v>
      </c>
      <c r="K45" t="str">
        <f t="shared" si="39"/>
        <v>OK</v>
      </c>
      <c r="L45">
        <f t="shared" si="40"/>
        <v>3.8091065004153402</v>
      </c>
      <c r="M45" t="str">
        <f t="shared" si="41"/>
        <v>OK</v>
      </c>
      <c r="N45" t="str">
        <f t="shared" si="42"/>
        <v>OK</v>
      </c>
      <c r="O45">
        <v>1.9049066718962299E-2</v>
      </c>
      <c r="P45">
        <v>4.6323948119377798</v>
      </c>
      <c r="Q45">
        <v>0</v>
      </c>
      <c r="R45">
        <f t="shared" si="43"/>
        <v>4.6133457452188171</v>
      </c>
      <c r="S45">
        <f t="shared" si="44"/>
        <v>1.9049066718962299E-2</v>
      </c>
      <c r="T45">
        <f t="shared" si="45"/>
        <v>0.38683847999999998</v>
      </c>
      <c r="U45" t="str">
        <f t="shared" si="46"/>
        <v>OK</v>
      </c>
      <c r="V45">
        <f t="shared" si="47"/>
        <v>4.4991332919377793</v>
      </c>
      <c r="W45" t="str">
        <f t="shared" si="48"/>
        <v>OK</v>
      </c>
      <c r="X45" t="str">
        <f t="shared" si="49"/>
        <v>OK</v>
      </c>
    </row>
    <row r="46" spans="1:24" x14ac:dyDescent="0.3">
      <c r="A46" t="s">
        <v>9</v>
      </c>
      <c r="B46">
        <v>0.25284000000000001</v>
      </c>
      <c r="C46">
        <v>9.3930000000000003E-3</v>
      </c>
      <c r="D46">
        <f t="shared" si="35"/>
        <v>1.8410280000000001E-2</v>
      </c>
      <c r="E46">
        <v>1.29106327986121E-2</v>
      </c>
      <c r="F46">
        <v>3.9320371319520899</v>
      </c>
      <c r="G46">
        <v>0</v>
      </c>
      <c r="H46">
        <f t="shared" si="36"/>
        <v>3.919126499153478</v>
      </c>
      <c r="I46">
        <f t="shared" si="37"/>
        <v>1.29106327986121E-2</v>
      </c>
      <c r="J46">
        <f t="shared" si="38"/>
        <v>0.27125028000000001</v>
      </c>
      <c r="K46" t="str">
        <f t="shared" si="39"/>
        <v>OK</v>
      </c>
      <c r="L46">
        <f t="shared" si="40"/>
        <v>3.6976074119520899</v>
      </c>
      <c r="M46" t="str">
        <f t="shared" si="41"/>
        <v>OK</v>
      </c>
      <c r="N46" t="str">
        <f t="shared" si="42"/>
        <v>OK</v>
      </c>
      <c r="O46">
        <v>0</v>
      </c>
      <c r="P46">
        <v>3.38760614510911</v>
      </c>
      <c r="Q46">
        <v>0</v>
      </c>
      <c r="R46">
        <f t="shared" si="43"/>
        <v>3.38760614510911</v>
      </c>
      <c r="S46">
        <f t="shared" si="44"/>
        <v>0</v>
      </c>
      <c r="T46">
        <f t="shared" si="45"/>
        <v>0.27125028000000001</v>
      </c>
      <c r="U46" t="str">
        <f t="shared" si="46"/>
        <v>OK</v>
      </c>
      <c r="V46">
        <f t="shared" si="47"/>
        <v>3.1531764251091099</v>
      </c>
      <c r="W46" t="str">
        <f t="shared" si="48"/>
        <v>OK</v>
      </c>
      <c r="X46" t="str">
        <f t="shared" si="49"/>
        <v>OK</v>
      </c>
    </row>
    <row r="47" spans="1:24" x14ac:dyDescent="0.3">
      <c r="A47" t="s">
        <v>10</v>
      </c>
      <c r="B47">
        <v>0.15165999999999999</v>
      </c>
      <c r="C47">
        <v>2.3630000000000001E-3</v>
      </c>
      <c r="D47">
        <f t="shared" si="35"/>
        <v>4.6314800000000003E-3</v>
      </c>
      <c r="E47">
        <v>1.5999920662213299E-2</v>
      </c>
      <c r="F47">
        <v>3.9427716216887001</v>
      </c>
      <c r="G47">
        <v>0</v>
      </c>
      <c r="H47">
        <f t="shared" si="36"/>
        <v>3.9267717010264866</v>
      </c>
      <c r="I47">
        <f t="shared" si="37"/>
        <v>1.5999920662213299E-2</v>
      </c>
      <c r="J47">
        <f t="shared" si="38"/>
        <v>0.15629147999999998</v>
      </c>
      <c r="K47" t="str">
        <f t="shared" si="39"/>
        <v>OK</v>
      </c>
      <c r="L47">
        <f t="shared" si="40"/>
        <v>3.7957431016887</v>
      </c>
      <c r="M47" t="str">
        <f t="shared" si="41"/>
        <v>OK</v>
      </c>
      <c r="N47" t="str">
        <f t="shared" si="42"/>
        <v>OK</v>
      </c>
      <c r="O47">
        <v>0</v>
      </c>
      <c r="P47">
        <v>3.9018784605463899</v>
      </c>
      <c r="Q47">
        <v>0</v>
      </c>
      <c r="R47">
        <f t="shared" si="43"/>
        <v>3.9018784605463899</v>
      </c>
      <c r="S47">
        <f t="shared" si="44"/>
        <v>0</v>
      </c>
      <c r="T47">
        <f t="shared" si="45"/>
        <v>0.15629147999999998</v>
      </c>
      <c r="U47" t="str">
        <f t="shared" si="46"/>
        <v>OK</v>
      </c>
      <c r="V47">
        <f t="shared" si="47"/>
        <v>3.7548499405463898</v>
      </c>
      <c r="W47" t="str">
        <f t="shared" si="48"/>
        <v>OK</v>
      </c>
      <c r="X47" t="str">
        <f t="shared" si="49"/>
        <v>OK</v>
      </c>
    </row>
    <row r="49" spans="1:24" x14ac:dyDescent="0.3">
      <c r="A49" t="s">
        <v>37</v>
      </c>
      <c r="B49" t="s">
        <v>21</v>
      </c>
      <c r="C49" t="s">
        <v>22</v>
      </c>
      <c r="D49" t="s">
        <v>23</v>
      </c>
      <c r="E49" t="s">
        <v>24</v>
      </c>
      <c r="F49" t="s">
        <v>25</v>
      </c>
      <c r="G49" t="s">
        <v>26</v>
      </c>
      <c r="H49" t="s">
        <v>27</v>
      </c>
      <c r="I49" t="s">
        <v>28</v>
      </c>
      <c r="J49" t="s">
        <v>29</v>
      </c>
      <c r="K49" t="s">
        <v>29</v>
      </c>
      <c r="L49" t="s">
        <v>30</v>
      </c>
      <c r="M49" t="s">
        <v>29</v>
      </c>
      <c r="N49" t="s">
        <v>31</v>
      </c>
      <c r="O49" t="s">
        <v>32</v>
      </c>
      <c r="P49" t="s">
        <v>33</v>
      </c>
      <c r="Q49" t="s">
        <v>34</v>
      </c>
      <c r="R49" t="s">
        <v>27</v>
      </c>
      <c r="S49" t="s">
        <v>28</v>
      </c>
      <c r="T49" t="s">
        <v>29</v>
      </c>
      <c r="U49" t="s">
        <v>29</v>
      </c>
      <c r="V49" t="s">
        <v>30</v>
      </c>
      <c r="W49" t="s">
        <v>29</v>
      </c>
      <c r="X49" t="s">
        <v>31</v>
      </c>
    </row>
    <row r="50" spans="1:24" x14ac:dyDescent="0.3">
      <c r="A50" t="s">
        <v>1</v>
      </c>
      <c r="B50">
        <v>8.2669999999999993E-2</v>
      </c>
      <c r="C50">
        <v>8.3160000000000005E-3</v>
      </c>
      <c r="D50">
        <f t="shared" ref="D50:D59" si="50">1.96*C50</f>
        <v>1.6299360000000002E-2</v>
      </c>
      <c r="E50">
        <v>0</v>
      </c>
      <c r="F50">
        <v>3.9027295404432301</v>
      </c>
      <c r="G50">
        <v>0</v>
      </c>
      <c r="H50">
        <f t="shared" ref="H50:H59" si="51">F50-E50</f>
        <v>3.9027295404432301</v>
      </c>
      <c r="I50">
        <f t="shared" ref="I50:I59" si="52">E50-G50</f>
        <v>0</v>
      </c>
      <c r="J50">
        <f t="shared" ref="J50:J59" si="53">(B50 + 1.96 * C50) - G50</f>
        <v>9.8969359999999992E-2</v>
      </c>
      <c r="K50" t="str">
        <f t="shared" ref="K50:K59" si="54">IF(L50 &gt;= 0,"OK","NON OVERLAP")</f>
        <v>OK</v>
      </c>
      <c r="L50">
        <f t="shared" ref="L50:L59" si="55">F50 - (B50 - 1.96 * C50)</f>
        <v>3.8363589004432299</v>
      </c>
      <c r="M50" t="str">
        <f t="shared" ref="M50:M59" si="56">IF(L50 &gt;= 0,"OK","NON OVERLAP")</f>
        <v>OK</v>
      </c>
      <c r="N50" t="str">
        <f t="shared" ref="N50:N59" si="57">IF(COUNTIF(K50,"=OK") + COUNTIF(M50,"=OK") = 2,"OK","NON OVERLAP")</f>
        <v>OK</v>
      </c>
      <c r="O50">
        <v>0</v>
      </c>
      <c r="P50">
        <v>1.90965570121443</v>
      </c>
      <c r="Q50">
        <v>0</v>
      </c>
      <c r="R50">
        <f t="shared" ref="R50:R59" si="58">P50-O50</f>
        <v>1.90965570121443</v>
      </c>
      <c r="S50">
        <f t="shared" ref="S50:S59" si="59">O50-Q50</f>
        <v>0</v>
      </c>
      <c r="T50">
        <f t="shared" ref="T50:T59" si="60">(B50 + 1.96 * C50) - Q50</f>
        <v>9.8969359999999992E-2</v>
      </c>
      <c r="U50" t="str">
        <f t="shared" ref="U50:U59" si="61">IF(T50 &gt;= 0,"OK","NON OVERLAP")</f>
        <v>OK</v>
      </c>
      <c r="V50">
        <f t="shared" ref="V50:V59" si="62">P50 - (B50 - 1.96 * C50)</f>
        <v>1.84328506121443</v>
      </c>
      <c r="W50" t="str">
        <f t="shared" ref="W50:W59" si="63">IF(V50 &gt;= 0,"OK","NON OVERLAP")</f>
        <v>OK</v>
      </c>
      <c r="X50" t="str">
        <f t="shared" ref="X50:X59" si="64">IF(COUNTIF(W50,"=OK") + COUNTIF(U50,"=OK") = 2,"OK","NON OVERLAP")</f>
        <v>OK</v>
      </c>
    </row>
    <row r="51" spans="1:24" x14ac:dyDescent="0.3">
      <c r="A51" t="s">
        <v>2</v>
      </c>
      <c r="B51">
        <v>0.11476</v>
      </c>
      <c r="C51">
        <v>9.6620000000000004E-3</v>
      </c>
      <c r="D51">
        <f t="shared" si="50"/>
        <v>1.8937519999999999E-2</v>
      </c>
      <c r="E51">
        <v>0</v>
      </c>
      <c r="F51">
        <v>3.9106588360710099</v>
      </c>
      <c r="G51">
        <v>0</v>
      </c>
      <c r="H51">
        <f t="shared" si="51"/>
        <v>3.9106588360710099</v>
      </c>
      <c r="I51">
        <f t="shared" si="52"/>
        <v>0</v>
      </c>
      <c r="J51">
        <f t="shared" si="53"/>
        <v>0.13369752000000001</v>
      </c>
      <c r="K51" t="str">
        <f t="shared" si="54"/>
        <v>OK</v>
      </c>
      <c r="L51">
        <f t="shared" si="55"/>
        <v>3.8148363560710101</v>
      </c>
      <c r="M51" t="str">
        <f t="shared" si="56"/>
        <v>OK</v>
      </c>
      <c r="N51" t="str">
        <f t="shared" si="57"/>
        <v>OK</v>
      </c>
      <c r="O51">
        <v>0</v>
      </c>
      <c r="P51">
        <v>2.3461833581502001</v>
      </c>
      <c r="Q51">
        <v>0</v>
      </c>
      <c r="R51">
        <f t="shared" si="58"/>
        <v>2.3461833581502001</v>
      </c>
      <c r="S51">
        <f t="shared" si="59"/>
        <v>0</v>
      </c>
      <c r="T51">
        <f t="shared" si="60"/>
        <v>0.13369752000000001</v>
      </c>
      <c r="U51" t="str">
        <f t="shared" si="61"/>
        <v>OK</v>
      </c>
      <c r="V51">
        <f t="shared" si="62"/>
        <v>2.2503608781502003</v>
      </c>
      <c r="W51" t="str">
        <f t="shared" si="63"/>
        <v>OK</v>
      </c>
      <c r="X51" t="str">
        <f t="shared" si="64"/>
        <v>OK</v>
      </c>
    </row>
    <row r="52" spans="1:24" x14ac:dyDescent="0.3">
      <c r="A52" t="s">
        <v>3</v>
      </c>
      <c r="B52">
        <v>0.12514</v>
      </c>
      <c r="C52">
        <v>4.9529999999999999E-3</v>
      </c>
      <c r="D52">
        <f t="shared" si="50"/>
        <v>9.7078800000000003E-3</v>
      </c>
      <c r="E52">
        <v>0</v>
      </c>
      <c r="F52">
        <v>3.9226545900174301</v>
      </c>
      <c r="G52">
        <v>0</v>
      </c>
      <c r="H52">
        <f t="shared" si="51"/>
        <v>3.9226545900174301</v>
      </c>
      <c r="I52">
        <f t="shared" si="52"/>
        <v>0</v>
      </c>
      <c r="J52">
        <f t="shared" si="53"/>
        <v>0.13484788</v>
      </c>
      <c r="K52" t="str">
        <f t="shared" si="54"/>
        <v>OK</v>
      </c>
      <c r="L52">
        <f t="shared" si="55"/>
        <v>3.8072224700174302</v>
      </c>
      <c r="M52" t="str">
        <f t="shared" si="56"/>
        <v>OK</v>
      </c>
      <c r="N52" t="str">
        <f t="shared" si="57"/>
        <v>OK</v>
      </c>
      <c r="O52">
        <v>0</v>
      </c>
      <c r="P52">
        <v>2.4276817115637099</v>
      </c>
      <c r="Q52">
        <v>0</v>
      </c>
      <c r="R52">
        <f t="shared" si="58"/>
        <v>2.4276817115637099</v>
      </c>
      <c r="S52">
        <f t="shared" si="59"/>
        <v>0</v>
      </c>
      <c r="T52">
        <f t="shared" si="60"/>
        <v>0.13484788</v>
      </c>
      <c r="U52" t="str">
        <f t="shared" si="61"/>
        <v>OK</v>
      </c>
      <c r="V52">
        <f t="shared" si="62"/>
        <v>2.31224959156371</v>
      </c>
      <c r="W52" t="str">
        <f t="shared" si="63"/>
        <v>OK</v>
      </c>
      <c r="X52" t="str">
        <f t="shared" si="64"/>
        <v>OK</v>
      </c>
    </row>
    <row r="53" spans="1:24" x14ac:dyDescent="0.3">
      <c r="A53" t="s">
        <v>4</v>
      </c>
      <c r="B53">
        <v>6.1409999999999999E-2</v>
      </c>
      <c r="C53">
        <v>5.4250000000000001E-3</v>
      </c>
      <c r="D53">
        <f t="shared" si="50"/>
        <v>1.0633E-2</v>
      </c>
      <c r="E53">
        <v>0</v>
      </c>
      <c r="F53">
        <v>3.9184954933113301</v>
      </c>
      <c r="G53">
        <v>0</v>
      </c>
      <c r="H53">
        <f t="shared" si="51"/>
        <v>3.9184954933113301</v>
      </c>
      <c r="I53">
        <f t="shared" si="52"/>
        <v>0</v>
      </c>
      <c r="J53">
        <f t="shared" si="53"/>
        <v>7.2042999999999996E-2</v>
      </c>
      <c r="K53" t="str">
        <f t="shared" si="54"/>
        <v>OK</v>
      </c>
      <c r="L53">
        <f t="shared" si="55"/>
        <v>3.86771849331133</v>
      </c>
      <c r="M53" t="str">
        <f t="shared" si="56"/>
        <v>OK</v>
      </c>
      <c r="N53" t="str">
        <f t="shared" si="57"/>
        <v>OK</v>
      </c>
      <c r="O53">
        <v>0</v>
      </c>
      <c r="P53">
        <v>2.54969663989755</v>
      </c>
      <c r="Q53">
        <v>0</v>
      </c>
      <c r="R53">
        <f t="shared" si="58"/>
        <v>2.54969663989755</v>
      </c>
      <c r="S53">
        <f t="shared" si="59"/>
        <v>0</v>
      </c>
      <c r="T53">
        <f t="shared" si="60"/>
        <v>7.2042999999999996E-2</v>
      </c>
      <c r="U53" t="str">
        <f t="shared" si="61"/>
        <v>OK</v>
      </c>
      <c r="V53">
        <f t="shared" si="62"/>
        <v>2.4989196398975499</v>
      </c>
      <c r="W53" t="str">
        <f t="shared" si="63"/>
        <v>OK</v>
      </c>
      <c r="X53" t="str">
        <f t="shared" si="64"/>
        <v>OK</v>
      </c>
    </row>
    <row r="54" spans="1:24" x14ac:dyDescent="0.3">
      <c r="A54" t="s">
        <v>5</v>
      </c>
      <c r="B54">
        <v>0.16352</v>
      </c>
      <c r="C54">
        <v>2.362E-3</v>
      </c>
      <c r="D54">
        <f t="shared" si="50"/>
        <v>4.6295199999999998E-3</v>
      </c>
      <c r="E54">
        <v>0</v>
      </c>
      <c r="F54">
        <v>3.90231720960342</v>
      </c>
      <c r="G54">
        <v>0</v>
      </c>
      <c r="H54">
        <f t="shared" si="51"/>
        <v>3.90231720960342</v>
      </c>
      <c r="I54">
        <f t="shared" si="52"/>
        <v>0</v>
      </c>
      <c r="J54">
        <f t="shared" si="53"/>
        <v>0.16814952</v>
      </c>
      <c r="K54" t="str">
        <f t="shared" si="54"/>
        <v>OK</v>
      </c>
      <c r="L54">
        <f t="shared" si="55"/>
        <v>3.7434267296034198</v>
      </c>
      <c r="M54" t="str">
        <f t="shared" si="56"/>
        <v>OK</v>
      </c>
      <c r="N54" t="str">
        <f t="shared" si="57"/>
        <v>OK</v>
      </c>
      <c r="O54">
        <v>0</v>
      </c>
      <c r="P54">
        <v>2.0802663164508401</v>
      </c>
      <c r="Q54">
        <v>0</v>
      </c>
      <c r="R54">
        <f t="shared" si="58"/>
        <v>2.0802663164508401</v>
      </c>
      <c r="S54">
        <f t="shared" si="59"/>
        <v>0</v>
      </c>
      <c r="T54">
        <f t="shared" si="60"/>
        <v>0.16814952</v>
      </c>
      <c r="U54" t="str">
        <f t="shared" si="61"/>
        <v>OK</v>
      </c>
      <c r="V54">
        <f t="shared" si="62"/>
        <v>1.9213758364508402</v>
      </c>
      <c r="W54" t="str">
        <f t="shared" si="63"/>
        <v>OK</v>
      </c>
      <c r="X54" t="str">
        <f t="shared" si="64"/>
        <v>OK</v>
      </c>
    </row>
    <row r="55" spans="1:24" x14ac:dyDescent="0.3">
      <c r="A55" t="s">
        <v>6</v>
      </c>
      <c r="B55">
        <v>0.15572</v>
      </c>
      <c r="C55">
        <v>0.01</v>
      </c>
      <c r="D55">
        <f t="shared" si="50"/>
        <v>1.9599999999999999E-2</v>
      </c>
      <c r="E55">
        <v>0</v>
      </c>
      <c r="F55">
        <v>3.9249341669675002</v>
      </c>
      <c r="G55">
        <v>0</v>
      </c>
      <c r="H55">
        <f t="shared" si="51"/>
        <v>3.9249341669675002</v>
      </c>
      <c r="I55">
        <f t="shared" si="52"/>
        <v>0</v>
      </c>
      <c r="J55">
        <f t="shared" si="53"/>
        <v>0.17532</v>
      </c>
      <c r="K55" t="str">
        <f t="shared" si="54"/>
        <v>OK</v>
      </c>
      <c r="L55">
        <f t="shared" si="55"/>
        <v>3.7888141669675002</v>
      </c>
      <c r="M55" t="str">
        <f t="shared" si="56"/>
        <v>OK</v>
      </c>
      <c r="N55" t="str">
        <f t="shared" si="57"/>
        <v>OK</v>
      </c>
      <c r="O55">
        <v>0</v>
      </c>
      <c r="P55">
        <v>2.5744060704287901</v>
      </c>
      <c r="Q55">
        <v>0</v>
      </c>
      <c r="R55">
        <f t="shared" si="58"/>
        <v>2.5744060704287901</v>
      </c>
      <c r="S55">
        <f t="shared" si="59"/>
        <v>0</v>
      </c>
      <c r="T55">
        <f t="shared" si="60"/>
        <v>0.17532</v>
      </c>
      <c r="U55" t="str">
        <f t="shared" si="61"/>
        <v>OK</v>
      </c>
      <c r="V55">
        <f t="shared" si="62"/>
        <v>2.4382860704287901</v>
      </c>
      <c r="W55" t="str">
        <f t="shared" si="63"/>
        <v>OK</v>
      </c>
      <c r="X55" t="str">
        <f t="shared" si="64"/>
        <v>OK</v>
      </c>
    </row>
    <row r="56" spans="1:24" x14ac:dyDescent="0.3">
      <c r="A56" t="s">
        <v>7</v>
      </c>
      <c r="B56">
        <v>0.25391999999999998</v>
      </c>
      <c r="C56">
        <v>8.0569999999999999E-3</v>
      </c>
      <c r="D56">
        <f t="shared" si="50"/>
        <v>1.5791719999999999E-2</v>
      </c>
      <c r="E56">
        <v>0</v>
      </c>
      <c r="F56">
        <v>3.9330895552929599</v>
      </c>
      <c r="G56">
        <v>0</v>
      </c>
      <c r="H56">
        <f t="shared" si="51"/>
        <v>3.9330895552929599</v>
      </c>
      <c r="I56">
        <f t="shared" si="52"/>
        <v>0</v>
      </c>
      <c r="J56">
        <f t="shared" si="53"/>
        <v>0.26971171999999999</v>
      </c>
      <c r="K56" t="str">
        <f t="shared" si="54"/>
        <v>OK</v>
      </c>
      <c r="L56">
        <f t="shared" si="55"/>
        <v>3.6949612752929601</v>
      </c>
      <c r="M56" t="str">
        <f t="shared" si="56"/>
        <v>OK</v>
      </c>
      <c r="N56" t="str">
        <f t="shared" si="57"/>
        <v>OK</v>
      </c>
      <c r="O56">
        <v>0</v>
      </c>
      <c r="P56">
        <v>2.8520196077575299</v>
      </c>
      <c r="Q56">
        <v>0</v>
      </c>
      <c r="R56">
        <f t="shared" si="58"/>
        <v>2.8520196077575299</v>
      </c>
      <c r="S56">
        <f t="shared" si="59"/>
        <v>0</v>
      </c>
      <c r="T56">
        <f t="shared" si="60"/>
        <v>0.26971171999999999</v>
      </c>
      <c r="U56" t="str">
        <f t="shared" si="61"/>
        <v>OK</v>
      </c>
      <c r="V56">
        <f t="shared" si="62"/>
        <v>2.6138913277575302</v>
      </c>
      <c r="W56" t="str">
        <f t="shared" si="63"/>
        <v>OK</v>
      </c>
      <c r="X56" t="str">
        <f t="shared" si="64"/>
        <v>OK</v>
      </c>
    </row>
    <row r="57" spans="1:24" x14ac:dyDescent="0.3">
      <c r="A57" t="s">
        <v>8</v>
      </c>
      <c r="B57">
        <v>0.12708</v>
      </c>
      <c r="C57">
        <v>1.5623E-2</v>
      </c>
      <c r="D57">
        <f t="shared" si="50"/>
        <v>3.0621079999999998E-2</v>
      </c>
      <c r="E57">
        <v>0</v>
      </c>
      <c r="F57">
        <v>3.9327301140286899</v>
      </c>
      <c r="G57">
        <v>9.6707671349619005E-16</v>
      </c>
      <c r="H57">
        <f t="shared" si="51"/>
        <v>3.9327301140286899</v>
      </c>
      <c r="I57">
        <f t="shared" si="52"/>
        <v>-9.6707671349619005E-16</v>
      </c>
      <c r="J57">
        <f t="shared" si="53"/>
        <v>0.15770107999999902</v>
      </c>
      <c r="K57" t="str">
        <f t="shared" si="54"/>
        <v>OK</v>
      </c>
      <c r="L57">
        <f t="shared" si="55"/>
        <v>3.83627119402869</v>
      </c>
      <c r="M57" t="str">
        <f t="shared" si="56"/>
        <v>OK</v>
      </c>
      <c r="N57" t="str">
        <f t="shared" si="57"/>
        <v>OK</v>
      </c>
      <c r="O57">
        <v>0</v>
      </c>
      <c r="P57">
        <v>3.1634119346375398</v>
      </c>
      <c r="Q57">
        <v>0</v>
      </c>
      <c r="R57">
        <f t="shared" si="58"/>
        <v>3.1634119346375398</v>
      </c>
      <c r="S57">
        <f t="shared" si="59"/>
        <v>0</v>
      </c>
      <c r="T57">
        <f t="shared" si="60"/>
        <v>0.15770107999999999</v>
      </c>
      <c r="U57" t="str">
        <f t="shared" si="61"/>
        <v>OK</v>
      </c>
      <c r="V57">
        <f t="shared" si="62"/>
        <v>3.0669530146375399</v>
      </c>
      <c r="W57" t="str">
        <f t="shared" si="63"/>
        <v>OK</v>
      </c>
      <c r="X57" t="str">
        <f t="shared" si="64"/>
        <v>OK</v>
      </c>
    </row>
    <row r="58" spans="1:24" x14ac:dyDescent="0.3">
      <c r="A58" t="s">
        <v>9</v>
      </c>
      <c r="B58">
        <v>0.13431000000000001</v>
      </c>
      <c r="C58">
        <v>2.274E-3</v>
      </c>
      <c r="D58">
        <f t="shared" si="50"/>
        <v>4.4570399999999998E-3</v>
      </c>
      <c r="E58">
        <v>0</v>
      </c>
      <c r="F58">
        <v>3.9235213551264998</v>
      </c>
      <c r="G58">
        <v>0</v>
      </c>
      <c r="H58">
        <f t="shared" si="51"/>
        <v>3.9235213551264998</v>
      </c>
      <c r="I58">
        <f t="shared" si="52"/>
        <v>0</v>
      </c>
      <c r="J58">
        <f t="shared" si="53"/>
        <v>0.13876704000000001</v>
      </c>
      <c r="K58" t="str">
        <f t="shared" si="54"/>
        <v>OK</v>
      </c>
      <c r="L58">
        <f t="shared" si="55"/>
        <v>3.7936683951264998</v>
      </c>
      <c r="M58" t="str">
        <f t="shared" si="56"/>
        <v>OK</v>
      </c>
      <c r="N58" t="str">
        <f t="shared" si="57"/>
        <v>OK</v>
      </c>
      <c r="O58">
        <v>0</v>
      </c>
      <c r="P58">
        <v>1.3084512898476901</v>
      </c>
      <c r="Q58">
        <v>0</v>
      </c>
      <c r="R58">
        <f t="shared" si="58"/>
        <v>1.3084512898476901</v>
      </c>
      <c r="S58">
        <f t="shared" si="59"/>
        <v>0</v>
      </c>
      <c r="T58">
        <f t="shared" si="60"/>
        <v>0.13876704000000001</v>
      </c>
      <c r="U58" t="str">
        <f t="shared" si="61"/>
        <v>OK</v>
      </c>
      <c r="V58">
        <f t="shared" si="62"/>
        <v>1.1785983298476901</v>
      </c>
      <c r="W58" t="str">
        <f t="shared" si="63"/>
        <v>OK</v>
      </c>
      <c r="X58" t="str">
        <f t="shared" si="64"/>
        <v>OK</v>
      </c>
    </row>
    <row r="59" spans="1:24" x14ac:dyDescent="0.3">
      <c r="A59" t="s">
        <v>10</v>
      </c>
      <c r="B59">
        <v>0.12781000000000001</v>
      </c>
      <c r="C59">
        <v>8.5710000000000005E-3</v>
      </c>
      <c r="D59">
        <f t="shared" si="50"/>
        <v>1.679916E-2</v>
      </c>
      <c r="E59">
        <v>0</v>
      </c>
      <c r="F59">
        <v>3.9332012103162399</v>
      </c>
      <c r="G59">
        <v>1.365165903772E-16</v>
      </c>
      <c r="H59">
        <f t="shared" si="51"/>
        <v>3.9332012103162399</v>
      </c>
      <c r="I59">
        <f t="shared" si="52"/>
        <v>-1.365165903772E-16</v>
      </c>
      <c r="J59">
        <f t="shared" si="53"/>
        <v>0.14460915999999988</v>
      </c>
      <c r="K59" t="str">
        <f t="shared" si="54"/>
        <v>OK</v>
      </c>
      <c r="L59">
        <f t="shared" si="55"/>
        <v>3.8221903703162399</v>
      </c>
      <c r="M59" t="str">
        <f t="shared" si="56"/>
        <v>OK</v>
      </c>
      <c r="N59" t="str">
        <f t="shared" si="57"/>
        <v>OK</v>
      </c>
      <c r="O59">
        <v>0</v>
      </c>
      <c r="P59">
        <v>2.0082928457020901</v>
      </c>
      <c r="Q59">
        <v>0</v>
      </c>
      <c r="R59">
        <f t="shared" si="58"/>
        <v>2.0082928457020901</v>
      </c>
      <c r="S59">
        <f t="shared" si="59"/>
        <v>0</v>
      </c>
      <c r="T59">
        <f t="shared" si="60"/>
        <v>0.14460916000000001</v>
      </c>
      <c r="U59" t="str">
        <f t="shared" si="61"/>
        <v>OK</v>
      </c>
      <c r="V59">
        <f t="shared" si="62"/>
        <v>1.89728200570209</v>
      </c>
      <c r="W59" t="str">
        <f t="shared" si="63"/>
        <v>OK</v>
      </c>
      <c r="X59" t="str">
        <f t="shared" si="64"/>
        <v>OK</v>
      </c>
    </row>
    <row r="61" spans="1:24" x14ac:dyDescent="0.3">
      <c r="A61" t="s">
        <v>38</v>
      </c>
      <c r="B61" t="s">
        <v>21</v>
      </c>
      <c r="C61" t="s">
        <v>22</v>
      </c>
      <c r="D61" t="s">
        <v>23</v>
      </c>
      <c r="E61" t="s">
        <v>24</v>
      </c>
      <c r="F61" t="s">
        <v>25</v>
      </c>
      <c r="G61" t="s">
        <v>26</v>
      </c>
      <c r="H61" t="s">
        <v>27</v>
      </c>
      <c r="I61" t="s">
        <v>28</v>
      </c>
      <c r="J61" t="s">
        <v>29</v>
      </c>
      <c r="K61" t="s">
        <v>29</v>
      </c>
      <c r="L61" t="s">
        <v>30</v>
      </c>
      <c r="M61" t="s">
        <v>29</v>
      </c>
      <c r="N61" t="s">
        <v>31</v>
      </c>
      <c r="O61" t="s">
        <v>32</v>
      </c>
      <c r="P61" t="s">
        <v>33</v>
      </c>
      <c r="Q61" t="s">
        <v>34</v>
      </c>
      <c r="R61" t="s">
        <v>27</v>
      </c>
      <c r="S61" t="s">
        <v>28</v>
      </c>
      <c r="T61" t="s">
        <v>29</v>
      </c>
      <c r="U61" t="s">
        <v>29</v>
      </c>
      <c r="V61" t="s">
        <v>30</v>
      </c>
      <c r="W61" t="s">
        <v>29</v>
      </c>
      <c r="X61" t="s">
        <v>31</v>
      </c>
    </row>
    <row r="62" spans="1:24" x14ac:dyDescent="0.3">
      <c r="A62" t="s">
        <v>1</v>
      </c>
      <c r="B62">
        <v>7.2590000000000002E-2</v>
      </c>
      <c r="C62">
        <v>4.1920000000000004E-3</v>
      </c>
      <c r="D62">
        <f t="shared" ref="D62:D71" si="65">1.96*C62</f>
        <v>8.2163200000000009E-3</v>
      </c>
      <c r="E62">
        <v>0</v>
      </c>
      <c r="F62">
        <v>3.9027295404432198</v>
      </c>
      <c r="G62">
        <v>0</v>
      </c>
      <c r="H62">
        <f t="shared" ref="H62:H71" si="66">F62-E62</f>
        <v>3.9027295404432198</v>
      </c>
      <c r="I62">
        <f t="shared" ref="I62:I71" si="67">E62-G62</f>
        <v>0</v>
      </c>
      <c r="J62">
        <f t="shared" ref="J62:J71" si="68">(B62 + 1.96 * C62) - G62</f>
        <v>8.0806320000000001E-2</v>
      </c>
      <c r="K62" t="str">
        <f t="shared" ref="K62:K71" si="69">IF(L62 &gt;= 0,"OK","NON OVERLAP")</f>
        <v>OK</v>
      </c>
      <c r="L62">
        <f t="shared" ref="L62:L71" si="70">F62 - (B62 - 1.96 * C62)</f>
        <v>3.8383558604432197</v>
      </c>
      <c r="M62" t="str">
        <f t="shared" ref="M62:M71" si="71">IF(L62 &gt;= 0,"OK","NON OVERLAP")</f>
        <v>OK</v>
      </c>
      <c r="N62" t="str">
        <f t="shared" ref="N62:N71" si="72">IF(COUNTIF(K62,"=OK") + COUNTIF(M62,"=OK") = 2,"OK","NON OVERLAP")</f>
        <v>OK</v>
      </c>
      <c r="O62">
        <v>0</v>
      </c>
      <c r="P62">
        <v>1.9096557012145601</v>
      </c>
      <c r="Q62">
        <v>0</v>
      </c>
      <c r="R62">
        <f t="shared" ref="R62:R71" si="73">P62-O62</f>
        <v>1.9096557012145601</v>
      </c>
      <c r="S62">
        <f t="shared" ref="S62:S71" si="74">O62-Q62</f>
        <v>0</v>
      </c>
      <c r="T62">
        <f t="shared" ref="T62:T71" si="75">(B62 + 1.96 * C62) - Q62</f>
        <v>8.0806320000000001E-2</v>
      </c>
      <c r="U62" t="str">
        <f t="shared" ref="U62:U71" si="76">IF(T62 &gt;= 0,"OK","NON OVERLAP")</f>
        <v>OK</v>
      </c>
      <c r="V62">
        <f t="shared" ref="V62:V71" si="77">P62 - (B62 - 1.96 * C62)</f>
        <v>1.84528202121456</v>
      </c>
      <c r="W62" t="str">
        <f t="shared" ref="W62:W71" si="78">IF(V62 &gt;= 0,"OK","NON OVERLAP")</f>
        <v>OK</v>
      </c>
      <c r="X62" t="str">
        <f t="shared" ref="X62:X71" si="79">IF(COUNTIF(W62,"=OK") + COUNTIF(U62,"=OK") = 2,"OK","NON OVERLAP")</f>
        <v>OK</v>
      </c>
    </row>
    <row r="63" spans="1:24" x14ac:dyDescent="0.3">
      <c r="A63" t="s">
        <v>2</v>
      </c>
      <c r="B63">
        <v>8.6900000000000005E-2</v>
      </c>
      <c r="C63">
        <v>5.7869999999999996E-3</v>
      </c>
      <c r="D63">
        <f t="shared" si="65"/>
        <v>1.1342519999999998E-2</v>
      </c>
      <c r="E63">
        <v>0</v>
      </c>
      <c r="F63">
        <v>3.9106588360710099</v>
      </c>
      <c r="G63">
        <v>0</v>
      </c>
      <c r="H63">
        <f t="shared" si="66"/>
        <v>3.9106588360710099</v>
      </c>
      <c r="I63">
        <f t="shared" si="67"/>
        <v>0</v>
      </c>
      <c r="J63">
        <f t="shared" si="68"/>
        <v>9.824252E-2</v>
      </c>
      <c r="K63" t="str">
        <f t="shared" si="69"/>
        <v>OK</v>
      </c>
      <c r="L63">
        <f t="shared" si="70"/>
        <v>3.8351013560710099</v>
      </c>
      <c r="M63" t="str">
        <f t="shared" si="71"/>
        <v>OK</v>
      </c>
      <c r="N63" t="str">
        <f t="shared" si="72"/>
        <v>OK</v>
      </c>
      <c r="O63">
        <v>0</v>
      </c>
      <c r="P63">
        <v>2.3461833581501801</v>
      </c>
      <c r="Q63">
        <v>0</v>
      </c>
      <c r="R63">
        <f t="shared" si="73"/>
        <v>2.3461833581501801</v>
      </c>
      <c r="S63">
        <f t="shared" si="74"/>
        <v>0</v>
      </c>
      <c r="T63">
        <f t="shared" si="75"/>
        <v>9.824252E-2</v>
      </c>
      <c r="U63" t="str">
        <f t="shared" si="76"/>
        <v>OK</v>
      </c>
      <c r="V63">
        <f t="shared" si="77"/>
        <v>2.27062587815018</v>
      </c>
      <c r="W63" t="str">
        <f t="shared" si="78"/>
        <v>OK</v>
      </c>
      <c r="X63" t="str">
        <f t="shared" si="79"/>
        <v>OK</v>
      </c>
    </row>
    <row r="64" spans="1:24" x14ac:dyDescent="0.3">
      <c r="A64" t="s">
        <v>3</v>
      </c>
      <c r="B64">
        <v>0.10192</v>
      </c>
      <c r="C64">
        <v>8.9770000000000006E-3</v>
      </c>
      <c r="D64">
        <f t="shared" si="65"/>
        <v>1.759492E-2</v>
      </c>
      <c r="E64">
        <v>0</v>
      </c>
      <c r="F64">
        <v>3.9226545900173799</v>
      </c>
      <c r="G64">
        <v>0</v>
      </c>
      <c r="H64">
        <f t="shared" si="66"/>
        <v>3.9226545900173799</v>
      </c>
      <c r="I64">
        <f t="shared" si="67"/>
        <v>0</v>
      </c>
      <c r="J64">
        <f t="shared" si="68"/>
        <v>0.11951492</v>
      </c>
      <c r="K64" t="str">
        <f t="shared" si="69"/>
        <v>OK</v>
      </c>
      <c r="L64">
        <f t="shared" si="70"/>
        <v>3.8383295100173798</v>
      </c>
      <c r="M64" t="str">
        <f t="shared" si="71"/>
        <v>OK</v>
      </c>
      <c r="N64" t="str">
        <f t="shared" si="72"/>
        <v>OK</v>
      </c>
      <c r="O64">
        <v>0</v>
      </c>
      <c r="P64">
        <v>2.4276817115637801</v>
      </c>
      <c r="Q64">
        <v>0</v>
      </c>
      <c r="R64">
        <f t="shared" si="73"/>
        <v>2.4276817115637801</v>
      </c>
      <c r="S64">
        <f t="shared" si="74"/>
        <v>0</v>
      </c>
      <c r="T64">
        <f t="shared" si="75"/>
        <v>0.11951492</v>
      </c>
      <c r="U64" t="str">
        <f t="shared" si="76"/>
        <v>OK</v>
      </c>
      <c r="V64">
        <f t="shared" si="77"/>
        <v>2.3433566315637799</v>
      </c>
      <c r="W64" t="str">
        <f t="shared" si="78"/>
        <v>OK</v>
      </c>
      <c r="X64" t="str">
        <f t="shared" si="79"/>
        <v>OK</v>
      </c>
    </row>
    <row r="65" spans="1:24" x14ac:dyDescent="0.3">
      <c r="A65" t="s">
        <v>4</v>
      </c>
      <c r="B65">
        <v>0.11559999999999999</v>
      </c>
      <c r="C65">
        <v>3.5179999999999999E-3</v>
      </c>
      <c r="D65">
        <f t="shared" si="65"/>
        <v>6.8952799999999993E-3</v>
      </c>
      <c r="E65">
        <v>0</v>
      </c>
      <c r="F65">
        <v>3.9184954933113301</v>
      </c>
      <c r="G65">
        <v>0</v>
      </c>
      <c r="H65">
        <f t="shared" si="66"/>
        <v>3.9184954933113301</v>
      </c>
      <c r="I65">
        <f t="shared" si="67"/>
        <v>0</v>
      </c>
      <c r="J65">
        <f t="shared" si="68"/>
        <v>0.12249528</v>
      </c>
      <c r="K65" t="str">
        <f t="shared" si="69"/>
        <v>OK</v>
      </c>
      <c r="L65">
        <f t="shared" si="70"/>
        <v>3.8097907733113301</v>
      </c>
      <c r="M65" t="str">
        <f t="shared" si="71"/>
        <v>OK</v>
      </c>
      <c r="N65" t="str">
        <f t="shared" si="72"/>
        <v>OK</v>
      </c>
      <c r="O65">
        <v>0</v>
      </c>
      <c r="P65">
        <v>2.54969663989757</v>
      </c>
      <c r="Q65">
        <v>0</v>
      </c>
      <c r="R65">
        <f t="shared" si="73"/>
        <v>2.54969663989757</v>
      </c>
      <c r="S65">
        <f t="shared" si="74"/>
        <v>0</v>
      </c>
      <c r="T65">
        <f t="shared" si="75"/>
        <v>0.12249528</v>
      </c>
      <c r="U65" t="str">
        <f t="shared" si="76"/>
        <v>OK</v>
      </c>
      <c r="V65">
        <f t="shared" si="77"/>
        <v>2.44099191989757</v>
      </c>
      <c r="W65" t="str">
        <f t="shared" si="78"/>
        <v>OK</v>
      </c>
      <c r="X65" t="str">
        <f t="shared" si="79"/>
        <v>OK</v>
      </c>
    </row>
    <row r="66" spans="1:24" x14ac:dyDescent="0.3">
      <c r="A66" t="s">
        <v>5</v>
      </c>
      <c r="B66">
        <v>8.2790000000000002E-2</v>
      </c>
      <c r="C66">
        <v>1.8940000000000001E-3</v>
      </c>
      <c r="D66">
        <f t="shared" si="65"/>
        <v>3.7122399999999999E-3</v>
      </c>
      <c r="E66">
        <v>0</v>
      </c>
      <c r="F66">
        <v>3.90231720960342</v>
      </c>
      <c r="G66">
        <v>0</v>
      </c>
      <c r="H66">
        <f t="shared" si="66"/>
        <v>3.90231720960342</v>
      </c>
      <c r="I66">
        <f t="shared" si="67"/>
        <v>0</v>
      </c>
      <c r="J66">
        <f t="shared" si="68"/>
        <v>8.6502240000000008E-2</v>
      </c>
      <c r="K66" t="str">
        <f t="shared" si="69"/>
        <v>OK</v>
      </c>
      <c r="L66">
        <f t="shared" si="70"/>
        <v>3.8232394496034199</v>
      </c>
      <c r="M66" t="str">
        <f t="shared" si="71"/>
        <v>OK</v>
      </c>
      <c r="N66" t="str">
        <f t="shared" si="72"/>
        <v>OK</v>
      </c>
      <c r="O66">
        <v>0</v>
      </c>
      <c r="P66">
        <v>2.08026631645069</v>
      </c>
      <c r="Q66">
        <v>0</v>
      </c>
      <c r="R66">
        <f t="shared" si="73"/>
        <v>2.08026631645069</v>
      </c>
      <c r="S66">
        <f t="shared" si="74"/>
        <v>0</v>
      </c>
      <c r="T66">
        <f t="shared" si="75"/>
        <v>8.6502240000000008E-2</v>
      </c>
      <c r="U66" t="str">
        <f t="shared" si="76"/>
        <v>OK</v>
      </c>
      <c r="V66">
        <f t="shared" si="77"/>
        <v>2.0011885564506899</v>
      </c>
      <c r="W66" t="str">
        <f t="shared" si="78"/>
        <v>OK</v>
      </c>
      <c r="X66" t="str">
        <f t="shared" si="79"/>
        <v>OK</v>
      </c>
    </row>
    <row r="67" spans="1:24" x14ac:dyDescent="0.3">
      <c r="A67" t="s">
        <v>6</v>
      </c>
      <c r="B67">
        <v>0.13683000000000001</v>
      </c>
      <c r="C67">
        <v>2.6162000000000001E-2</v>
      </c>
      <c r="D67">
        <f t="shared" si="65"/>
        <v>5.127752E-2</v>
      </c>
      <c r="E67">
        <v>0</v>
      </c>
      <c r="F67">
        <v>3.9249341669675002</v>
      </c>
      <c r="G67">
        <v>0</v>
      </c>
      <c r="H67">
        <f t="shared" si="66"/>
        <v>3.9249341669675002</v>
      </c>
      <c r="I67">
        <f t="shared" si="67"/>
        <v>0</v>
      </c>
      <c r="J67">
        <f t="shared" si="68"/>
        <v>0.18810752</v>
      </c>
      <c r="K67" t="str">
        <f t="shared" si="69"/>
        <v>OK</v>
      </c>
      <c r="L67">
        <f t="shared" si="70"/>
        <v>3.8393816869675002</v>
      </c>
      <c r="M67" t="str">
        <f t="shared" si="71"/>
        <v>OK</v>
      </c>
      <c r="N67" t="str">
        <f t="shared" si="72"/>
        <v>OK</v>
      </c>
      <c r="O67">
        <v>0</v>
      </c>
      <c r="P67">
        <v>2.5744060704287901</v>
      </c>
      <c r="Q67">
        <v>0</v>
      </c>
      <c r="R67">
        <f t="shared" si="73"/>
        <v>2.5744060704287901</v>
      </c>
      <c r="S67">
        <f t="shared" si="74"/>
        <v>0</v>
      </c>
      <c r="T67">
        <f t="shared" si="75"/>
        <v>0.18810752</v>
      </c>
      <c r="U67" t="str">
        <f t="shared" si="76"/>
        <v>OK</v>
      </c>
      <c r="V67">
        <f t="shared" si="77"/>
        <v>2.4888535904287901</v>
      </c>
      <c r="W67" t="str">
        <f t="shared" si="78"/>
        <v>OK</v>
      </c>
      <c r="X67" t="str">
        <f t="shared" si="79"/>
        <v>OK</v>
      </c>
    </row>
    <row r="68" spans="1:24" x14ac:dyDescent="0.3">
      <c r="A68" t="s">
        <v>7</v>
      </c>
      <c r="B68">
        <v>0.11498999999999999</v>
      </c>
      <c r="C68">
        <v>1.4350000000000001E-3</v>
      </c>
      <c r="D68">
        <f t="shared" si="65"/>
        <v>2.8126000000000002E-3</v>
      </c>
      <c r="E68">
        <v>0</v>
      </c>
      <c r="F68">
        <v>3.9330895552929301</v>
      </c>
      <c r="G68">
        <v>0</v>
      </c>
      <c r="H68">
        <f t="shared" si="66"/>
        <v>3.9330895552929301</v>
      </c>
      <c r="I68">
        <f t="shared" si="67"/>
        <v>0</v>
      </c>
      <c r="J68">
        <f t="shared" si="68"/>
        <v>0.11780259999999999</v>
      </c>
      <c r="K68" t="str">
        <f t="shared" si="69"/>
        <v>OK</v>
      </c>
      <c r="L68">
        <f t="shared" si="70"/>
        <v>3.8209121552929299</v>
      </c>
      <c r="M68" t="str">
        <f t="shared" si="71"/>
        <v>OK</v>
      </c>
      <c r="N68" t="str">
        <f t="shared" si="72"/>
        <v>OK</v>
      </c>
      <c r="O68">
        <v>0</v>
      </c>
      <c r="P68">
        <v>2.8520196077575202</v>
      </c>
      <c r="Q68">
        <v>0</v>
      </c>
      <c r="R68">
        <f t="shared" si="73"/>
        <v>2.8520196077575202</v>
      </c>
      <c r="S68">
        <f t="shared" si="74"/>
        <v>0</v>
      </c>
      <c r="T68">
        <f t="shared" si="75"/>
        <v>0.11780259999999999</v>
      </c>
      <c r="U68" t="str">
        <f t="shared" si="76"/>
        <v>OK</v>
      </c>
      <c r="V68">
        <f t="shared" si="77"/>
        <v>2.73984220775752</v>
      </c>
      <c r="W68" t="str">
        <f t="shared" si="78"/>
        <v>OK</v>
      </c>
      <c r="X68" t="str">
        <f t="shared" si="79"/>
        <v>OK</v>
      </c>
    </row>
    <row r="69" spans="1:24" x14ac:dyDescent="0.3">
      <c r="A69" t="s">
        <v>8</v>
      </c>
      <c r="B69">
        <v>0.1198</v>
      </c>
      <c r="C69">
        <v>4.9170000000000004E-3</v>
      </c>
      <c r="D69">
        <f t="shared" si="65"/>
        <v>9.6373200000000013E-3</v>
      </c>
      <c r="E69">
        <v>0</v>
      </c>
      <c r="F69">
        <v>3.9327301140286699</v>
      </c>
      <c r="G69">
        <v>0</v>
      </c>
      <c r="H69">
        <f t="shared" si="66"/>
        <v>3.9327301140286699</v>
      </c>
      <c r="I69">
        <f t="shared" si="67"/>
        <v>0</v>
      </c>
      <c r="J69">
        <f t="shared" si="68"/>
        <v>0.12943731999999999</v>
      </c>
      <c r="K69" t="str">
        <f t="shared" si="69"/>
        <v>OK</v>
      </c>
      <c r="L69">
        <f t="shared" si="70"/>
        <v>3.8225674340286697</v>
      </c>
      <c r="M69" t="str">
        <f t="shared" si="71"/>
        <v>OK</v>
      </c>
      <c r="N69" t="str">
        <f t="shared" si="72"/>
        <v>OK</v>
      </c>
      <c r="O69">
        <v>0</v>
      </c>
      <c r="P69">
        <v>3.1634119346375802</v>
      </c>
      <c r="Q69">
        <v>0</v>
      </c>
      <c r="R69">
        <f t="shared" si="73"/>
        <v>3.1634119346375802</v>
      </c>
      <c r="S69">
        <f t="shared" si="74"/>
        <v>0</v>
      </c>
      <c r="T69">
        <f t="shared" si="75"/>
        <v>0.12943731999999999</v>
      </c>
      <c r="U69" t="str">
        <f t="shared" si="76"/>
        <v>OK</v>
      </c>
      <c r="V69">
        <f t="shared" si="77"/>
        <v>3.05324925463758</v>
      </c>
      <c r="W69" t="str">
        <f t="shared" si="78"/>
        <v>OK</v>
      </c>
      <c r="X69" t="str">
        <f t="shared" si="79"/>
        <v>OK</v>
      </c>
    </row>
    <row r="70" spans="1:24" x14ac:dyDescent="0.3">
      <c r="A70" t="s">
        <v>9</v>
      </c>
      <c r="B70">
        <v>0.11087</v>
      </c>
      <c r="C70">
        <v>2.421E-3</v>
      </c>
      <c r="D70">
        <f t="shared" si="65"/>
        <v>4.74516E-3</v>
      </c>
      <c r="E70">
        <v>0</v>
      </c>
      <c r="F70">
        <v>3.9235213551264998</v>
      </c>
      <c r="G70">
        <v>0</v>
      </c>
      <c r="H70">
        <f t="shared" si="66"/>
        <v>3.9235213551264998</v>
      </c>
      <c r="I70">
        <f t="shared" si="67"/>
        <v>0</v>
      </c>
      <c r="J70">
        <f t="shared" si="68"/>
        <v>0.11561515999999999</v>
      </c>
      <c r="K70" t="str">
        <f t="shared" si="69"/>
        <v>OK</v>
      </c>
      <c r="L70">
        <f t="shared" si="70"/>
        <v>3.8173965151264997</v>
      </c>
      <c r="M70" t="str">
        <f t="shared" si="71"/>
        <v>OK</v>
      </c>
      <c r="N70" t="str">
        <f t="shared" si="72"/>
        <v>OK</v>
      </c>
      <c r="O70">
        <v>0</v>
      </c>
      <c r="P70">
        <v>1.3084512898476901</v>
      </c>
      <c r="Q70">
        <v>0</v>
      </c>
      <c r="R70">
        <f t="shared" si="73"/>
        <v>1.3084512898476901</v>
      </c>
      <c r="S70">
        <f t="shared" si="74"/>
        <v>0</v>
      </c>
      <c r="T70">
        <f t="shared" si="75"/>
        <v>0.11561515999999999</v>
      </c>
      <c r="U70" t="str">
        <f t="shared" si="76"/>
        <v>OK</v>
      </c>
      <c r="V70">
        <f t="shared" si="77"/>
        <v>1.20232644984769</v>
      </c>
      <c r="W70" t="str">
        <f t="shared" si="78"/>
        <v>OK</v>
      </c>
      <c r="X70" t="str">
        <f t="shared" si="79"/>
        <v>OK</v>
      </c>
    </row>
    <row r="71" spans="1:24" x14ac:dyDescent="0.3">
      <c r="A71" t="s">
        <v>10</v>
      </c>
      <c r="B71">
        <v>9.2329999999999995E-2</v>
      </c>
      <c r="C71">
        <v>1.9300000000000001E-3</v>
      </c>
      <c r="D71">
        <f t="shared" si="65"/>
        <v>3.7828000000000002E-3</v>
      </c>
      <c r="E71">
        <v>0</v>
      </c>
      <c r="F71">
        <v>3.9332012103162901</v>
      </c>
      <c r="G71">
        <v>0</v>
      </c>
      <c r="H71">
        <f t="shared" si="66"/>
        <v>3.9332012103162901</v>
      </c>
      <c r="I71">
        <f t="shared" si="67"/>
        <v>0</v>
      </c>
      <c r="J71">
        <f t="shared" si="68"/>
        <v>9.6112799999999998E-2</v>
      </c>
      <c r="K71" t="str">
        <f t="shared" si="69"/>
        <v>OK</v>
      </c>
      <c r="L71">
        <f t="shared" si="70"/>
        <v>3.8446540103162903</v>
      </c>
      <c r="M71" t="str">
        <f t="shared" si="71"/>
        <v>OK</v>
      </c>
      <c r="N71" t="str">
        <f t="shared" si="72"/>
        <v>OK</v>
      </c>
      <c r="O71">
        <v>0</v>
      </c>
      <c r="P71">
        <v>2.0082928457020799</v>
      </c>
      <c r="Q71">
        <v>0</v>
      </c>
      <c r="R71">
        <f t="shared" si="73"/>
        <v>2.0082928457020799</v>
      </c>
      <c r="S71">
        <f t="shared" si="74"/>
        <v>0</v>
      </c>
      <c r="T71">
        <f t="shared" si="75"/>
        <v>9.6112799999999998E-2</v>
      </c>
      <c r="U71" t="str">
        <f t="shared" si="76"/>
        <v>OK</v>
      </c>
      <c r="V71">
        <f t="shared" si="77"/>
        <v>1.9197456457020798</v>
      </c>
      <c r="W71" t="str">
        <f t="shared" si="78"/>
        <v>OK</v>
      </c>
      <c r="X71" t="str">
        <f t="shared" si="79"/>
        <v>OK</v>
      </c>
    </row>
    <row r="73" spans="1:24" x14ac:dyDescent="0.3">
      <c r="A73" t="s">
        <v>39</v>
      </c>
      <c r="B73" t="s">
        <v>21</v>
      </c>
      <c r="C73" t="s">
        <v>22</v>
      </c>
      <c r="D73" t="s">
        <v>23</v>
      </c>
      <c r="E73" t="s">
        <v>24</v>
      </c>
      <c r="F73" t="s">
        <v>25</v>
      </c>
      <c r="G73" t="s">
        <v>26</v>
      </c>
      <c r="H73" t="s">
        <v>27</v>
      </c>
      <c r="I73" t="s">
        <v>28</v>
      </c>
      <c r="J73" t="s">
        <v>29</v>
      </c>
      <c r="K73" t="s">
        <v>29</v>
      </c>
      <c r="L73" t="s">
        <v>30</v>
      </c>
      <c r="M73" t="s">
        <v>29</v>
      </c>
      <c r="N73" t="s">
        <v>31</v>
      </c>
      <c r="O73" t="s">
        <v>32</v>
      </c>
      <c r="P73" t="s">
        <v>33</v>
      </c>
      <c r="Q73" t="s">
        <v>34</v>
      </c>
      <c r="R73" t="s">
        <v>27</v>
      </c>
      <c r="S73" t="s">
        <v>28</v>
      </c>
      <c r="T73" t="s">
        <v>29</v>
      </c>
      <c r="U73" t="s">
        <v>29</v>
      </c>
      <c r="V73" t="s">
        <v>30</v>
      </c>
      <c r="W73" t="s">
        <v>29</v>
      </c>
      <c r="X73" t="s">
        <v>31</v>
      </c>
    </row>
    <row r="74" spans="1:24" x14ac:dyDescent="0.3">
      <c r="A74" t="s">
        <v>1</v>
      </c>
      <c r="B74">
        <v>9.8200000000000006E-3</v>
      </c>
      <c r="C74">
        <v>2.562E-3</v>
      </c>
      <c r="D74">
        <f t="shared" ref="D74:D83" si="80">1.96*C74</f>
        <v>5.0215199999999998E-3</v>
      </c>
      <c r="E74">
        <v>0</v>
      </c>
      <c r="F74">
        <v>0</v>
      </c>
      <c r="G74">
        <v>0</v>
      </c>
      <c r="H74">
        <f t="shared" ref="H74:H83" si="81">F74-E74</f>
        <v>0</v>
      </c>
      <c r="I74">
        <f t="shared" ref="I74:I83" si="82">E74-G74</f>
        <v>0</v>
      </c>
      <c r="J74">
        <f t="shared" ref="J74:J83" si="83">(B74 + 1.96 * C74) - G74</f>
        <v>1.484152E-2</v>
      </c>
      <c r="K74" t="str">
        <f t="shared" ref="K74:K83" si="84">IF(L74 &gt;= 0,"OK","NON OVERLAP")</f>
        <v>NON OVERLAP</v>
      </c>
      <c r="L74">
        <f t="shared" ref="L74:L83" si="85">F74 - (B74 - 1.96 * C74)</f>
        <v>-4.7984800000000008E-3</v>
      </c>
      <c r="M74" t="str">
        <f t="shared" ref="M74:M83" si="86">IF(L74 &gt;= 0,"OK","NON OVERLAP")</f>
        <v>NON OVERLAP</v>
      </c>
      <c r="N74" t="str">
        <f t="shared" ref="N74:N83" si="87">IF(COUNTIF(K74,"=OK") + COUNTIF(M74,"=OK") = 2,"OK","NON OVERLAP")</f>
        <v>NON OVERLAP</v>
      </c>
      <c r="O74">
        <v>0</v>
      </c>
      <c r="P74">
        <v>1.27310380080969</v>
      </c>
      <c r="Q74">
        <v>0</v>
      </c>
      <c r="R74">
        <f t="shared" ref="R74:R83" si="88">P74-O74</f>
        <v>1.27310380080969</v>
      </c>
      <c r="S74">
        <f t="shared" ref="S74:S83" si="89">O74-Q74</f>
        <v>0</v>
      </c>
      <c r="T74">
        <f t="shared" ref="T74:T83" si="90">(B74 + 1.96 * C74) - Q74</f>
        <v>1.484152E-2</v>
      </c>
      <c r="U74" t="str">
        <f t="shared" ref="U74:U83" si="91">IF(T74 &gt;= 0,"OK","NON OVERLAP")</f>
        <v>OK</v>
      </c>
      <c r="V74">
        <f t="shared" ref="V74:V83" si="92">P74 - (B74 - 1.96 * C74)</f>
        <v>1.2683053208096899</v>
      </c>
      <c r="W74" t="str">
        <f t="shared" ref="W74:W83" si="93">IF(V74 &gt;= 0,"OK","NON OVERLAP")</f>
        <v>OK</v>
      </c>
      <c r="X74" t="str">
        <f t="shared" ref="X74:X83" si="94">IF(COUNTIF(W74,"=OK") + COUNTIF(U74,"=OK") = 2,"OK","NON OVERLAP")</f>
        <v>OK</v>
      </c>
    </row>
    <row r="75" spans="1:24" x14ac:dyDescent="0.3">
      <c r="A75" t="s">
        <v>2</v>
      </c>
      <c r="B75">
        <v>1.6129999999999999E-2</v>
      </c>
      <c r="C75">
        <v>4.6670000000000001E-3</v>
      </c>
      <c r="D75">
        <f t="shared" si="80"/>
        <v>9.1473200000000005E-3</v>
      </c>
      <c r="E75">
        <v>0</v>
      </c>
      <c r="F75">
        <v>0</v>
      </c>
      <c r="G75">
        <v>0</v>
      </c>
      <c r="H75">
        <f t="shared" si="81"/>
        <v>0</v>
      </c>
      <c r="I75">
        <f t="shared" si="82"/>
        <v>0</v>
      </c>
      <c r="J75">
        <f t="shared" si="83"/>
        <v>2.5277319999999999E-2</v>
      </c>
      <c r="K75" t="str">
        <f t="shared" si="84"/>
        <v>NON OVERLAP</v>
      </c>
      <c r="L75">
        <f t="shared" si="85"/>
        <v>-6.9826799999999981E-3</v>
      </c>
      <c r="M75" t="str">
        <f t="shared" si="86"/>
        <v>NON OVERLAP</v>
      </c>
      <c r="N75" t="str">
        <f t="shared" si="87"/>
        <v>NON OVERLAP</v>
      </c>
      <c r="O75">
        <v>0</v>
      </c>
      <c r="P75">
        <v>1.5641222387667399</v>
      </c>
      <c r="Q75">
        <v>0</v>
      </c>
      <c r="R75">
        <f t="shared" si="88"/>
        <v>1.5641222387667399</v>
      </c>
      <c r="S75">
        <f t="shared" si="89"/>
        <v>0</v>
      </c>
      <c r="T75">
        <f t="shared" si="90"/>
        <v>2.5277319999999999E-2</v>
      </c>
      <c r="U75" t="str">
        <f t="shared" si="91"/>
        <v>OK</v>
      </c>
      <c r="V75">
        <f t="shared" si="92"/>
        <v>1.55713955876674</v>
      </c>
      <c r="W75" t="str">
        <f t="shared" si="93"/>
        <v>OK</v>
      </c>
      <c r="X75" t="str">
        <f t="shared" si="94"/>
        <v>OK</v>
      </c>
    </row>
    <row r="76" spans="1:24" x14ac:dyDescent="0.3">
      <c r="A76" t="s">
        <v>3</v>
      </c>
      <c r="B76">
        <v>1.078E-2</v>
      </c>
      <c r="C76">
        <v>1.7910000000000001E-3</v>
      </c>
      <c r="D76">
        <f t="shared" si="80"/>
        <v>3.5103600000000001E-3</v>
      </c>
      <c r="E76">
        <v>0</v>
      </c>
      <c r="F76">
        <v>0</v>
      </c>
      <c r="G76">
        <v>0</v>
      </c>
      <c r="H76">
        <f t="shared" si="81"/>
        <v>0</v>
      </c>
      <c r="I76">
        <f t="shared" si="82"/>
        <v>0</v>
      </c>
      <c r="J76">
        <f t="shared" si="83"/>
        <v>1.429036E-2</v>
      </c>
      <c r="K76" t="str">
        <f t="shared" si="84"/>
        <v>NON OVERLAP</v>
      </c>
      <c r="L76">
        <f t="shared" si="85"/>
        <v>-7.2696399999999991E-3</v>
      </c>
      <c r="M76" t="str">
        <f t="shared" si="86"/>
        <v>NON OVERLAP</v>
      </c>
      <c r="N76" t="str">
        <f t="shared" si="87"/>
        <v>NON OVERLAP</v>
      </c>
      <c r="O76">
        <v>0</v>
      </c>
      <c r="P76">
        <v>1.61845447437584</v>
      </c>
      <c r="Q76">
        <v>0</v>
      </c>
      <c r="R76">
        <f t="shared" si="88"/>
        <v>1.61845447437584</v>
      </c>
      <c r="S76">
        <f t="shared" si="89"/>
        <v>0</v>
      </c>
      <c r="T76">
        <f t="shared" si="90"/>
        <v>1.429036E-2</v>
      </c>
      <c r="U76" t="str">
        <f t="shared" si="91"/>
        <v>OK</v>
      </c>
      <c r="V76">
        <f t="shared" si="92"/>
        <v>1.6111848343758399</v>
      </c>
      <c r="W76" t="str">
        <f t="shared" si="93"/>
        <v>OK</v>
      </c>
      <c r="X76" t="str">
        <f t="shared" si="94"/>
        <v>OK</v>
      </c>
    </row>
    <row r="77" spans="1:24" x14ac:dyDescent="0.3">
      <c r="A77" t="s">
        <v>4</v>
      </c>
      <c r="B77">
        <v>1.9290000000000002E-2</v>
      </c>
      <c r="C77">
        <v>3.251E-3</v>
      </c>
      <c r="D77">
        <f t="shared" si="80"/>
        <v>6.3719599999999994E-3</v>
      </c>
      <c r="E77">
        <v>0</v>
      </c>
      <c r="F77">
        <v>0</v>
      </c>
      <c r="G77">
        <v>0</v>
      </c>
      <c r="H77">
        <f t="shared" si="81"/>
        <v>0</v>
      </c>
      <c r="I77">
        <f t="shared" si="82"/>
        <v>0</v>
      </c>
      <c r="J77">
        <f t="shared" si="83"/>
        <v>2.5661960000000001E-2</v>
      </c>
      <c r="K77" t="str">
        <f t="shared" si="84"/>
        <v>NON OVERLAP</v>
      </c>
      <c r="L77">
        <f t="shared" si="85"/>
        <v>-1.2918040000000002E-2</v>
      </c>
      <c r="M77" t="str">
        <f t="shared" si="86"/>
        <v>NON OVERLAP</v>
      </c>
      <c r="N77" t="str">
        <f t="shared" si="87"/>
        <v>NON OVERLAP</v>
      </c>
      <c r="O77">
        <v>0</v>
      </c>
      <c r="P77">
        <v>1.67353296907118</v>
      </c>
      <c r="Q77">
        <v>0</v>
      </c>
      <c r="R77">
        <f t="shared" si="88"/>
        <v>1.67353296907118</v>
      </c>
      <c r="S77">
        <f t="shared" si="89"/>
        <v>0</v>
      </c>
      <c r="T77">
        <f t="shared" si="90"/>
        <v>2.5661960000000001E-2</v>
      </c>
      <c r="U77" t="str">
        <f t="shared" si="91"/>
        <v>OK</v>
      </c>
      <c r="V77">
        <f t="shared" si="92"/>
        <v>1.66061492907118</v>
      </c>
      <c r="W77" t="str">
        <f t="shared" si="93"/>
        <v>OK</v>
      </c>
      <c r="X77" t="str">
        <f t="shared" si="94"/>
        <v>OK</v>
      </c>
    </row>
    <row r="78" spans="1:24" x14ac:dyDescent="0.3">
      <c r="A78" t="s">
        <v>5</v>
      </c>
      <c r="B78">
        <v>6.9199999999999999E-3</v>
      </c>
      <c r="C78">
        <v>9.01E-4</v>
      </c>
      <c r="D78">
        <f t="shared" si="80"/>
        <v>1.76596E-3</v>
      </c>
      <c r="E78">
        <v>0</v>
      </c>
      <c r="F78">
        <v>0</v>
      </c>
      <c r="G78">
        <v>0</v>
      </c>
      <c r="H78">
        <f t="shared" si="81"/>
        <v>0</v>
      </c>
      <c r="I78">
        <f t="shared" si="82"/>
        <v>0</v>
      </c>
      <c r="J78">
        <f t="shared" si="83"/>
        <v>8.6859599999999995E-3</v>
      </c>
      <c r="K78" t="str">
        <f t="shared" si="84"/>
        <v>NON OVERLAP</v>
      </c>
      <c r="L78">
        <f t="shared" si="85"/>
        <v>-5.1540400000000004E-3</v>
      </c>
      <c r="M78" t="str">
        <f t="shared" si="86"/>
        <v>NON OVERLAP</v>
      </c>
      <c r="N78" t="str">
        <f t="shared" si="87"/>
        <v>NON OVERLAP</v>
      </c>
      <c r="O78">
        <v>0</v>
      </c>
      <c r="P78">
        <v>1.38684421096712</v>
      </c>
      <c r="Q78">
        <v>0</v>
      </c>
      <c r="R78">
        <f t="shared" si="88"/>
        <v>1.38684421096712</v>
      </c>
      <c r="S78">
        <f t="shared" si="89"/>
        <v>0</v>
      </c>
      <c r="T78">
        <f t="shared" si="90"/>
        <v>8.6859599999999995E-3</v>
      </c>
      <c r="U78" t="str">
        <f t="shared" si="91"/>
        <v>OK</v>
      </c>
      <c r="V78">
        <f t="shared" si="92"/>
        <v>1.3816901709671199</v>
      </c>
      <c r="W78" t="str">
        <f t="shared" si="93"/>
        <v>OK</v>
      </c>
      <c r="X78" t="str">
        <f t="shared" si="94"/>
        <v>OK</v>
      </c>
    </row>
    <row r="79" spans="1:24" x14ac:dyDescent="0.3">
      <c r="A79" t="s">
        <v>6</v>
      </c>
      <c r="B79">
        <v>1.044E-2</v>
      </c>
      <c r="C79">
        <v>3.16E-3</v>
      </c>
      <c r="D79">
        <f t="shared" si="80"/>
        <v>6.1935999999999996E-3</v>
      </c>
      <c r="E79">
        <v>0</v>
      </c>
      <c r="F79">
        <v>0</v>
      </c>
      <c r="G79">
        <v>0</v>
      </c>
      <c r="H79">
        <f t="shared" si="81"/>
        <v>0</v>
      </c>
      <c r="I79">
        <f t="shared" si="82"/>
        <v>0</v>
      </c>
      <c r="J79">
        <f t="shared" si="83"/>
        <v>1.6633599999999998E-2</v>
      </c>
      <c r="K79" t="str">
        <f t="shared" si="84"/>
        <v>NON OVERLAP</v>
      </c>
      <c r="L79">
        <f t="shared" si="85"/>
        <v>-4.2464E-3</v>
      </c>
      <c r="M79" t="str">
        <f t="shared" si="86"/>
        <v>NON OVERLAP</v>
      </c>
      <c r="N79" t="str">
        <f t="shared" si="87"/>
        <v>NON OVERLAP</v>
      </c>
      <c r="O79">
        <v>0</v>
      </c>
      <c r="P79">
        <v>1.6954889479042199</v>
      </c>
      <c r="Q79">
        <v>0</v>
      </c>
      <c r="R79">
        <f t="shared" si="88"/>
        <v>1.6954889479042199</v>
      </c>
      <c r="S79">
        <f t="shared" si="89"/>
        <v>0</v>
      </c>
      <c r="T79">
        <f t="shared" si="90"/>
        <v>1.6633599999999998E-2</v>
      </c>
      <c r="U79" t="str">
        <f t="shared" si="91"/>
        <v>OK</v>
      </c>
      <c r="V79">
        <f t="shared" si="92"/>
        <v>1.6912425479042199</v>
      </c>
      <c r="W79" t="str">
        <f t="shared" si="93"/>
        <v>OK</v>
      </c>
      <c r="X79" t="str">
        <f t="shared" si="94"/>
        <v>OK</v>
      </c>
    </row>
    <row r="80" spans="1:24" x14ac:dyDescent="0.3">
      <c r="A80" t="s">
        <v>7</v>
      </c>
      <c r="B80">
        <v>2.4170000000000001E-2</v>
      </c>
      <c r="C80">
        <v>1.3359999999999999E-3</v>
      </c>
      <c r="D80">
        <f t="shared" si="80"/>
        <v>2.6185599999999998E-3</v>
      </c>
      <c r="E80">
        <v>0</v>
      </c>
      <c r="F80">
        <v>0</v>
      </c>
      <c r="G80">
        <v>0</v>
      </c>
      <c r="H80">
        <f t="shared" si="81"/>
        <v>0</v>
      </c>
      <c r="I80">
        <f t="shared" si="82"/>
        <v>0</v>
      </c>
      <c r="J80">
        <f t="shared" si="83"/>
        <v>2.6788559999999999E-2</v>
      </c>
      <c r="K80" t="str">
        <f t="shared" si="84"/>
        <v>NON OVERLAP</v>
      </c>
      <c r="L80">
        <f t="shared" si="85"/>
        <v>-2.1551440000000002E-2</v>
      </c>
      <c r="M80" t="str">
        <f t="shared" si="86"/>
        <v>NON OVERLAP</v>
      </c>
      <c r="N80" t="str">
        <f t="shared" si="87"/>
        <v>NON OVERLAP</v>
      </c>
      <c r="O80">
        <v>0</v>
      </c>
      <c r="P80">
        <v>1.8102339892883801</v>
      </c>
      <c r="Q80">
        <v>0</v>
      </c>
      <c r="R80">
        <f t="shared" si="88"/>
        <v>1.8102339892883801</v>
      </c>
      <c r="S80">
        <f t="shared" si="89"/>
        <v>0</v>
      </c>
      <c r="T80">
        <f t="shared" si="90"/>
        <v>2.6788559999999999E-2</v>
      </c>
      <c r="U80" t="str">
        <f t="shared" si="91"/>
        <v>OK</v>
      </c>
      <c r="V80">
        <f t="shared" si="92"/>
        <v>1.78868254928838</v>
      </c>
      <c r="W80" t="str">
        <f t="shared" si="93"/>
        <v>OK</v>
      </c>
      <c r="X80" t="str">
        <f t="shared" si="94"/>
        <v>OK</v>
      </c>
    </row>
    <row r="81" spans="1:24" x14ac:dyDescent="0.3">
      <c r="A81" t="s">
        <v>8</v>
      </c>
      <c r="B81">
        <v>1.5010000000000001E-2</v>
      </c>
      <c r="C81">
        <v>6.5890000000000002E-3</v>
      </c>
      <c r="D81">
        <f t="shared" si="80"/>
        <v>1.2914440000000001E-2</v>
      </c>
      <c r="E81">
        <v>0</v>
      </c>
      <c r="F81">
        <v>0</v>
      </c>
      <c r="G81">
        <v>0</v>
      </c>
      <c r="H81">
        <f t="shared" si="81"/>
        <v>0</v>
      </c>
      <c r="I81">
        <f t="shared" si="82"/>
        <v>0</v>
      </c>
      <c r="J81">
        <f t="shared" si="83"/>
        <v>2.7924440000000002E-2</v>
      </c>
      <c r="K81" t="str">
        <f t="shared" si="84"/>
        <v>NON OVERLAP</v>
      </c>
      <c r="L81">
        <f t="shared" si="85"/>
        <v>-2.0955599999999998E-3</v>
      </c>
      <c r="M81" t="str">
        <f t="shared" si="86"/>
        <v>NON OVERLAP</v>
      </c>
      <c r="N81" t="str">
        <f t="shared" si="87"/>
        <v>NON OVERLAP</v>
      </c>
      <c r="O81">
        <v>0</v>
      </c>
      <c r="P81">
        <v>1.9484792552985699</v>
      </c>
      <c r="Q81">
        <v>0</v>
      </c>
      <c r="R81">
        <f t="shared" si="88"/>
        <v>1.9484792552985699</v>
      </c>
      <c r="S81">
        <f t="shared" si="89"/>
        <v>0</v>
      </c>
      <c r="T81">
        <f t="shared" si="90"/>
        <v>2.7924440000000002E-2</v>
      </c>
      <c r="U81" t="str">
        <f t="shared" si="91"/>
        <v>OK</v>
      </c>
      <c r="V81">
        <f t="shared" si="92"/>
        <v>1.9463836952985698</v>
      </c>
      <c r="W81" t="str">
        <f t="shared" si="93"/>
        <v>OK</v>
      </c>
      <c r="X81" t="str">
        <f t="shared" si="94"/>
        <v>OK</v>
      </c>
    </row>
    <row r="82" spans="1:24" x14ac:dyDescent="0.3">
      <c r="A82" t="s">
        <v>9</v>
      </c>
      <c r="B82">
        <v>1.0540000000000001E-2</v>
      </c>
      <c r="C82">
        <v>5.5699999999999999E-4</v>
      </c>
      <c r="D82">
        <f t="shared" si="80"/>
        <v>1.09172E-3</v>
      </c>
      <c r="E82">
        <v>0</v>
      </c>
      <c r="F82">
        <v>0</v>
      </c>
      <c r="G82">
        <v>0</v>
      </c>
      <c r="H82">
        <f t="shared" si="81"/>
        <v>0</v>
      </c>
      <c r="I82">
        <f t="shared" si="82"/>
        <v>0</v>
      </c>
      <c r="J82">
        <f t="shared" si="83"/>
        <v>1.1631720000000002E-2</v>
      </c>
      <c r="K82" t="str">
        <f t="shared" si="84"/>
        <v>NON OVERLAP</v>
      </c>
      <c r="L82">
        <f t="shared" si="85"/>
        <v>-9.4482799999999999E-3</v>
      </c>
      <c r="M82" t="str">
        <f t="shared" si="86"/>
        <v>NON OVERLAP</v>
      </c>
      <c r="N82" t="str">
        <f t="shared" si="87"/>
        <v>NON OVERLAP</v>
      </c>
      <c r="O82">
        <v>0</v>
      </c>
      <c r="P82">
        <v>0.87230085989845496</v>
      </c>
      <c r="Q82">
        <v>0</v>
      </c>
      <c r="R82">
        <f t="shared" si="88"/>
        <v>0.87230085989845496</v>
      </c>
      <c r="S82">
        <f t="shared" si="89"/>
        <v>0</v>
      </c>
      <c r="T82">
        <f t="shared" si="90"/>
        <v>1.1631720000000002E-2</v>
      </c>
      <c r="U82" t="str">
        <f t="shared" si="91"/>
        <v>OK</v>
      </c>
      <c r="V82">
        <f t="shared" si="92"/>
        <v>0.86285257989845499</v>
      </c>
      <c r="W82" t="str">
        <f t="shared" si="93"/>
        <v>OK</v>
      </c>
      <c r="X82" t="str">
        <f t="shared" si="94"/>
        <v>OK</v>
      </c>
    </row>
    <row r="83" spans="1:24" x14ac:dyDescent="0.3">
      <c r="A83" t="s">
        <v>10</v>
      </c>
      <c r="B83">
        <v>1.461E-2</v>
      </c>
      <c r="C83">
        <v>1.506E-3</v>
      </c>
      <c r="D83">
        <f t="shared" si="80"/>
        <v>2.9517599999999999E-3</v>
      </c>
      <c r="E83">
        <v>0</v>
      </c>
      <c r="F83">
        <v>0</v>
      </c>
      <c r="G83">
        <v>0</v>
      </c>
      <c r="H83">
        <f t="shared" si="81"/>
        <v>0</v>
      </c>
      <c r="I83">
        <f t="shared" si="82"/>
        <v>0</v>
      </c>
      <c r="J83">
        <f t="shared" si="83"/>
        <v>1.7561759999999999E-2</v>
      </c>
      <c r="K83" t="str">
        <f t="shared" si="84"/>
        <v>NON OVERLAP</v>
      </c>
      <c r="L83">
        <f t="shared" si="85"/>
        <v>-1.165824E-2</v>
      </c>
      <c r="M83" t="str">
        <f t="shared" si="86"/>
        <v>NON OVERLAP</v>
      </c>
      <c r="N83" t="str">
        <f t="shared" si="87"/>
        <v>NON OVERLAP</v>
      </c>
      <c r="O83">
        <v>0</v>
      </c>
      <c r="P83">
        <v>1.3388618971347299</v>
      </c>
      <c r="Q83">
        <v>0</v>
      </c>
      <c r="R83">
        <f t="shared" si="88"/>
        <v>1.3388618971347299</v>
      </c>
      <c r="S83">
        <f t="shared" si="89"/>
        <v>0</v>
      </c>
      <c r="T83">
        <f t="shared" si="90"/>
        <v>1.7561759999999999E-2</v>
      </c>
      <c r="U83" t="str">
        <f t="shared" si="91"/>
        <v>OK</v>
      </c>
      <c r="V83">
        <f t="shared" si="92"/>
        <v>1.3272036571347299</v>
      </c>
      <c r="W83" t="str">
        <f t="shared" si="93"/>
        <v>OK</v>
      </c>
      <c r="X83" t="str">
        <f t="shared" si="94"/>
        <v>OK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38"/>
  <sheetViews>
    <sheetView tabSelected="1" topLeftCell="AU31" workbookViewId="0">
      <selection activeCell="A27" sqref="A27:BP38"/>
    </sheetView>
  </sheetViews>
  <sheetFormatPr defaultRowHeight="14.4" x14ac:dyDescent="0.3"/>
  <sheetData>
    <row r="1" spans="1:68" x14ac:dyDescent="0.3">
      <c r="A1" t="s">
        <v>40</v>
      </c>
    </row>
    <row r="2" spans="1:68" x14ac:dyDescent="0.3">
      <c r="B2" t="s">
        <v>43</v>
      </c>
      <c r="C2" t="s">
        <v>46</v>
      </c>
      <c r="D2" t="s">
        <v>49</v>
      </c>
      <c r="E2" t="s">
        <v>52</v>
      </c>
      <c r="F2" t="s">
        <v>55</v>
      </c>
      <c r="G2" t="s">
        <v>58</v>
      </c>
      <c r="H2" t="s">
        <v>61</v>
      </c>
      <c r="I2" t="s">
        <v>64</v>
      </c>
      <c r="J2" t="s">
        <v>67</v>
      </c>
      <c r="K2" t="s">
        <v>70</v>
      </c>
      <c r="L2" t="s">
        <v>73</v>
      </c>
      <c r="M2" t="s">
        <v>76</v>
      </c>
      <c r="N2" t="s">
        <v>79</v>
      </c>
      <c r="O2" t="s">
        <v>82</v>
      </c>
      <c r="P2" t="s">
        <v>85</v>
      </c>
      <c r="Q2" t="s">
        <v>88</v>
      </c>
      <c r="R2" t="s">
        <v>91</v>
      </c>
      <c r="S2" t="s">
        <v>94</v>
      </c>
      <c r="T2" t="s">
        <v>97</v>
      </c>
      <c r="U2" t="s">
        <v>100</v>
      </c>
      <c r="V2" t="s">
        <v>103</v>
      </c>
      <c r="W2" t="s">
        <v>106</v>
      </c>
      <c r="X2" t="s">
        <v>109</v>
      </c>
      <c r="Y2" t="s">
        <v>112</v>
      </c>
      <c r="Z2" t="s">
        <v>115</v>
      </c>
      <c r="AA2" t="s">
        <v>118</v>
      </c>
      <c r="AB2" t="s">
        <v>121</v>
      </c>
      <c r="AC2" t="s">
        <v>124</v>
      </c>
      <c r="AD2" t="s">
        <v>127</v>
      </c>
      <c r="AE2" t="s">
        <v>130</v>
      </c>
      <c r="AF2" t="s">
        <v>133</v>
      </c>
      <c r="AG2" t="s">
        <v>136</v>
      </c>
      <c r="AH2" t="s">
        <v>139</v>
      </c>
      <c r="AI2" t="s">
        <v>142</v>
      </c>
      <c r="AJ2" t="s">
        <v>145</v>
      </c>
      <c r="AK2" t="s">
        <v>148</v>
      </c>
      <c r="AL2" t="s">
        <v>151</v>
      </c>
      <c r="AM2" t="s">
        <v>154</v>
      </c>
      <c r="AN2" t="s">
        <v>157</v>
      </c>
      <c r="AO2" t="s">
        <v>160</v>
      </c>
      <c r="AP2" t="s">
        <v>163</v>
      </c>
      <c r="AQ2" t="s">
        <v>166</v>
      </c>
      <c r="AR2" t="s">
        <v>169</v>
      </c>
      <c r="AS2" t="s">
        <v>172</v>
      </c>
      <c r="AT2" t="s">
        <v>175</v>
      </c>
      <c r="AU2" t="s">
        <v>178</v>
      </c>
      <c r="AV2" t="s">
        <v>181</v>
      </c>
      <c r="AW2" t="s">
        <v>184</v>
      </c>
      <c r="AX2" t="s">
        <v>187</v>
      </c>
      <c r="AY2" t="s">
        <v>190</v>
      </c>
      <c r="AZ2" t="s">
        <v>193</v>
      </c>
      <c r="BA2" t="s">
        <v>196</v>
      </c>
      <c r="BB2" t="s">
        <v>199</v>
      </c>
      <c r="BC2" t="s">
        <v>202</v>
      </c>
      <c r="BD2" t="s">
        <v>205</v>
      </c>
      <c r="BE2" t="s">
        <v>208</v>
      </c>
      <c r="BF2" t="s">
        <v>211</v>
      </c>
      <c r="BG2" t="s">
        <v>214</v>
      </c>
      <c r="BH2" t="s">
        <v>217</v>
      </c>
      <c r="BI2" t="s">
        <v>220</v>
      </c>
      <c r="BJ2" t="s">
        <v>223</v>
      </c>
      <c r="BK2" t="s">
        <v>226</v>
      </c>
      <c r="BL2" t="s">
        <v>229</v>
      </c>
      <c r="BM2" t="s">
        <v>232</v>
      </c>
      <c r="BN2" t="s">
        <v>235</v>
      </c>
      <c r="BO2" t="s">
        <v>238</v>
      </c>
      <c r="BP2" t="s">
        <v>241</v>
      </c>
    </row>
    <row r="3" spans="1:68" x14ac:dyDescent="0.3">
      <c r="A3" t="s">
        <v>1</v>
      </c>
      <c r="B3">
        <v>0.14155366231399999</v>
      </c>
      <c r="C3">
        <v>4.6382417918372002E-13</v>
      </c>
      <c r="D3">
        <v>0</v>
      </c>
      <c r="E3">
        <v>0</v>
      </c>
      <c r="F3">
        <v>0</v>
      </c>
      <c r="G3">
        <v>0</v>
      </c>
      <c r="H3">
        <v>3.4142211560254401</v>
      </c>
      <c r="I3">
        <v>5.2264470981310497E-3</v>
      </c>
      <c r="J3">
        <v>7.0870288189920597E-2</v>
      </c>
      <c r="K3">
        <v>0</v>
      </c>
      <c r="L3">
        <v>9.2896488317059794E-2</v>
      </c>
      <c r="M3">
        <v>0</v>
      </c>
      <c r="N3">
        <v>0</v>
      </c>
      <c r="O3">
        <v>0</v>
      </c>
      <c r="P3">
        <v>0</v>
      </c>
      <c r="Q3">
        <v>5.5040495447959102E-2</v>
      </c>
      <c r="R3">
        <v>4.5078666030748997E-2</v>
      </c>
      <c r="S3">
        <v>0</v>
      </c>
      <c r="T3">
        <v>0</v>
      </c>
      <c r="U3">
        <v>0</v>
      </c>
      <c r="V3">
        <v>1.5417096251981699E-2</v>
      </c>
      <c r="W3">
        <v>4.0921272414818501E-2</v>
      </c>
      <c r="X3">
        <v>7.0557405778352601E-3</v>
      </c>
      <c r="Y3">
        <v>0</v>
      </c>
      <c r="Z3">
        <v>1.47981835107351E-2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4.1142918092275799E-2</v>
      </c>
      <c r="AH3">
        <v>0</v>
      </c>
      <c r="AI3">
        <v>0</v>
      </c>
      <c r="AJ3">
        <v>3.8373454420573098E-2</v>
      </c>
      <c r="AK3">
        <v>5.2264470981310497E-3</v>
      </c>
      <c r="AL3">
        <v>0</v>
      </c>
      <c r="AM3">
        <v>0.131905092309379</v>
      </c>
      <c r="AN3">
        <v>5.2264470981310497E-3</v>
      </c>
      <c r="AO3">
        <v>4.1142918092275799E-2</v>
      </c>
      <c r="AP3">
        <v>5.5040495447959102E-2</v>
      </c>
      <c r="AQ3">
        <v>1.6771372799686601E-2</v>
      </c>
      <c r="AR3">
        <v>2.9642260489147199E-2</v>
      </c>
      <c r="AS3">
        <v>0.17154218105399299</v>
      </c>
      <c r="AT3">
        <v>1.5417096251981699E-2</v>
      </c>
      <c r="AU3">
        <v>0.110780132790504</v>
      </c>
      <c r="AV3">
        <v>0.112998733882668</v>
      </c>
      <c r="AW3">
        <v>0.10567992007497</v>
      </c>
      <c r="AX3">
        <v>2.8307293231062399E-2</v>
      </c>
      <c r="AY3">
        <v>4.2630141011104801E-2</v>
      </c>
      <c r="AZ3">
        <v>5.1512705201153197E-2</v>
      </c>
      <c r="BA3">
        <v>0.101123641902023</v>
      </c>
      <c r="BB3">
        <v>7.3622078009270397E-2</v>
      </c>
      <c r="BC3">
        <v>7.0557405778352601E-3</v>
      </c>
      <c r="BD3">
        <v>0.105869477825577</v>
      </c>
      <c r="BE3">
        <v>1.5417096251981699E-2</v>
      </c>
      <c r="BF3">
        <v>7.3748795935697997E-2</v>
      </c>
      <c r="BG3">
        <v>8.7972585173129295E-2</v>
      </c>
      <c r="BH3">
        <v>4.3392772207035898E-2</v>
      </c>
      <c r="BI3">
        <v>2.1670008935809199E-2</v>
      </c>
      <c r="BJ3">
        <v>5.9627157980168203E-4</v>
      </c>
      <c r="BK3">
        <v>0.129310914981142</v>
      </c>
      <c r="BL3">
        <v>1.17923843974673E-2</v>
      </c>
      <c r="BM3">
        <v>2.99763849761416E-2</v>
      </c>
      <c r="BN3">
        <v>-4.1540185156065203E-2</v>
      </c>
      <c r="BO3">
        <v>0</v>
      </c>
      <c r="BP3">
        <v>9.5354644625502598E-4</v>
      </c>
    </row>
    <row r="4" spans="1:68" x14ac:dyDescent="0.3">
      <c r="A4" t="s">
        <v>2</v>
      </c>
      <c r="B4">
        <v>0.12971084678200001</v>
      </c>
      <c r="C4">
        <v>0</v>
      </c>
      <c r="D4">
        <v>0</v>
      </c>
      <c r="E4">
        <v>0</v>
      </c>
      <c r="F4">
        <v>0</v>
      </c>
      <c r="G4">
        <v>0</v>
      </c>
      <c r="H4">
        <v>3.6182846495547301</v>
      </c>
      <c r="I4">
        <v>4.7891864306271398E-3</v>
      </c>
      <c r="J4">
        <v>6.4941061520594798E-2</v>
      </c>
      <c r="K4">
        <v>0</v>
      </c>
      <c r="L4">
        <v>8.51244818798889E-2</v>
      </c>
      <c r="M4">
        <v>0</v>
      </c>
      <c r="N4">
        <v>0</v>
      </c>
      <c r="O4">
        <v>0</v>
      </c>
      <c r="P4">
        <v>0</v>
      </c>
      <c r="Q4">
        <v>5.0435638012803902E-2</v>
      </c>
      <c r="R4">
        <v>4.1307245938158502E-2</v>
      </c>
      <c r="S4">
        <v>0</v>
      </c>
      <c r="T4">
        <v>-1.5452551242529499E-14</v>
      </c>
      <c r="U4">
        <v>0</v>
      </c>
      <c r="V4">
        <v>1.41272544777272E-2</v>
      </c>
      <c r="W4">
        <v>3.7497672681526803E-2</v>
      </c>
      <c r="X4">
        <v>6.4654355815604598E-3</v>
      </c>
      <c r="Y4">
        <v>0</v>
      </c>
      <c r="Z4">
        <v>1.35601218833534E-2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3.77007747987015E-2</v>
      </c>
      <c r="AH4">
        <v>0</v>
      </c>
      <c r="AI4">
        <v>0</v>
      </c>
      <c r="AJ4">
        <v>3.5163012990803703E-2</v>
      </c>
      <c r="AK4">
        <v>4.7891864306271398E-3</v>
      </c>
      <c r="AL4">
        <v>0</v>
      </c>
      <c r="AM4">
        <v>0.120869505872298</v>
      </c>
      <c r="AN4">
        <v>4.7891864306271398E-3</v>
      </c>
      <c r="AO4">
        <v>3.77007747987015E-2</v>
      </c>
      <c r="AP4">
        <v>5.0435638012803902E-2</v>
      </c>
      <c r="AQ4">
        <v>1.5368228076772201E-2</v>
      </c>
      <c r="AR4">
        <v>2.7162297645474901E-2</v>
      </c>
      <c r="AS4">
        <v>0.15719043364619401</v>
      </c>
      <c r="AT4">
        <v>1.41272544777272E-2</v>
      </c>
      <c r="AU4">
        <v>0.10151192555515801</v>
      </c>
      <c r="AV4">
        <v>0.103544911644191</v>
      </c>
      <c r="AW4">
        <v>9.6838412349735906E-2</v>
      </c>
      <c r="AX4">
        <v>2.59390178613862E-2</v>
      </c>
      <c r="AY4">
        <v>3.90635720658397E-2</v>
      </c>
      <c r="AZ4">
        <v>4.7202993567565799E-2</v>
      </c>
      <c r="BA4">
        <v>9.2663326447145006E-2</v>
      </c>
      <c r="BB4">
        <v>6.7462628125082802E-2</v>
      </c>
      <c r="BC4">
        <v>6.4654355815604598E-3</v>
      </c>
      <c r="BD4">
        <v>9.7012111114878605E-2</v>
      </c>
      <c r="BE4">
        <v>1.41272544777272E-2</v>
      </c>
      <c r="BF4">
        <v>6.7578744439353106E-2</v>
      </c>
      <c r="BG4">
        <v>8.0612527644080903E-2</v>
      </c>
      <c r="BH4">
        <v>3.9762399186166503E-2</v>
      </c>
      <c r="BI4">
        <v>1.9857029220496002E-2</v>
      </c>
      <c r="BJ4">
        <v>5.4638566225543499E-4</v>
      </c>
      <c r="BK4">
        <v>0.11849236541229501</v>
      </c>
      <c r="BL4">
        <v>1.08057971851078E-2</v>
      </c>
      <c r="BM4">
        <v>2.7468468248412099E-2</v>
      </c>
      <c r="BN4">
        <v>-3.8064805275900698E-2</v>
      </c>
      <c r="BO4">
        <v>0</v>
      </c>
      <c r="BP4">
        <v>0</v>
      </c>
    </row>
    <row r="5" spans="1:68" x14ac:dyDescent="0.3">
      <c r="A5" t="s">
        <v>3</v>
      </c>
      <c r="B5">
        <v>0.107596664972</v>
      </c>
      <c r="C5">
        <v>2.4158898359742902</v>
      </c>
      <c r="D5">
        <v>0</v>
      </c>
      <c r="E5">
        <v>0</v>
      </c>
      <c r="F5">
        <v>0</v>
      </c>
      <c r="G5">
        <v>0</v>
      </c>
      <c r="H5">
        <v>1.58093879962879</v>
      </c>
      <c r="I5">
        <v>3.9726861758192702E-3</v>
      </c>
      <c r="J5">
        <v>5.3869370316431603E-2</v>
      </c>
      <c r="K5">
        <v>0</v>
      </c>
      <c r="L5">
        <v>7.0611753642614405E-2</v>
      </c>
      <c r="M5">
        <v>0</v>
      </c>
      <c r="N5">
        <v>0</v>
      </c>
      <c r="O5">
        <v>0</v>
      </c>
      <c r="P5">
        <v>0</v>
      </c>
      <c r="Q5">
        <v>4.1836951808919901E-2</v>
      </c>
      <c r="R5">
        <v>3.42648437843735E-2</v>
      </c>
      <c r="S5">
        <v>0</v>
      </c>
      <c r="T5">
        <v>0</v>
      </c>
      <c r="U5">
        <v>0</v>
      </c>
      <c r="V5">
        <v>1.1718722872643699E-2</v>
      </c>
      <c r="W5">
        <v>3.1104758197477898E-2</v>
      </c>
      <c r="X5">
        <v>5.3631544579797298E-3</v>
      </c>
      <c r="Y5">
        <v>0</v>
      </c>
      <c r="Z5">
        <v>1.12482797503799E-2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3.1273233779887902E-2</v>
      </c>
      <c r="AH5">
        <v>0</v>
      </c>
      <c r="AI5">
        <v>0</v>
      </c>
      <c r="AJ5">
        <v>2.9168130669413001E-2</v>
      </c>
      <c r="AK5">
        <v>3.9726861758192702E-3</v>
      </c>
      <c r="AL5">
        <v>0</v>
      </c>
      <c r="AM5">
        <v>0.100262669247161</v>
      </c>
      <c r="AN5">
        <v>3.9726861758192702E-3</v>
      </c>
      <c r="AO5">
        <v>3.1273233779887902E-2</v>
      </c>
      <c r="AP5">
        <v>4.1836951808919901E-2</v>
      </c>
      <c r="AQ5">
        <v>1.2748124991958799E-2</v>
      </c>
      <c r="AR5">
        <v>2.2531443685212801E-2</v>
      </c>
      <c r="AS5">
        <v>0.13039130377630101</v>
      </c>
      <c r="AT5">
        <v>1.1718722872643699E-2</v>
      </c>
      <c r="AU5">
        <v>8.4205329897951403E-2</v>
      </c>
      <c r="AV5">
        <v>8.5891715643948596E-2</v>
      </c>
      <c r="AW5">
        <v>8.0328596015771594E-2</v>
      </c>
      <c r="AX5">
        <v>2.1516718792414801E-2</v>
      </c>
      <c r="AY5">
        <v>3.2403690057175603E-2</v>
      </c>
      <c r="AZ5">
        <v>3.9155435420915402E-2</v>
      </c>
      <c r="BA5">
        <v>7.6865313412695299E-2</v>
      </c>
      <c r="BB5">
        <v>5.59610393162005E-2</v>
      </c>
      <c r="BC5">
        <v>5.3631544579797298E-3</v>
      </c>
      <c r="BD5">
        <v>8.0472681173665295E-2</v>
      </c>
      <c r="BE5">
        <v>1.1718722872643699E-2</v>
      </c>
      <c r="BF5">
        <v>5.60573591574033E-2</v>
      </c>
      <c r="BG5">
        <v>6.6869034815906406E-2</v>
      </c>
      <c r="BH5">
        <v>3.2983375329491499E-2</v>
      </c>
      <c r="BI5">
        <v>1.6471638057900698E-2</v>
      </c>
      <c r="BJ5">
        <v>4.5323329934008699E-4</v>
      </c>
      <c r="BK5">
        <v>9.8290803423972298E-2</v>
      </c>
      <c r="BL5">
        <v>8.9635351886606495E-3</v>
      </c>
      <c r="BM5">
        <v>2.2785415782425902E-2</v>
      </c>
      <c r="BN5">
        <v>-3.1575201319741703E-2</v>
      </c>
      <c r="BO5">
        <v>0</v>
      </c>
      <c r="BP5">
        <v>7.24802282298817E-4</v>
      </c>
    </row>
    <row r="6" spans="1:68" x14ac:dyDescent="0.3">
      <c r="A6" t="s">
        <v>4</v>
      </c>
      <c r="B6">
        <v>0.1126391616</v>
      </c>
      <c r="C6">
        <v>3.9103134404688502</v>
      </c>
      <c r="D6">
        <v>0</v>
      </c>
      <c r="E6">
        <v>0</v>
      </c>
      <c r="F6">
        <v>0</v>
      </c>
      <c r="G6">
        <v>0</v>
      </c>
      <c r="H6">
        <v>0</v>
      </c>
      <c r="I6">
        <v>4.1588653352827602E-3</v>
      </c>
      <c r="J6">
        <v>5.6393947804440001E-2</v>
      </c>
      <c r="K6">
        <v>0</v>
      </c>
      <c r="L6">
        <v>7.3920959645725204E-2</v>
      </c>
      <c r="M6">
        <v>0</v>
      </c>
      <c r="N6">
        <v>0</v>
      </c>
      <c r="O6">
        <v>0</v>
      </c>
      <c r="P6">
        <v>0</v>
      </c>
      <c r="Q6">
        <v>4.3797632360470302E-2</v>
      </c>
      <c r="R6">
        <v>3.5870658976569499E-2</v>
      </c>
      <c r="S6">
        <v>0</v>
      </c>
      <c r="T6">
        <v>0</v>
      </c>
      <c r="U6">
        <v>0</v>
      </c>
      <c r="V6">
        <v>1.2267918524619999E-2</v>
      </c>
      <c r="W6">
        <v>3.2562476597646099E-2</v>
      </c>
      <c r="X6">
        <v>5.6144976411243303E-3</v>
      </c>
      <c r="Y6">
        <v>0</v>
      </c>
      <c r="Z6">
        <v>1.17754281775817E-2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3.27388477552168E-2</v>
      </c>
      <c r="AH6">
        <v>0</v>
      </c>
      <c r="AI6">
        <v>0</v>
      </c>
      <c r="AJ6">
        <v>3.05350893998147E-2</v>
      </c>
      <c r="AK6">
        <v>4.1588653352827602E-3</v>
      </c>
      <c r="AL6">
        <v>0</v>
      </c>
      <c r="AM6">
        <v>0.104961459602091</v>
      </c>
      <c r="AN6">
        <v>4.1588653352827602E-3</v>
      </c>
      <c r="AO6">
        <v>3.27388477552168E-2</v>
      </c>
      <c r="AP6">
        <v>4.3797632360470302E-2</v>
      </c>
      <c r="AQ6">
        <v>1.33455633726186E-2</v>
      </c>
      <c r="AR6">
        <v>2.3587375380086699E-2</v>
      </c>
      <c r="AS6">
        <v>0.13650206668687601</v>
      </c>
      <c r="AT6">
        <v>1.2267918524619999E-2</v>
      </c>
      <c r="AU6">
        <v>8.8151596189574299E-2</v>
      </c>
      <c r="AV6">
        <v>8.99170140732303E-2</v>
      </c>
      <c r="AW6">
        <v>8.4093179933376394E-2</v>
      </c>
      <c r="AX6">
        <v>2.2525095603950801E-2</v>
      </c>
      <c r="AY6">
        <v>3.3922282644507099E-2</v>
      </c>
      <c r="AZ6">
        <v>4.0990447232194201E-2</v>
      </c>
      <c r="BA6">
        <v>8.0467591269490699E-2</v>
      </c>
      <c r="BB6">
        <v>5.8583642462169197E-2</v>
      </c>
      <c r="BC6">
        <v>5.6144976411243303E-3</v>
      </c>
      <c r="BD6">
        <v>8.4244017613971503E-2</v>
      </c>
      <c r="BE6">
        <v>1.2267918524619999E-2</v>
      </c>
      <c r="BF6">
        <v>5.8684476313863101E-2</v>
      </c>
      <c r="BG6">
        <v>7.0002839034323097E-2</v>
      </c>
      <c r="BH6">
        <v>3.4529134753561903E-2</v>
      </c>
      <c r="BI6">
        <v>1.7243578149038399E-2</v>
      </c>
      <c r="BJ6">
        <v>4.7447398913483502E-4</v>
      </c>
      <c r="BK6">
        <v>0.10289718267334599</v>
      </c>
      <c r="BL6">
        <v>9.3836095095101192E-3</v>
      </c>
      <c r="BM6">
        <v>2.3853249829887901E-2</v>
      </c>
      <c r="BN6">
        <v>-3.3054966944684502E-2</v>
      </c>
      <c r="BO6">
        <v>0</v>
      </c>
      <c r="BP6">
        <v>7.5876999928530203E-4</v>
      </c>
    </row>
    <row r="7" spans="1:68" x14ac:dyDescent="0.3">
      <c r="A7" t="s">
        <v>5</v>
      </c>
      <c r="B7">
        <v>0.12978014386600001</v>
      </c>
      <c r="C7">
        <v>-2.9446031222512501E-12</v>
      </c>
      <c r="D7">
        <v>0</v>
      </c>
      <c r="E7">
        <v>0</v>
      </c>
      <c r="F7">
        <v>0</v>
      </c>
      <c r="G7">
        <v>0</v>
      </c>
      <c r="H7">
        <v>3.6162219348273998</v>
      </c>
      <c r="I7">
        <v>4.7917450189245599E-3</v>
      </c>
      <c r="J7">
        <v>6.4975755814147607E-2</v>
      </c>
      <c r="K7">
        <v>0</v>
      </c>
      <c r="L7">
        <v>8.5169959020140698E-2</v>
      </c>
      <c r="M7">
        <v>0</v>
      </c>
      <c r="N7">
        <v>0</v>
      </c>
      <c r="O7">
        <v>0</v>
      </c>
      <c r="P7">
        <v>0</v>
      </c>
      <c r="Q7">
        <v>5.0462582888507697E-2</v>
      </c>
      <c r="R7">
        <v>4.1329314036259703E-2</v>
      </c>
      <c r="S7">
        <v>0</v>
      </c>
      <c r="T7">
        <v>0</v>
      </c>
      <c r="U7">
        <v>0</v>
      </c>
      <c r="V7">
        <v>1.4134801861500601E-2</v>
      </c>
      <c r="W7">
        <v>3.7517705542613002E-2</v>
      </c>
      <c r="X7">
        <v>6.4688896938703199E-3</v>
      </c>
      <c r="Y7">
        <v>0</v>
      </c>
      <c r="Z7">
        <v>1.35673662806301E-2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3.7720916165618103E-2</v>
      </c>
      <c r="AH7">
        <v>0</v>
      </c>
      <c r="AI7">
        <v>0</v>
      </c>
      <c r="AJ7">
        <v>3.5181798576784898E-2</v>
      </c>
      <c r="AK7">
        <v>4.7917450189245599E-3</v>
      </c>
      <c r="AL7">
        <v>0</v>
      </c>
      <c r="AM7">
        <v>0.12093407953371001</v>
      </c>
      <c r="AN7">
        <v>4.7917450189245599E-3</v>
      </c>
      <c r="AO7">
        <v>3.7720916165618103E-2</v>
      </c>
      <c r="AP7">
        <v>5.0462582888507697E-2</v>
      </c>
      <c r="AQ7">
        <v>1.5376438441737E-2</v>
      </c>
      <c r="AR7">
        <v>2.7176808907009801E-2</v>
      </c>
      <c r="AS7">
        <v>0.157274411501205</v>
      </c>
      <c r="AT7">
        <v>1.4134801861500601E-2</v>
      </c>
      <c r="AU7">
        <v>0.101566157568954</v>
      </c>
      <c r="AV7">
        <v>0.103600229766137</v>
      </c>
      <c r="AW7">
        <v>9.6890147572822605E-2</v>
      </c>
      <c r="AX7">
        <v>2.5952875594522699E-2</v>
      </c>
      <c r="AY7">
        <v>3.9084441497363301E-2</v>
      </c>
      <c r="AZ7">
        <v>4.7228211426298898E-2</v>
      </c>
      <c r="BA7">
        <v>9.27128311607123E-2</v>
      </c>
      <c r="BB7">
        <v>6.74986695474004E-2</v>
      </c>
      <c r="BC7">
        <v>6.4688896938703199E-3</v>
      </c>
      <c r="BD7">
        <v>9.7063939135277305E-2</v>
      </c>
      <c r="BE7">
        <v>1.4134801861500601E-2</v>
      </c>
      <c r="BF7">
        <v>6.7614847895973898E-2</v>
      </c>
      <c r="BG7">
        <v>8.0655594305337003E-2</v>
      </c>
      <c r="BH7">
        <v>3.97836419610368E-2</v>
      </c>
      <c r="BI7">
        <v>1.9867637695084001E-2</v>
      </c>
      <c r="BJ7">
        <v>5.4667756485319804E-4</v>
      </c>
      <c r="BK7">
        <v>0.118555669103568</v>
      </c>
      <c r="BL7">
        <v>1.08115701042877E-2</v>
      </c>
      <c r="BM7">
        <v>2.7483143079382499E-2</v>
      </c>
      <c r="BN7">
        <v>-3.8085141123483497E-2</v>
      </c>
      <c r="BO7">
        <v>0</v>
      </c>
      <c r="BP7">
        <v>8.7423661779502404E-4</v>
      </c>
    </row>
    <row r="8" spans="1:68" x14ac:dyDescent="0.3">
      <c r="A8" t="s">
        <v>6</v>
      </c>
      <c r="B8">
        <v>0.10399374671599999</v>
      </c>
      <c r="C8">
        <v>0</v>
      </c>
      <c r="D8">
        <v>0</v>
      </c>
      <c r="E8">
        <v>0</v>
      </c>
      <c r="F8">
        <v>0</v>
      </c>
      <c r="G8">
        <v>0</v>
      </c>
      <c r="H8">
        <v>4.0586446761413404</v>
      </c>
      <c r="I8">
        <v>3.8396591572591502E-3</v>
      </c>
      <c r="J8">
        <v>5.2065532457676401E-2</v>
      </c>
      <c r="K8">
        <v>0</v>
      </c>
      <c r="L8">
        <v>6.8247290242625602E-2</v>
      </c>
      <c r="M8">
        <v>0</v>
      </c>
      <c r="N8">
        <v>0</v>
      </c>
      <c r="O8">
        <v>0</v>
      </c>
      <c r="P8">
        <v>0</v>
      </c>
      <c r="Q8">
        <v>4.0436024396467402E-2</v>
      </c>
      <c r="R8">
        <v>3.31174715006523E-2</v>
      </c>
      <c r="S8">
        <v>0</v>
      </c>
      <c r="T8">
        <v>0</v>
      </c>
      <c r="U8">
        <v>0</v>
      </c>
      <c r="V8">
        <v>1.13263166527498E-2</v>
      </c>
      <c r="W8">
        <v>3.00632026698321E-2</v>
      </c>
      <c r="X8">
        <v>5.1835670412932501E-3</v>
      </c>
      <c r="Y8">
        <v>0</v>
      </c>
      <c r="Z8">
        <v>1.08716265105073E-2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3.0226036778577201E-2</v>
      </c>
      <c r="AH8">
        <v>0</v>
      </c>
      <c r="AI8">
        <v>0</v>
      </c>
      <c r="AJ8">
        <v>2.8191423905224999E-2</v>
      </c>
      <c r="AK8">
        <v>3.8396591572591502E-3</v>
      </c>
      <c r="AL8">
        <v>0</v>
      </c>
      <c r="AM8">
        <v>9.6905332832320806E-2</v>
      </c>
      <c r="AN8">
        <v>3.8396591572591502E-3</v>
      </c>
      <c r="AO8">
        <v>3.0226036778577201E-2</v>
      </c>
      <c r="AP8">
        <v>4.0436024396467402E-2</v>
      </c>
      <c r="AQ8">
        <v>1.23212488218168E-2</v>
      </c>
      <c r="AR8">
        <v>2.1776969094307898E-2</v>
      </c>
      <c r="AS8">
        <v>0.126025097733376</v>
      </c>
      <c r="AT8">
        <v>1.13263166527498E-2</v>
      </c>
      <c r="AU8">
        <v>8.1385680047086698E-2</v>
      </c>
      <c r="AV8">
        <v>8.3015596477864106E-2</v>
      </c>
      <c r="AW8">
        <v>7.7638760181739097E-2</v>
      </c>
      <c r="AX8">
        <v>2.0796222678835598E-2</v>
      </c>
      <c r="AY8">
        <v>3.13186392658788E-2</v>
      </c>
      <c r="AZ8">
        <v>3.7844299679520799E-2</v>
      </c>
      <c r="BA8">
        <v>7.4291447010610898E-2</v>
      </c>
      <c r="BB8">
        <v>5.40871610670043E-2</v>
      </c>
      <c r="BC8">
        <v>5.1835670412932397E-3</v>
      </c>
      <c r="BD8">
        <v>7.7778020589293798E-2</v>
      </c>
      <c r="BE8">
        <v>1.13263166527498E-2</v>
      </c>
      <c r="BF8">
        <v>5.4180255598999201E-2</v>
      </c>
      <c r="BG8">
        <v>6.4629897883901805E-2</v>
      </c>
      <c r="BH8">
        <v>3.1878913540178098E-2</v>
      </c>
      <c r="BI8">
        <v>1.5920078532515099E-2</v>
      </c>
      <c r="BJ8">
        <v>4.38056597266241E-4</v>
      </c>
      <c r="BK8">
        <v>9.4999495741291795E-2</v>
      </c>
      <c r="BL8">
        <v>8.6633875532490193E-3</v>
      </c>
      <c r="BM8">
        <v>2.20224368321544E-2</v>
      </c>
      <c r="BN8">
        <v>-3.05178928120746E-2</v>
      </c>
      <c r="BO8">
        <v>0</v>
      </c>
      <c r="BP8">
        <v>7.0053198195480101E-4</v>
      </c>
    </row>
    <row r="9" spans="1:68" x14ac:dyDescent="0.3">
      <c r="A9" t="s">
        <v>7</v>
      </c>
      <c r="B9">
        <v>9.5505122998E-2</v>
      </c>
      <c r="C9">
        <v>4.2042858121821203</v>
      </c>
      <c r="D9">
        <v>0</v>
      </c>
      <c r="E9">
        <v>0</v>
      </c>
      <c r="F9">
        <v>0</v>
      </c>
      <c r="G9">
        <v>0</v>
      </c>
      <c r="H9">
        <v>0</v>
      </c>
      <c r="I9">
        <v>3.52624202574264E-3</v>
      </c>
      <c r="J9">
        <v>4.7815616211101399E-2</v>
      </c>
      <c r="K9">
        <v>0</v>
      </c>
      <c r="L9">
        <v>6.26765171438846E-2</v>
      </c>
      <c r="M9">
        <v>0</v>
      </c>
      <c r="N9">
        <v>0</v>
      </c>
      <c r="O9">
        <v>0</v>
      </c>
      <c r="P9">
        <v>0</v>
      </c>
      <c r="Q9">
        <v>3.7135381746377399E-2</v>
      </c>
      <c r="R9">
        <v>3.0414215170939101E-2</v>
      </c>
      <c r="S9">
        <v>0</v>
      </c>
      <c r="T9">
        <v>0</v>
      </c>
      <c r="U9">
        <v>0</v>
      </c>
      <c r="V9">
        <v>1.0401791446069101E-2</v>
      </c>
      <c r="W9">
        <v>2.7609254973164299E-2</v>
      </c>
      <c r="X9">
        <v>4.7604516952260501E-3</v>
      </c>
      <c r="Y9">
        <v>0</v>
      </c>
      <c r="Z9">
        <v>9.9842159731953397E-3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2.7758797537736399E-2</v>
      </c>
      <c r="AH9">
        <v>0</v>
      </c>
      <c r="AI9">
        <v>0</v>
      </c>
      <c r="AJ9">
        <v>2.5890262564633899E-2</v>
      </c>
      <c r="AK9">
        <v>3.52624202574264E-3</v>
      </c>
      <c r="AL9">
        <v>0</v>
      </c>
      <c r="AM9">
        <v>8.8995310040973899E-2</v>
      </c>
      <c r="AN9">
        <v>3.52624202574264E-3</v>
      </c>
      <c r="AO9">
        <v>2.7758797537736399E-2</v>
      </c>
      <c r="AP9">
        <v>3.7135381746377399E-2</v>
      </c>
      <c r="AQ9">
        <v>1.1315510993465601E-2</v>
      </c>
      <c r="AR9">
        <v>1.9999395901710799E-2</v>
      </c>
      <c r="AS9">
        <v>0.11573813657018001</v>
      </c>
      <c r="AT9">
        <v>1.0401791446069101E-2</v>
      </c>
      <c r="AU9">
        <v>7.47424689332499E-2</v>
      </c>
      <c r="AV9">
        <v>7.6239341332923802E-2</v>
      </c>
      <c r="AW9">
        <v>7.1301396235091102E-2</v>
      </c>
      <c r="AX9">
        <v>1.9098704177473499E-2</v>
      </c>
      <c r="AY9">
        <v>2.8762214937655999E-2</v>
      </c>
      <c r="AZ9">
        <v>3.4755209902536603E-2</v>
      </c>
      <c r="BA9">
        <v>6.8227311819280295E-2</v>
      </c>
      <c r="BB9">
        <v>4.9672226777479199E-2</v>
      </c>
      <c r="BC9">
        <v>4.7604516952260501E-3</v>
      </c>
      <c r="BD9">
        <v>7.1429289332246099E-2</v>
      </c>
      <c r="BE9">
        <v>1.0401791446069101E-2</v>
      </c>
      <c r="BF9">
        <v>4.9757722348216703E-2</v>
      </c>
      <c r="BG9">
        <v>5.93543991025429E-2</v>
      </c>
      <c r="BH9">
        <v>2.9276756101613701E-2</v>
      </c>
      <c r="BI9">
        <v>1.46205815868709E-2</v>
      </c>
      <c r="BJ9">
        <v>4.0229966246192403E-4</v>
      </c>
      <c r="BK9">
        <v>8.7245039360853496E-2</v>
      </c>
      <c r="BL9">
        <v>7.9562273692470997E-3</v>
      </c>
      <c r="BM9">
        <v>2.0224827018824901E-2</v>
      </c>
      <c r="BN9">
        <v>-2.8026830446038001E-2</v>
      </c>
      <c r="BO9">
        <v>0</v>
      </c>
      <c r="BP9">
        <v>6.43350155306333E-4</v>
      </c>
    </row>
    <row r="10" spans="1:68" x14ac:dyDescent="0.3">
      <c r="A10" t="s">
        <v>8</v>
      </c>
      <c r="B10">
        <v>9.9623192649999998E-2</v>
      </c>
      <c r="C10">
        <v>5.4808058161108297</v>
      </c>
      <c r="D10">
        <v>0</v>
      </c>
      <c r="E10">
        <v>0</v>
      </c>
      <c r="F10">
        <v>0</v>
      </c>
      <c r="G10">
        <v>0</v>
      </c>
      <c r="H10">
        <v>-1.3471746073528801</v>
      </c>
      <c r="I10">
        <v>3.6782894742571899E-3</v>
      </c>
      <c r="J10">
        <v>4.9877369882836302E-2</v>
      </c>
      <c r="K10">
        <v>0</v>
      </c>
      <c r="L10">
        <v>6.5379055552726703E-2</v>
      </c>
      <c r="M10">
        <v>0</v>
      </c>
      <c r="N10">
        <v>0</v>
      </c>
      <c r="O10">
        <v>0</v>
      </c>
      <c r="P10">
        <v>0</v>
      </c>
      <c r="Q10">
        <v>3.8736616149147599E-2</v>
      </c>
      <c r="R10">
        <v>3.1725640700305299E-2</v>
      </c>
      <c r="S10">
        <v>0</v>
      </c>
      <c r="T10">
        <v>0</v>
      </c>
      <c r="U10">
        <v>0</v>
      </c>
      <c r="V10">
        <v>1.08503045764211E-2</v>
      </c>
      <c r="W10">
        <v>2.8799733886229199E-2</v>
      </c>
      <c r="X10">
        <v>4.9657168269858698E-3</v>
      </c>
      <c r="Y10">
        <v>0</v>
      </c>
      <c r="Z10">
        <v>1.0414723735580901E-2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2.89557245519926E-2</v>
      </c>
      <c r="AH10">
        <v>0</v>
      </c>
      <c r="AI10">
        <v>0</v>
      </c>
      <c r="AJ10">
        <v>2.7006620527462399E-2</v>
      </c>
      <c r="AK10">
        <v>3.6782894742571899E-3</v>
      </c>
      <c r="AL10">
        <v>0</v>
      </c>
      <c r="AM10">
        <v>9.2832684141395005E-2</v>
      </c>
      <c r="AN10">
        <v>3.6782894742571899E-3</v>
      </c>
      <c r="AO10">
        <v>2.89557245519926E-2</v>
      </c>
      <c r="AP10">
        <v>3.8736616149147599E-2</v>
      </c>
      <c r="AQ10">
        <v>1.1803422646330899E-2</v>
      </c>
      <c r="AR10">
        <v>2.08617465561662E-2</v>
      </c>
      <c r="AS10">
        <v>0.12072863019845</v>
      </c>
      <c r="AT10">
        <v>1.08503045764211E-2</v>
      </c>
      <c r="AU10">
        <v>7.7965277127905797E-2</v>
      </c>
      <c r="AV10">
        <v>7.9526692921782105E-2</v>
      </c>
      <c r="AW10">
        <v>7.43758293834271E-2</v>
      </c>
      <c r="AX10">
        <v>1.99222180539744E-2</v>
      </c>
      <c r="AY10">
        <v>3.00024081413394E-2</v>
      </c>
      <c r="AZ10">
        <v>3.6253814068006603E-2</v>
      </c>
      <c r="BA10">
        <v>7.1169194028535193E-2</v>
      </c>
      <c r="BB10">
        <v>5.18140353341143E-2</v>
      </c>
      <c r="BC10">
        <v>4.9657168269858698E-3</v>
      </c>
      <c r="BD10">
        <v>7.4509237081951701E-2</v>
      </c>
      <c r="BE10">
        <v>1.08503045764211E-2</v>
      </c>
      <c r="BF10">
        <v>5.1903217374270103E-2</v>
      </c>
      <c r="BG10">
        <v>6.1913691651299702E-2</v>
      </c>
      <c r="BH10">
        <v>3.05391357209099E-2</v>
      </c>
      <c r="BI10">
        <v>1.52510040337249E-2</v>
      </c>
      <c r="BJ10">
        <v>4.19646355277858E-4</v>
      </c>
      <c r="BK10">
        <v>9.1006943828397094E-2</v>
      </c>
      <c r="BL10">
        <v>8.2992906253867103E-3</v>
      </c>
      <c r="BM10">
        <v>2.1096898000450899E-2</v>
      </c>
      <c r="BN10">
        <v>-2.92353147270694E-2</v>
      </c>
      <c r="BO10">
        <v>0</v>
      </c>
      <c r="BP10">
        <v>6.7109066457966197E-4</v>
      </c>
    </row>
    <row r="11" spans="1:68" x14ac:dyDescent="0.3">
      <c r="A11" t="s">
        <v>9</v>
      </c>
      <c r="B11">
        <v>0.10404935175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3.84171220741427E-3</v>
      </c>
      <c r="J11">
        <v>5.2093371686418102E-2</v>
      </c>
      <c r="K11">
        <v>0</v>
      </c>
      <c r="L11">
        <v>6.8283781791532994E-2</v>
      </c>
      <c r="M11">
        <v>0</v>
      </c>
      <c r="N11">
        <v>4.0519404454220602</v>
      </c>
      <c r="O11">
        <v>0</v>
      </c>
      <c r="P11">
        <v>0</v>
      </c>
      <c r="Q11">
        <v>4.04576453744818E-2</v>
      </c>
      <c r="R11">
        <v>3.3135179278157602E-2</v>
      </c>
      <c r="S11">
        <v>0</v>
      </c>
      <c r="T11">
        <v>0</v>
      </c>
      <c r="U11">
        <v>0</v>
      </c>
      <c r="V11">
        <v>1.1332372788262299E-2</v>
      </c>
      <c r="W11">
        <v>3.0079277342203201E-2</v>
      </c>
      <c r="X11">
        <v>5.1863386735372403E-3</v>
      </c>
      <c r="Y11">
        <v>0</v>
      </c>
      <c r="Z11">
        <v>1.0877439525047499E-2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3.0242198517680102E-2</v>
      </c>
      <c r="AH11">
        <v>5.7502032360499796E-3</v>
      </c>
      <c r="AI11">
        <v>0</v>
      </c>
      <c r="AJ11">
        <v>2.8206497745088099E-2</v>
      </c>
      <c r="AK11">
        <v>3.84171220741427E-3</v>
      </c>
      <c r="AL11">
        <v>0</v>
      </c>
      <c r="AM11">
        <v>9.6957147720206693E-2</v>
      </c>
      <c r="AN11">
        <v>3.84171220741427E-3</v>
      </c>
      <c r="AO11">
        <v>3.0242198517680102E-2</v>
      </c>
      <c r="AP11">
        <v>4.04576453744818E-2</v>
      </c>
      <c r="AQ11">
        <v>1.23278369435192E-2</v>
      </c>
      <c r="AR11">
        <v>2.17886131512358E-2</v>
      </c>
      <c r="AS11">
        <v>0.12609248284128499</v>
      </c>
      <c r="AT11">
        <v>1.1332372788262299E-2</v>
      </c>
      <c r="AU11">
        <v>8.1429196639661194E-2</v>
      </c>
      <c r="AV11">
        <v>8.3059984580134194E-2</v>
      </c>
      <c r="AW11">
        <v>7.76802733114796E-2</v>
      </c>
      <c r="AX11">
        <v>2.08073423346384E-2</v>
      </c>
      <c r="AY11">
        <v>3.1335385215094103E-2</v>
      </c>
      <c r="AZ11">
        <v>3.7864534872855397E-2</v>
      </c>
      <c r="BA11">
        <v>7.4331170345593806E-2</v>
      </c>
      <c r="BB11">
        <v>5.4116081252352698E-2</v>
      </c>
      <c r="BC11">
        <v>5.1863386735372403E-3</v>
      </c>
      <c r="BD11">
        <v>7.7819608181008706E-2</v>
      </c>
      <c r="BE11">
        <v>1.1332372788262299E-2</v>
      </c>
      <c r="BF11">
        <v>5.4209225561615698E-2</v>
      </c>
      <c r="BG11">
        <v>6.4664455227807005E-2</v>
      </c>
      <c r="BH11">
        <v>3.1895959065772299E-2</v>
      </c>
      <c r="BI11">
        <v>1.59285909338472E-2</v>
      </c>
      <c r="BJ11">
        <v>4.3829082434963899E-4</v>
      </c>
      <c r="BK11">
        <v>9.5050291585825702E-2</v>
      </c>
      <c r="BL11">
        <v>8.6680198313875204E-3</v>
      </c>
      <c r="BM11">
        <v>2.2034212139684799E-2</v>
      </c>
      <c r="BN11">
        <v>-3.0534210605418E-2</v>
      </c>
      <c r="BO11">
        <v>0</v>
      </c>
      <c r="BP11">
        <v>7.0090655356035299E-4</v>
      </c>
    </row>
    <row r="12" spans="1:68" x14ac:dyDescent="0.3">
      <c r="A12" t="s">
        <v>10</v>
      </c>
      <c r="B12">
        <v>8.8486564613999993E-2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3.2671026753406099E-3</v>
      </c>
      <c r="J12">
        <v>4.4301703202983697E-2</v>
      </c>
      <c r="K12">
        <v>0</v>
      </c>
      <c r="L12">
        <v>5.8070494125733597E-2</v>
      </c>
      <c r="M12">
        <v>0</v>
      </c>
      <c r="N12">
        <v>4.31981458388998</v>
      </c>
      <c r="O12">
        <v>0</v>
      </c>
      <c r="P12">
        <v>0</v>
      </c>
      <c r="Q12">
        <v>3.4406346520648903E-2</v>
      </c>
      <c r="R12">
        <v>2.8179110517074099E-2</v>
      </c>
      <c r="S12">
        <v>0</v>
      </c>
      <c r="T12">
        <v>0</v>
      </c>
      <c r="U12">
        <v>0</v>
      </c>
      <c r="V12">
        <v>9.6373761113654494E-3</v>
      </c>
      <c r="W12">
        <v>2.5580283522355599E-2</v>
      </c>
      <c r="X12">
        <v>4.4106117378673601E-3</v>
      </c>
      <c r="Y12">
        <v>0</v>
      </c>
      <c r="Z12">
        <v>9.2504877654655399E-3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2.57188363809688E-2</v>
      </c>
      <c r="AH12">
        <v>4.89013839714161E-3</v>
      </c>
      <c r="AI12">
        <v>0</v>
      </c>
      <c r="AJ12">
        <v>2.3987617830164801E-2</v>
      </c>
      <c r="AK12">
        <v>3.2671026753406099E-3</v>
      </c>
      <c r="AL12">
        <v>0</v>
      </c>
      <c r="AM12">
        <v>8.2455150101722899E-2</v>
      </c>
      <c r="AN12">
        <v>3.2671026753406099E-3</v>
      </c>
      <c r="AO12">
        <v>2.57188363809688E-2</v>
      </c>
      <c r="AP12">
        <v>3.4406346520648903E-2</v>
      </c>
      <c r="AQ12">
        <v>1.04839474913266E-2</v>
      </c>
      <c r="AR12">
        <v>1.8529663981844802E-2</v>
      </c>
      <c r="AS12">
        <v>0.10723267798038</v>
      </c>
      <c r="AT12">
        <v>9.6373761113654494E-3</v>
      </c>
      <c r="AU12">
        <v>6.9249733407603806E-2</v>
      </c>
      <c r="AV12">
        <v>7.0636602427346595E-2</v>
      </c>
      <c r="AW12">
        <v>6.6061541066827698E-2</v>
      </c>
      <c r="AX12">
        <v>1.7695163025747501E-2</v>
      </c>
      <c r="AY12">
        <v>2.6648513824498701E-2</v>
      </c>
      <c r="AZ12">
        <v>3.22010906868141E-2</v>
      </c>
      <c r="BA12">
        <v>6.3213367474147894E-2</v>
      </c>
      <c r="BB12">
        <v>4.6021873657591299E-2</v>
      </c>
      <c r="BC12">
        <v>4.4106117378673697E-3</v>
      </c>
      <c r="BD12">
        <v>6.6180035451734398E-2</v>
      </c>
      <c r="BE12">
        <v>9.6373761113654494E-3</v>
      </c>
      <c r="BF12">
        <v>4.6101086260086299E-2</v>
      </c>
      <c r="BG12">
        <v>5.4992514604921203E-2</v>
      </c>
      <c r="BH12">
        <v>2.7125241967679702E-2</v>
      </c>
      <c r="BI12">
        <v>1.35461323609625E-2</v>
      </c>
      <c r="BJ12">
        <v>3.7273513670437299E-4</v>
      </c>
      <c r="BK12">
        <v>8.0833504741068304E-2</v>
      </c>
      <c r="BL12">
        <v>7.3715336423083996E-3</v>
      </c>
      <c r="BM12">
        <v>1.87385284331365E-2</v>
      </c>
      <c r="BN12">
        <v>-2.59671718682556E-2</v>
      </c>
      <c r="BO12">
        <v>0</v>
      </c>
      <c r="BP12">
        <v>5.9607111430172097E-4</v>
      </c>
    </row>
    <row r="14" spans="1:68" x14ac:dyDescent="0.3">
      <c r="A14" t="s">
        <v>41</v>
      </c>
    </row>
    <row r="15" spans="1:68" x14ac:dyDescent="0.3">
      <c r="B15" t="s">
        <v>44</v>
      </c>
      <c r="C15" t="s">
        <v>47</v>
      </c>
      <c r="D15" t="s">
        <v>50</v>
      </c>
      <c r="E15" t="s">
        <v>53</v>
      </c>
      <c r="F15" t="s">
        <v>56</v>
      </c>
      <c r="G15" t="s">
        <v>59</v>
      </c>
      <c r="H15" t="s">
        <v>62</v>
      </c>
      <c r="I15" t="s">
        <v>65</v>
      </c>
      <c r="J15" t="s">
        <v>68</v>
      </c>
      <c r="K15" t="s">
        <v>71</v>
      </c>
      <c r="L15" t="s">
        <v>74</v>
      </c>
      <c r="M15" t="s">
        <v>77</v>
      </c>
      <c r="N15" t="s">
        <v>80</v>
      </c>
      <c r="O15" t="s">
        <v>83</v>
      </c>
      <c r="P15" t="s">
        <v>86</v>
      </c>
      <c r="Q15" t="s">
        <v>89</v>
      </c>
      <c r="R15" t="s">
        <v>92</v>
      </c>
      <c r="S15" t="s">
        <v>95</v>
      </c>
      <c r="T15" t="s">
        <v>98</v>
      </c>
      <c r="U15" t="s">
        <v>101</v>
      </c>
      <c r="V15" t="s">
        <v>104</v>
      </c>
      <c r="W15" t="s">
        <v>107</v>
      </c>
      <c r="X15" t="s">
        <v>110</v>
      </c>
      <c r="Y15" t="s">
        <v>113</v>
      </c>
      <c r="Z15" t="s">
        <v>116</v>
      </c>
      <c r="AA15" t="s">
        <v>119</v>
      </c>
      <c r="AB15" t="s">
        <v>122</v>
      </c>
      <c r="AC15" t="s">
        <v>125</v>
      </c>
      <c r="AD15" t="s">
        <v>128</v>
      </c>
      <c r="AE15" t="s">
        <v>131</v>
      </c>
      <c r="AF15" t="s">
        <v>134</v>
      </c>
      <c r="AG15" t="s">
        <v>137</v>
      </c>
      <c r="AH15" t="s">
        <v>140</v>
      </c>
      <c r="AI15" t="s">
        <v>143</v>
      </c>
      <c r="AJ15" t="s">
        <v>146</v>
      </c>
      <c r="AK15" t="s">
        <v>149</v>
      </c>
      <c r="AL15" t="s">
        <v>152</v>
      </c>
      <c r="AM15" t="s">
        <v>155</v>
      </c>
      <c r="AN15" t="s">
        <v>158</v>
      </c>
      <c r="AO15" t="s">
        <v>161</v>
      </c>
      <c r="AP15" t="s">
        <v>164</v>
      </c>
      <c r="AQ15" t="s">
        <v>167</v>
      </c>
      <c r="AR15" t="s">
        <v>170</v>
      </c>
      <c r="AS15" t="s">
        <v>173</v>
      </c>
      <c r="AT15" t="s">
        <v>176</v>
      </c>
      <c r="AU15" t="s">
        <v>179</v>
      </c>
      <c r="AV15" t="s">
        <v>182</v>
      </c>
      <c r="AW15" t="s">
        <v>185</v>
      </c>
      <c r="AX15" t="s">
        <v>188</v>
      </c>
      <c r="AY15" t="s">
        <v>191</v>
      </c>
      <c r="AZ15" t="s">
        <v>194</v>
      </c>
      <c r="BA15" t="s">
        <v>197</v>
      </c>
      <c r="BB15" t="s">
        <v>200</v>
      </c>
      <c r="BC15" t="s">
        <v>203</v>
      </c>
      <c r="BD15" t="s">
        <v>206</v>
      </c>
      <c r="BE15" t="s">
        <v>209</v>
      </c>
      <c r="BF15" t="s">
        <v>212</v>
      </c>
      <c r="BG15" t="s">
        <v>215</v>
      </c>
      <c r="BH15" t="s">
        <v>218</v>
      </c>
      <c r="BI15" t="s">
        <v>221</v>
      </c>
      <c r="BJ15" t="s">
        <v>224</v>
      </c>
      <c r="BK15" t="s">
        <v>227</v>
      </c>
      <c r="BL15" t="s">
        <v>230</v>
      </c>
      <c r="BM15" t="s">
        <v>233</v>
      </c>
      <c r="BN15" t="s">
        <v>236</v>
      </c>
      <c r="BO15" t="s">
        <v>239</v>
      </c>
      <c r="BP15" t="s">
        <v>242</v>
      </c>
    </row>
    <row r="16" spans="1:68" x14ac:dyDescent="0.3">
      <c r="A16" t="s">
        <v>1</v>
      </c>
      <c r="B16">
        <v>0.12776924000000001</v>
      </c>
      <c r="C16">
        <v>0</v>
      </c>
      <c r="D16">
        <v>0</v>
      </c>
      <c r="E16">
        <v>0</v>
      </c>
      <c r="F16">
        <v>0</v>
      </c>
      <c r="G16">
        <v>0</v>
      </c>
      <c r="H16">
        <v>3.6515841199999999</v>
      </c>
      <c r="I16">
        <v>4.7175000000000003E-3</v>
      </c>
      <c r="J16">
        <v>6.3968979999999995E-2</v>
      </c>
      <c r="K16">
        <v>0</v>
      </c>
      <c r="L16">
        <v>8.3850279999999999E-2</v>
      </c>
      <c r="M16">
        <v>0</v>
      </c>
      <c r="N16">
        <v>0</v>
      </c>
      <c r="O16">
        <v>0</v>
      </c>
      <c r="P16">
        <v>0</v>
      </c>
      <c r="Q16">
        <v>0</v>
      </c>
      <c r="R16">
        <v>4.0688929999999998E-2</v>
      </c>
      <c r="S16">
        <v>0</v>
      </c>
      <c r="T16">
        <v>0</v>
      </c>
      <c r="U16">
        <v>0</v>
      </c>
      <c r="V16">
        <v>1.3915790000000001E-2</v>
      </c>
      <c r="W16">
        <v>3.6936379999999998E-2</v>
      </c>
      <c r="X16">
        <v>6.3686599999999999E-3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3.713644E-2</v>
      </c>
      <c r="AH16">
        <v>0</v>
      </c>
      <c r="AI16">
        <v>0</v>
      </c>
      <c r="AJ16">
        <v>3.4636670000000001E-2</v>
      </c>
      <c r="AK16">
        <v>4.7175000000000003E-3</v>
      </c>
      <c r="AL16">
        <v>0</v>
      </c>
      <c r="AM16">
        <v>0.11906024</v>
      </c>
      <c r="AN16">
        <v>4.7175000000000003E-3</v>
      </c>
      <c r="AO16">
        <v>3.713644E-2</v>
      </c>
      <c r="AP16">
        <v>4.9680679999999998E-2</v>
      </c>
      <c r="AQ16">
        <v>1.5138189999999999E-2</v>
      </c>
      <c r="AR16">
        <v>2.6755709999999999E-2</v>
      </c>
      <c r="AS16">
        <v>0.15483748999999999</v>
      </c>
      <c r="AT16">
        <v>1.3915790000000001E-2</v>
      </c>
      <c r="AU16">
        <v>9.9992419999999999E-2</v>
      </c>
      <c r="AV16">
        <v>0.10199498</v>
      </c>
      <c r="AW16">
        <v>9.5388860000000006E-2</v>
      </c>
      <c r="AX16">
        <v>2.5550739999999999E-2</v>
      </c>
      <c r="AY16">
        <v>3.847884E-2</v>
      </c>
      <c r="AZ16">
        <v>4.6496419999999997E-2</v>
      </c>
      <c r="BA16">
        <v>9.1276270000000007E-2</v>
      </c>
      <c r="BB16">
        <v>6.6452800000000006E-2</v>
      </c>
      <c r="BC16">
        <v>6.3686599999999999E-3</v>
      </c>
      <c r="BD16">
        <v>9.5559959999999999E-2</v>
      </c>
      <c r="BE16">
        <v>1.3915790000000001E-2</v>
      </c>
      <c r="BF16">
        <v>6.6567180000000004E-2</v>
      </c>
      <c r="BG16">
        <v>7.9405859999999995E-2</v>
      </c>
      <c r="BH16">
        <v>0.34240482999999999</v>
      </c>
      <c r="BI16">
        <v>1.9559790000000001E-2</v>
      </c>
      <c r="BJ16">
        <v>5.3821000000000001E-4</v>
      </c>
      <c r="BK16">
        <v>0.11671869</v>
      </c>
      <c r="BL16">
        <v>1.064405E-2</v>
      </c>
      <c r="BM16">
        <v>2.7057299999999999E-2</v>
      </c>
      <c r="BN16">
        <v>-0.52975547999999995</v>
      </c>
      <c r="BO16">
        <v>0</v>
      </c>
      <c r="BP16">
        <v>0</v>
      </c>
    </row>
    <row r="17" spans="1:68" x14ac:dyDescent="0.3">
      <c r="A17" t="s">
        <v>2</v>
      </c>
      <c r="B17">
        <v>0.11735374</v>
      </c>
      <c r="C17">
        <v>0</v>
      </c>
      <c r="D17">
        <v>0</v>
      </c>
      <c r="E17">
        <v>0</v>
      </c>
      <c r="F17">
        <v>0</v>
      </c>
      <c r="G17">
        <v>0</v>
      </c>
      <c r="H17">
        <v>3.8302148599999999</v>
      </c>
      <c r="I17">
        <v>4.3329400000000004E-3</v>
      </c>
      <c r="J17">
        <v>5.8754349999999997E-2</v>
      </c>
      <c r="K17">
        <v>0</v>
      </c>
      <c r="L17">
        <v>7.7014970000000002E-2</v>
      </c>
      <c r="M17">
        <v>0</v>
      </c>
      <c r="N17">
        <v>0</v>
      </c>
      <c r="O17">
        <v>0</v>
      </c>
      <c r="P17">
        <v>0</v>
      </c>
      <c r="Q17">
        <v>0</v>
      </c>
      <c r="R17">
        <v>3.7372049999999997E-2</v>
      </c>
      <c r="S17">
        <v>0</v>
      </c>
      <c r="T17">
        <v>0</v>
      </c>
      <c r="U17">
        <v>0</v>
      </c>
      <c r="V17">
        <v>1.27814E-2</v>
      </c>
      <c r="W17">
        <v>3.3925400000000001E-2</v>
      </c>
      <c r="X17">
        <v>5.8494999999999997E-3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3.4109149999999998E-2</v>
      </c>
      <c r="AH17">
        <v>0</v>
      </c>
      <c r="AI17">
        <v>0</v>
      </c>
      <c r="AJ17">
        <v>3.1813149999999998E-2</v>
      </c>
      <c r="AK17">
        <v>4.3329400000000004E-3</v>
      </c>
      <c r="AL17">
        <v>0</v>
      </c>
      <c r="AM17">
        <v>0.10935469</v>
      </c>
      <c r="AN17">
        <v>4.3329400000000004E-3</v>
      </c>
      <c r="AO17">
        <v>3.4109149999999998E-2</v>
      </c>
      <c r="AP17">
        <v>4.5630810000000001E-2</v>
      </c>
      <c r="AQ17">
        <v>1.3904150000000001E-2</v>
      </c>
      <c r="AR17">
        <v>2.4574639999999998E-2</v>
      </c>
      <c r="AS17">
        <v>0.14221544999999999</v>
      </c>
      <c r="AT17">
        <v>1.27814E-2</v>
      </c>
      <c r="AU17">
        <v>9.1841240000000005E-2</v>
      </c>
      <c r="AV17">
        <v>9.3680550000000001E-2</v>
      </c>
      <c r="AW17">
        <v>8.7612949999999995E-2</v>
      </c>
      <c r="AX17">
        <v>2.34679E-2</v>
      </c>
      <c r="AY17">
        <v>3.5342119999999998E-2</v>
      </c>
      <c r="AZ17">
        <v>4.2706130000000002E-2</v>
      </c>
      <c r="BA17">
        <v>8.3835610000000005E-2</v>
      </c>
      <c r="BB17">
        <v>6.1035699999999998E-2</v>
      </c>
      <c r="BC17">
        <v>5.8494999999999997E-3</v>
      </c>
      <c r="BD17">
        <v>8.7770100000000004E-2</v>
      </c>
      <c r="BE17">
        <v>1.27814E-2</v>
      </c>
      <c r="BF17">
        <v>6.1140750000000001E-2</v>
      </c>
      <c r="BG17">
        <v>7.2932849999999994E-2</v>
      </c>
      <c r="BH17">
        <v>0.40684639</v>
      </c>
      <c r="BI17">
        <v>1.796532E-2</v>
      </c>
      <c r="BJ17">
        <v>4.9432999999999996E-4</v>
      </c>
      <c r="BK17">
        <v>0.10720401</v>
      </c>
      <c r="BL17">
        <v>9.7763699999999995E-3</v>
      </c>
      <c r="BM17">
        <v>2.4851640000000001E-2</v>
      </c>
      <c r="BN17">
        <v>-0.63922464000000001</v>
      </c>
      <c r="BO17">
        <v>0</v>
      </c>
      <c r="BP17">
        <v>0</v>
      </c>
    </row>
    <row r="18" spans="1:68" x14ac:dyDescent="0.3">
      <c r="A18" t="s">
        <v>3</v>
      </c>
      <c r="B18">
        <v>0.10159677</v>
      </c>
      <c r="C18">
        <v>0</v>
      </c>
      <c r="D18">
        <v>0</v>
      </c>
      <c r="E18">
        <v>0</v>
      </c>
      <c r="F18">
        <v>0</v>
      </c>
      <c r="G18">
        <v>0</v>
      </c>
      <c r="H18">
        <v>4.1004545400000003</v>
      </c>
      <c r="I18">
        <v>3.7511599999999999E-3</v>
      </c>
      <c r="J18">
        <v>5.0865460000000001E-2</v>
      </c>
      <c r="K18">
        <v>0</v>
      </c>
      <c r="L18">
        <v>6.6674239999999996E-2</v>
      </c>
      <c r="M18">
        <v>0</v>
      </c>
      <c r="N18">
        <v>0</v>
      </c>
      <c r="O18">
        <v>0</v>
      </c>
      <c r="P18">
        <v>0</v>
      </c>
      <c r="Q18">
        <v>0</v>
      </c>
      <c r="R18">
        <v>3.2354140000000003E-2</v>
      </c>
      <c r="S18">
        <v>0</v>
      </c>
      <c r="T18">
        <v>0</v>
      </c>
      <c r="U18">
        <v>0</v>
      </c>
      <c r="V18">
        <v>1.106525E-2</v>
      </c>
      <c r="W18">
        <v>2.937027E-2</v>
      </c>
      <c r="X18">
        <v>5.0640900000000003E-3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2.9529349999999999E-2</v>
      </c>
      <c r="AH18">
        <v>0</v>
      </c>
      <c r="AI18">
        <v>0</v>
      </c>
      <c r="AJ18">
        <v>2.7541630000000001E-2</v>
      </c>
      <c r="AK18">
        <v>3.7511599999999999E-3</v>
      </c>
      <c r="AL18">
        <v>0</v>
      </c>
      <c r="AM18">
        <v>9.4671740000000004E-2</v>
      </c>
      <c r="AN18">
        <v>3.7511599999999999E-3</v>
      </c>
      <c r="AO18">
        <v>2.9529349999999999E-2</v>
      </c>
      <c r="AP18">
        <v>3.9503999999999997E-2</v>
      </c>
      <c r="AQ18">
        <v>1.2037249999999999E-2</v>
      </c>
      <c r="AR18">
        <v>2.127503E-2</v>
      </c>
      <c r="AS18">
        <v>0.12312031</v>
      </c>
      <c r="AT18">
        <v>1.106525E-2</v>
      </c>
      <c r="AU18">
        <v>7.9509800000000005E-2</v>
      </c>
      <c r="AV18">
        <v>8.1102149999999998E-2</v>
      </c>
      <c r="AW18">
        <v>7.5849239999999998E-2</v>
      </c>
      <c r="AX18">
        <v>2.0316890000000001E-2</v>
      </c>
      <c r="AY18">
        <v>3.0596769999999999E-2</v>
      </c>
      <c r="AZ18">
        <v>3.6972020000000001E-2</v>
      </c>
      <c r="BA18">
        <v>7.2579080000000004E-2</v>
      </c>
      <c r="BB18">
        <v>5.2840489999999997E-2</v>
      </c>
      <c r="BC18">
        <v>5.0640900000000003E-3</v>
      </c>
      <c r="BD18">
        <v>7.5985289999999997E-2</v>
      </c>
      <c r="BE18">
        <v>1.106525E-2</v>
      </c>
      <c r="BF18">
        <v>5.2931440000000003E-2</v>
      </c>
      <c r="BG18">
        <v>6.3140230000000006E-2</v>
      </c>
      <c r="BH18">
        <v>0.41265805999999999</v>
      </c>
      <c r="BI18">
        <v>1.555313E-2</v>
      </c>
      <c r="BJ18">
        <v>4.2796000000000002E-4</v>
      </c>
      <c r="BK18">
        <v>9.2809829999999996E-2</v>
      </c>
      <c r="BL18">
        <v>8.4636999999999993E-3</v>
      </c>
      <c r="BM18">
        <v>2.151484E-2</v>
      </c>
      <c r="BN18">
        <v>-0.65560881000000004</v>
      </c>
      <c r="BO18">
        <v>0</v>
      </c>
      <c r="BP18">
        <v>0</v>
      </c>
    </row>
    <row r="19" spans="1:68" x14ac:dyDescent="0.3">
      <c r="A19" t="s">
        <v>4</v>
      </c>
      <c r="B19">
        <v>0.10705993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3.9528699999999998E-3</v>
      </c>
      <c r="J19">
        <v>5.360065E-2</v>
      </c>
      <c r="K19">
        <v>0</v>
      </c>
      <c r="L19">
        <v>7.0259520000000006E-2</v>
      </c>
      <c r="M19">
        <v>0</v>
      </c>
      <c r="N19">
        <v>0</v>
      </c>
      <c r="O19">
        <v>0</v>
      </c>
      <c r="P19">
        <v>0</v>
      </c>
      <c r="Q19">
        <v>0</v>
      </c>
      <c r="R19">
        <v>3.409392E-2</v>
      </c>
      <c r="S19">
        <v>0</v>
      </c>
      <c r="T19">
        <v>0</v>
      </c>
      <c r="U19">
        <v>0</v>
      </c>
      <c r="V19">
        <v>1.166027E-2</v>
      </c>
      <c r="W19">
        <v>3.0949600000000001E-2</v>
      </c>
      <c r="X19">
        <v>5.3363999999999998E-3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3.1117229999999999E-2</v>
      </c>
      <c r="AH19">
        <v>0</v>
      </c>
      <c r="AI19">
        <v>0</v>
      </c>
      <c r="AJ19">
        <v>2.9022630000000001E-2</v>
      </c>
      <c r="AK19">
        <v>3.9528699999999998E-3</v>
      </c>
      <c r="AL19">
        <v>0</v>
      </c>
      <c r="AM19">
        <v>9.9762519999999993E-2</v>
      </c>
      <c r="AN19">
        <v>3.9528699999999998E-3</v>
      </c>
      <c r="AO19">
        <v>3.1117229999999999E-2</v>
      </c>
      <c r="AP19">
        <v>4.1628249999999999E-2</v>
      </c>
      <c r="AQ19">
        <v>1.2684529999999999E-2</v>
      </c>
      <c r="AR19">
        <v>2.2419049999999999E-2</v>
      </c>
      <c r="AS19">
        <v>0.12974086000000001</v>
      </c>
      <c r="AT19">
        <v>1.166027E-2</v>
      </c>
      <c r="AU19">
        <v>8.3785280000000004E-2</v>
      </c>
      <c r="AV19">
        <v>8.5463259999999999E-2</v>
      </c>
      <c r="AW19">
        <v>7.9927890000000001E-2</v>
      </c>
      <c r="AX19">
        <v>2.140939E-2</v>
      </c>
      <c r="AY19">
        <v>3.2242050000000001E-2</v>
      </c>
      <c r="AZ19">
        <v>3.8960109999999999E-2</v>
      </c>
      <c r="BA19">
        <v>7.6481880000000002E-2</v>
      </c>
      <c r="BB19">
        <v>5.5681889999999998E-2</v>
      </c>
      <c r="BC19">
        <v>5.3363999999999998E-3</v>
      </c>
      <c r="BD19">
        <v>8.0071249999999997E-2</v>
      </c>
      <c r="BE19">
        <v>1.166027E-2</v>
      </c>
      <c r="BF19">
        <v>5.5777720000000003E-2</v>
      </c>
      <c r="BG19">
        <v>6.6535469999999999E-2</v>
      </c>
      <c r="BH19">
        <v>0.44064049</v>
      </c>
      <c r="BI19">
        <v>1.638947E-2</v>
      </c>
      <c r="BJ19">
        <v>4.5096999999999997E-4</v>
      </c>
      <c r="BK19">
        <v>9.7800490000000004E-2</v>
      </c>
      <c r="BL19">
        <v>8.9188199999999992E-3</v>
      </c>
      <c r="BM19">
        <v>2.2671750000000001E-2</v>
      </c>
      <c r="BN19">
        <v>-0.68866435999999998</v>
      </c>
      <c r="BO19">
        <v>0</v>
      </c>
      <c r="BP19">
        <v>0</v>
      </c>
    </row>
    <row r="20" spans="1:68" x14ac:dyDescent="0.3">
      <c r="A20" t="s">
        <v>5</v>
      </c>
      <c r="B20">
        <v>0.12370143</v>
      </c>
      <c r="C20">
        <v>0</v>
      </c>
      <c r="D20">
        <v>0</v>
      </c>
      <c r="E20">
        <v>0</v>
      </c>
      <c r="F20">
        <v>0</v>
      </c>
      <c r="G20">
        <v>0</v>
      </c>
      <c r="H20">
        <v>3.7213489399999999</v>
      </c>
      <c r="I20">
        <v>4.5673099999999998E-3</v>
      </c>
      <c r="J20">
        <v>6.1932389999999997E-2</v>
      </c>
      <c r="K20">
        <v>0</v>
      </c>
      <c r="L20">
        <v>8.1180719999999998E-2</v>
      </c>
      <c r="M20">
        <v>0</v>
      </c>
      <c r="N20">
        <v>0</v>
      </c>
      <c r="O20">
        <v>0</v>
      </c>
      <c r="P20">
        <v>0</v>
      </c>
      <c r="Q20">
        <v>0</v>
      </c>
      <c r="R20">
        <v>3.939351E-2</v>
      </c>
      <c r="S20">
        <v>0</v>
      </c>
      <c r="T20">
        <v>0</v>
      </c>
      <c r="U20">
        <v>0</v>
      </c>
      <c r="V20">
        <v>1.347275E-2</v>
      </c>
      <c r="W20">
        <v>3.5760430000000003E-2</v>
      </c>
      <c r="X20">
        <v>6.1659000000000002E-3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3.5954119999999999E-2</v>
      </c>
      <c r="AH20">
        <v>0</v>
      </c>
      <c r="AI20">
        <v>0</v>
      </c>
      <c r="AJ20">
        <v>3.3533939999999998E-2</v>
      </c>
      <c r="AK20">
        <v>4.5673099999999998E-3</v>
      </c>
      <c r="AL20">
        <v>0</v>
      </c>
      <c r="AM20">
        <v>0.11526971</v>
      </c>
      <c r="AN20">
        <v>4.5673099999999998E-3</v>
      </c>
      <c r="AO20">
        <v>3.5954119999999999E-2</v>
      </c>
      <c r="AP20">
        <v>4.8098990000000001E-2</v>
      </c>
      <c r="AQ20">
        <v>1.4656229999999999E-2</v>
      </c>
      <c r="AR20">
        <v>2.5903889999999999E-2</v>
      </c>
      <c r="AS20">
        <v>0.14990791000000001</v>
      </c>
      <c r="AT20">
        <v>1.347275E-2</v>
      </c>
      <c r="AU20">
        <v>9.6808950000000005E-2</v>
      </c>
      <c r="AV20">
        <v>9.8747749999999995E-2</v>
      </c>
      <c r="AW20">
        <v>9.2351959999999997E-2</v>
      </c>
      <c r="AX20">
        <v>2.473728E-2</v>
      </c>
      <c r="AY20">
        <v>3.725378E-2</v>
      </c>
      <c r="AZ20">
        <v>4.5016109999999998E-2</v>
      </c>
      <c r="BA20">
        <v>8.8370299999999999E-2</v>
      </c>
      <c r="BB20">
        <v>6.4337130000000006E-2</v>
      </c>
      <c r="BC20">
        <v>6.1659000000000002E-3</v>
      </c>
      <c r="BD20">
        <v>9.251761E-2</v>
      </c>
      <c r="BE20">
        <v>1.347275E-2</v>
      </c>
      <c r="BF20">
        <v>6.4447870000000004E-2</v>
      </c>
      <c r="BG20">
        <v>7.6877810000000005E-2</v>
      </c>
      <c r="BH20">
        <v>0.36772046000000003</v>
      </c>
      <c r="BI20">
        <v>1.893707E-2</v>
      </c>
      <c r="BJ20">
        <v>5.2107E-4</v>
      </c>
      <c r="BK20">
        <v>0.1130027</v>
      </c>
      <c r="BL20">
        <v>1.0305170000000001E-2</v>
      </c>
      <c r="BM20">
        <v>2.619587E-2</v>
      </c>
      <c r="BN20">
        <v>-0.57254081000000001</v>
      </c>
      <c r="BO20">
        <v>0</v>
      </c>
      <c r="BP20">
        <v>0</v>
      </c>
    </row>
    <row r="21" spans="1:68" x14ac:dyDescent="0.3">
      <c r="A21" t="s">
        <v>6</v>
      </c>
      <c r="B21">
        <v>9.860244E-2</v>
      </c>
      <c r="C21">
        <v>0</v>
      </c>
      <c r="D21">
        <v>0</v>
      </c>
      <c r="E21">
        <v>0</v>
      </c>
      <c r="F21">
        <v>0</v>
      </c>
      <c r="G21">
        <v>0</v>
      </c>
      <c r="H21">
        <v>4.15180872</v>
      </c>
      <c r="I21">
        <v>3.6405999999999999E-3</v>
      </c>
      <c r="J21">
        <v>4.9366319999999998E-2</v>
      </c>
      <c r="K21">
        <v>0</v>
      </c>
      <c r="L21">
        <v>6.4709169999999996E-2</v>
      </c>
      <c r="M21">
        <v>0</v>
      </c>
      <c r="N21">
        <v>0</v>
      </c>
      <c r="O21">
        <v>0</v>
      </c>
      <c r="P21">
        <v>0</v>
      </c>
      <c r="Q21">
        <v>0</v>
      </c>
      <c r="R21">
        <v>3.1400579999999997E-2</v>
      </c>
      <c r="S21">
        <v>0</v>
      </c>
      <c r="T21">
        <v>0</v>
      </c>
      <c r="U21">
        <v>0</v>
      </c>
      <c r="V21">
        <v>1.073913E-2</v>
      </c>
      <c r="W21">
        <v>2.8504649999999999E-2</v>
      </c>
      <c r="X21">
        <v>4.9148400000000002E-3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2.865904E-2</v>
      </c>
      <c r="AH21">
        <v>0</v>
      </c>
      <c r="AI21">
        <v>0</v>
      </c>
      <c r="AJ21">
        <v>2.6729909999999999E-2</v>
      </c>
      <c r="AK21">
        <v>3.6405999999999999E-3</v>
      </c>
      <c r="AL21">
        <v>0</v>
      </c>
      <c r="AM21">
        <v>9.188151E-2</v>
      </c>
      <c r="AN21">
        <v>3.6405999999999999E-3</v>
      </c>
      <c r="AO21">
        <v>2.865904E-2</v>
      </c>
      <c r="AP21">
        <v>3.8339709999999999E-2</v>
      </c>
      <c r="AQ21">
        <v>1.168248E-2</v>
      </c>
      <c r="AR21">
        <v>2.0647990000000001E-2</v>
      </c>
      <c r="AS21">
        <v>0.11949163</v>
      </c>
      <c r="AT21">
        <v>1.073913E-2</v>
      </c>
      <c r="AU21">
        <v>7.7166429999999994E-2</v>
      </c>
      <c r="AV21">
        <v>7.871185E-2</v>
      </c>
      <c r="AW21">
        <v>7.361376E-2</v>
      </c>
      <c r="AX21">
        <v>1.9718090000000001E-2</v>
      </c>
      <c r="AY21">
        <v>2.9694999999999999E-2</v>
      </c>
      <c r="AZ21">
        <v>3.588235E-2</v>
      </c>
      <c r="BA21">
        <v>7.0439979999999999E-2</v>
      </c>
      <c r="BB21">
        <v>5.1283139999999998E-2</v>
      </c>
      <c r="BC21">
        <v>4.9148400000000002E-3</v>
      </c>
      <c r="BD21">
        <v>7.37458E-2</v>
      </c>
      <c r="BE21">
        <v>1.073913E-2</v>
      </c>
      <c r="BF21">
        <v>5.1371409999999999E-2</v>
      </c>
      <c r="BG21">
        <v>6.1279309999999997E-2</v>
      </c>
      <c r="BH21">
        <v>0.43372559999999999</v>
      </c>
      <c r="BI21">
        <v>1.5094740000000001E-2</v>
      </c>
      <c r="BJ21">
        <v>4.1534999999999999E-4</v>
      </c>
      <c r="BK21">
        <v>9.0074470000000004E-2</v>
      </c>
      <c r="BL21">
        <v>8.2142499999999993E-3</v>
      </c>
      <c r="BM21">
        <v>2.0880739999999998E-2</v>
      </c>
      <c r="BN21">
        <v>-0.69248350999999997</v>
      </c>
      <c r="BO21">
        <v>0</v>
      </c>
      <c r="BP21">
        <v>0</v>
      </c>
    </row>
    <row r="22" spans="1:68" x14ac:dyDescent="0.3">
      <c r="A22" t="s">
        <v>7</v>
      </c>
      <c r="B22">
        <v>8.7889960000000003E-2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3.2450700000000001E-3</v>
      </c>
      <c r="J22">
        <v>4.4003010000000002E-2</v>
      </c>
      <c r="K22">
        <v>0</v>
      </c>
      <c r="L22">
        <v>5.7678960000000001E-2</v>
      </c>
      <c r="M22">
        <v>0</v>
      </c>
      <c r="N22">
        <v>0</v>
      </c>
      <c r="O22">
        <v>0</v>
      </c>
      <c r="P22">
        <v>0</v>
      </c>
      <c r="Q22">
        <v>0</v>
      </c>
      <c r="R22">
        <v>2.7989119999999999E-2</v>
      </c>
      <c r="S22">
        <v>0</v>
      </c>
      <c r="T22">
        <v>0</v>
      </c>
      <c r="U22">
        <v>0</v>
      </c>
      <c r="V22">
        <v>9.5724E-3</v>
      </c>
      <c r="W22">
        <v>2.5407809999999999E-2</v>
      </c>
      <c r="X22">
        <v>4.3808700000000003E-3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2.5545430000000001E-2</v>
      </c>
      <c r="AH22">
        <v>0</v>
      </c>
      <c r="AI22">
        <v>0</v>
      </c>
      <c r="AJ22">
        <v>2.3825889999999999E-2</v>
      </c>
      <c r="AK22">
        <v>3.2450700000000001E-3</v>
      </c>
      <c r="AL22">
        <v>0</v>
      </c>
      <c r="AM22">
        <v>8.189921E-2</v>
      </c>
      <c r="AN22">
        <v>3.2450700000000001E-3</v>
      </c>
      <c r="AO22">
        <v>2.5545430000000001E-2</v>
      </c>
      <c r="AP22">
        <v>3.4174370000000003E-2</v>
      </c>
      <c r="AQ22">
        <v>1.0413260000000001E-2</v>
      </c>
      <c r="AR22">
        <v>1.8404730000000001E-2</v>
      </c>
      <c r="AS22">
        <v>0.10650968</v>
      </c>
      <c r="AT22">
        <v>9.5724E-3</v>
      </c>
      <c r="AU22">
        <v>6.8782830000000003E-2</v>
      </c>
      <c r="AV22">
        <v>7.0160349999999996E-2</v>
      </c>
      <c r="AW22">
        <v>6.5616129999999995E-2</v>
      </c>
      <c r="AX22">
        <v>1.7575859999999999E-2</v>
      </c>
      <c r="AY22">
        <v>2.646884E-2</v>
      </c>
      <c r="AZ22">
        <v>3.1983980000000002E-2</v>
      </c>
      <c r="BA22">
        <v>6.2787159999999995E-2</v>
      </c>
      <c r="BB22">
        <v>4.5711580000000002E-2</v>
      </c>
      <c r="BC22">
        <v>4.3808700000000003E-3</v>
      </c>
      <c r="BD22">
        <v>6.5733829999999993E-2</v>
      </c>
      <c r="BE22">
        <v>9.5724E-3</v>
      </c>
      <c r="BF22">
        <v>4.5790259999999999E-2</v>
      </c>
      <c r="BG22">
        <v>5.4621740000000002E-2</v>
      </c>
      <c r="BH22">
        <v>0.47945633999999998</v>
      </c>
      <c r="BI22">
        <v>1.3454799999999999E-2</v>
      </c>
      <c r="BJ22">
        <v>3.7021999999999999E-4</v>
      </c>
      <c r="BK22">
        <v>8.0288499999999999E-2</v>
      </c>
      <c r="BL22">
        <v>7.3218299999999997E-3</v>
      </c>
      <c r="BM22">
        <v>1.8612190000000001E-2</v>
      </c>
      <c r="BN22">
        <v>-0.76096989999999998</v>
      </c>
      <c r="BO22">
        <v>0</v>
      </c>
      <c r="BP22">
        <v>0</v>
      </c>
    </row>
    <row r="23" spans="1:68" x14ac:dyDescent="0.3">
      <c r="A23" t="s">
        <v>8</v>
      </c>
      <c r="B23">
        <v>8.5187789999999999E-2</v>
      </c>
      <c r="C23">
        <v>0</v>
      </c>
      <c r="D23">
        <v>0</v>
      </c>
      <c r="E23">
        <v>0</v>
      </c>
      <c r="F23">
        <v>0</v>
      </c>
      <c r="G23">
        <v>0</v>
      </c>
      <c r="H23">
        <v>4.3818762900000001</v>
      </c>
      <c r="I23">
        <v>3.1453100000000001E-3</v>
      </c>
      <c r="J23">
        <v>4.2650140000000003E-2</v>
      </c>
      <c r="K23">
        <v>0</v>
      </c>
      <c r="L23">
        <v>5.5905629999999998E-2</v>
      </c>
      <c r="M23">
        <v>0</v>
      </c>
      <c r="N23">
        <v>0</v>
      </c>
      <c r="O23">
        <v>0</v>
      </c>
      <c r="P23">
        <v>0</v>
      </c>
      <c r="Q23">
        <v>0</v>
      </c>
      <c r="R23">
        <v>2.7128599999999999E-2</v>
      </c>
      <c r="S23">
        <v>0</v>
      </c>
      <c r="T23">
        <v>0</v>
      </c>
      <c r="U23">
        <v>0</v>
      </c>
      <c r="V23">
        <v>9.2780999999999992E-3</v>
      </c>
      <c r="W23">
        <v>2.462665E-2</v>
      </c>
      <c r="X23">
        <v>4.2461799999999996E-3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2.4760040000000001E-2</v>
      </c>
      <c r="AH23">
        <v>0</v>
      </c>
      <c r="AI23">
        <v>0</v>
      </c>
      <c r="AJ23">
        <v>2.309336E-2</v>
      </c>
      <c r="AK23">
        <v>3.1453100000000001E-3</v>
      </c>
      <c r="AL23">
        <v>0</v>
      </c>
      <c r="AM23">
        <v>7.9381229999999997E-2</v>
      </c>
      <c r="AN23">
        <v>3.1453100000000001E-3</v>
      </c>
      <c r="AO23">
        <v>2.4760040000000001E-2</v>
      </c>
      <c r="AP23">
        <v>3.3123680000000003E-2</v>
      </c>
      <c r="AQ23">
        <v>1.0093110000000001E-2</v>
      </c>
      <c r="AR23">
        <v>1.7838880000000001E-2</v>
      </c>
      <c r="AS23">
        <v>0.10323504999999999</v>
      </c>
      <c r="AT23">
        <v>9.2780999999999992E-3</v>
      </c>
      <c r="AU23">
        <v>6.6668110000000003E-2</v>
      </c>
      <c r="AV23">
        <v>6.8003279999999999E-2</v>
      </c>
      <c r="AW23">
        <v>6.3598769999999999E-2</v>
      </c>
      <c r="AX23">
        <v>1.703549E-2</v>
      </c>
      <c r="AY23">
        <v>2.565506E-2</v>
      </c>
      <c r="AZ23">
        <v>3.1000639999999999E-2</v>
      </c>
      <c r="BA23">
        <v>6.0856779999999999E-2</v>
      </c>
      <c r="BB23">
        <v>4.4306180000000001E-2</v>
      </c>
      <c r="BC23">
        <v>4.2461799999999996E-3</v>
      </c>
      <c r="BD23">
        <v>6.3712850000000001E-2</v>
      </c>
      <c r="BE23">
        <v>9.2780999999999992E-3</v>
      </c>
      <c r="BF23">
        <v>4.4382440000000002E-2</v>
      </c>
      <c r="BG23">
        <v>5.2942400000000001E-2</v>
      </c>
      <c r="BH23">
        <v>0.52833008000000004</v>
      </c>
      <c r="BI23">
        <v>1.304113E-2</v>
      </c>
      <c r="BJ23">
        <v>3.5884000000000003E-4</v>
      </c>
      <c r="BK23">
        <v>7.7820039999999993E-2</v>
      </c>
      <c r="BL23">
        <v>7.0967199999999999E-3</v>
      </c>
      <c r="BM23">
        <v>1.8039960000000001E-2</v>
      </c>
      <c r="BN23">
        <v>-0.85805748000000004</v>
      </c>
      <c r="BO23">
        <v>0</v>
      </c>
      <c r="BP23">
        <v>0</v>
      </c>
    </row>
    <row r="24" spans="1:68" x14ac:dyDescent="0.3">
      <c r="A24" t="s">
        <v>9</v>
      </c>
      <c r="B24">
        <v>0.10045823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3.7091200000000002E-3</v>
      </c>
      <c r="J24">
        <v>5.0295439999999997E-2</v>
      </c>
      <c r="K24">
        <v>0</v>
      </c>
      <c r="L24">
        <v>6.5927059999999996E-2</v>
      </c>
      <c r="M24">
        <v>0</v>
      </c>
      <c r="N24">
        <v>0</v>
      </c>
      <c r="O24">
        <v>0</v>
      </c>
      <c r="P24">
        <v>0</v>
      </c>
      <c r="Q24">
        <v>0</v>
      </c>
      <c r="R24">
        <v>3.1991560000000002E-2</v>
      </c>
      <c r="S24">
        <v>0</v>
      </c>
      <c r="T24">
        <v>0</v>
      </c>
      <c r="U24">
        <v>0</v>
      </c>
      <c r="V24">
        <v>1.094125E-2</v>
      </c>
      <c r="W24">
        <v>2.9041129999999998E-2</v>
      </c>
      <c r="X24">
        <v>5.0073399999999999E-3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2.9198430000000001E-2</v>
      </c>
      <c r="AH24">
        <v>0</v>
      </c>
      <c r="AI24">
        <v>0</v>
      </c>
      <c r="AJ24">
        <v>2.7232989999999999E-2</v>
      </c>
      <c r="AK24">
        <v>3.7091200000000002E-3</v>
      </c>
      <c r="AL24">
        <v>0</v>
      </c>
      <c r="AM24">
        <v>9.3610810000000003E-2</v>
      </c>
      <c r="AN24">
        <v>3.7091200000000002E-3</v>
      </c>
      <c r="AO24">
        <v>2.9198430000000001E-2</v>
      </c>
      <c r="AP24">
        <v>3.9061310000000002E-2</v>
      </c>
      <c r="AQ24">
        <v>1.1902360000000001E-2</v>
      </c>
      <c r="AR24">
        <v>2.1036610000000001E-2</v>
      </c>
      <c r="AS24">
        <v>0.12174057000000001</v>
      </c>
      <c r="AT24">
        <v>1.094125E-2</v>
      </c>
      <c r="AU24">
        <v>7.8618779999999999E-2</v>
      </c>
      <c r="AV24">
        <v>8.0193280000000006E-2</v>
      </c>
      <c r="AW24">
        <v>7.4999250000000003E-2</v>
      </c>
      <c r="AX24">
        <v>2.008921E-2</v>
      </c>
      <c r="AY24">
        <v>3.0253889999999999E-2</v>
      </c>
      <c r="AZ24">
        <v>3.6557689999999997E-2</v>
      </c>
      <c r="BA24">
        <v>7.176573E-2</v>
      </c>
      <c r="BB24">
        <v>5.2248339999999997E-2</v>
      </c>
      <c r="BC24">
        <v>5.0073399999999999E-3</v>
      </c>
      <c r="BD24">
        <v>7.5133770000000002E-2</v>
      </c>
      <c r="BE24">
        <v>1.094125E-2</v>
      </c>
      <c r="BF24">
        <v>5.2338269999999999E-2</v>
      </c>
      <c r="BG24">
        <v>6.2432649999999999E-2</v>
      </c>
      <c r="BH24">
        <v>0.25934098999999999</v>
      </c>
      <c r="BI24">
        <v>1.537884E-2</v>
      </c>
      <c r="BJ24">
        <v>4.2316000000000001E-4</v>
      </c>
      <c r="BK24">
        <v>9.1769760000000006E-2</v>
      </c>
      <c r="BL24">
        <v>8.3688600000000005E-3</v>
      </c>
      <c r="BM24">
        <v>2.1273730000000001E-2</v>
      </c>
      <c r="BN24">
        <v>-0.36664626</v>
      </c>
      <c r="BO24">
        <v>0</v>
      </c>
      <c r="BP24">
        <v>0</v>
      </c>
    </row>
    <row r="25" spans="1:68" x14ac:dyDescent="0.3">
      <c r="A25" t="s">
        <v>10</v>
      </c>
      <c r="B25">
        <v>8.4591219999999995E-2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3.12328E-3</v>
      </c>
      <c r="J25">
        <v>4.235146E-2</v>
      </c>
      <c r="K25">
        <v>0</v>
      </c>
      <c r="L25">
        <v>5.551412E-2</v>
      </c>
      <c r="M25">
        <v>0</v>
      </c>
      <c r="N25">
        <v>0</v>
      </c>
      <c r="O25">
        <v>0</v>
      </c>
      <c r="P25">
        <v>0</v>
      </c>
      <c r="Q25">
        <v>0</v>
      </c>
      <c r="R25">
        <v>2.6938610000000002E-2</v>
      </c>
      <c r="S25">
        <v>0</v>
      </c>
      <c r="T25">
        <v>0</v>
      </c>
      <c r="U25">
        <v>0</v>
      </c>
      <c r="V25">
        <v>9.21312E-3</v>
      </c>
      <c r="W25">
        <v>2.4454190000000001E-2</v>
      </c>
      <c r="X25">
        <v>4.2164500000000001E-3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2.458664E-2</v>
      </c>
      <c r="AH25">
        <v>0</v>
      </c>
      <c r="AI25">
        <v>0</v>
      </c>
      <c r="AJ25">
        <v>2.293164E-2</v>
      </c>
      <c r="AK25">
        <v>3.12328E-3</v>
      </c>
      <c r="AL25">
        <v>0</v>
      </c>
      <c r="AM25">
        <v>7.8825320000000004E-2</v>
      </c>
      <c r="AN25">
        <v>3.12328E-3</v>
      </c>
      <c r="AO25">
        <v>2.458664E-2</v>
      </c>
      <c r="AP25">
        <v>3.2891709999999998E-2</v>
      </c>
      <c r="AQ25">
        <v>1.0022420000000001E-2</v>
      </c>
      <c r="AR25">
        <v>1.7713949999999999E-2</v>
      </c>
      <c r="AS25">
        <v>0.10251209</v>
      </c>
      <c r="AT25">
        <v>9.21312E-3</v>
      </c>
      <c r="AU25">
        <v>6.620123E-2</v>
      </c>
      <c r="AV25">
        <v>6.7527039999999997E-2</v>
      </c>
      <c r="AW25">
        <v>6.3153390000000004E-2</v>
      </c>
      <c r="AX25">
        <v>1.6916190000000001E-2</v>
      </c>
      <c r="AY25">
        <v>2.5475399999999999E-2</v>
      </c>
      <c r="AZ25">
        <v>3.0783540000000002E-2</v>
      </c>
      <c r="BA25">
        <v>6.0430589999999999E-2</v>
      </c>
      <c r="BB25">
        <v>4.3995899999999998E-2</v>
      </c>
      <c r="BC25">
        <v>4.2164500000000001E-3</v>
      </c>
      <c r="BD25">
        <v>6.3266660000000002E-2</v>
      </c>
      <c r="BE25">
        <v>9.21312E-3</v>
      </c>
      <c r="BF25">
        <v>4.4071630000000001E-2</v>
      </c>
      <c r="BG25">
        <v>5.2571640000000003E-2</v>
      </c>
      <c r="BH25">
        <v>0.37159759999999997</v>
      </c>
      <c r="BI25">
        <v>1.2949810000000001E-2</v>
      </c>
      <c r="BJ25">
        <v>3.5633000000000003E-4</v>
      </c>
      <c r="BK25">
        <v>7.7275060000000007E-2</v>
      </c>
      <c r="BL25">
        <v>7.0470200000000002E-3</v>
      </c>
      <c r="BM25">
        <v>1.7913620000000002E-2</v>
      </c>
      <c r="BN25">
        <v>-0.54241008000000002</v>
      </c>
      <c r="BO25">
        <v>0</v>
      </c>
      <c r="BP25">
        <v>0</v>
      </c>
    </row>
    <row r="27" spans="1:68" x14ac:dyDescent="0.3">
      <c r="A27" t="s">
        <v>42</v>
      </c>
    </row>
    <row r="28" spans="1:68" x14ac:dyDescent="0.3">
      <c r="B28" t="s">
        <v>45</v>
      </c>
      <c r="C28" t="s">
        <v>48</v>
      </c>
      <c r="D28" t="s">
        <v>51</v>
      </c>
      <c r="E28" t="s">
        <v>54</v>
      </c>
      <c r="F28" t="s">
        <v>57</v>
      </c>
      <c r="G28" t="s">
        <v>60</v>
      </c>
      <c r="H28" t="s">
        <v>63</v>
      </c>
      <c r="I28" t="s">
        <v>66</v>
      </c>
      <c r="J28" t="s">
        <v>69</v>
      </c>
      <c r="K28" t="s">
        <v>72</v>
      </c>
      <c r="L28" t="s">
        <v>75</v>
      </c>
      <c r="M28" t="s">
        <v>78</v>
      </c>
      <c r="N28" t="s">
        <v>81</v>
      </c>
      <c r="O28" t="s">
        <v>84</v>
      </c>
      <c r="P28" t="s">
        <v>87</v>
      </c>
      <c r="Q28" t="s">
        <v>90</v>
      </c>
      <c r="R28" t="s">
        <v>93</v>
      </c>
      <c r="S28" t="s">
        <v>96</v>
      </c>
      <c r="T28" t="s">
        <v>99</v>
      </c>
      <c r="U28" t="s">
        <v>102</v>
      </c>
      <c r="V28" t="s">
        <v>105</v>
      </c>
      <c r="W28" t="s">
        <v>108</v>
      </c>
      <c r="X28" t="s">
        <v>111</v>
      </c>
      <c r="Y28" t="s">
        <v>114</v>
      </c>
      <c r="Z28" t="s">
        <v>117</v>
      </c>
      <c r="AA28" t="s">
        <v>120</v>
      </c>
      <c r="AB28" t="s">
        <v>123</v>
      </c>
      <c r="AC28" t="s">
        <v>126</v>
      </c>
      <c r="AD28" t="s">
        <v>129</v>
      </c>
      <c r="AE28" t="s">
        <v>132</v>
      </c>
      <c r="AF28" t="s">
        <v>135</v>
      </c>
      <c r="AG28" t="s">
        <v>138</v>
      </c>
      <c r="AH28" t="s">
        <v>141</v>
      </c>
      <c r="AI28" t="s">
        <v>144</v>
      </c>
      <c r="AJ28" t="s">
        <v>147</v>
      </c>
      <c r="AK28" t="s">
        <v>150</v>
      </c>
      <c r="AL28" t="s">
        <v>153</v>
      </c>
      <c r="AM28" t="s">
        <v>156</v>
      </c>
      <c r="AN28" t="s">
        <v>159</v>
      </c>
      <c r="AO28" t="s">
        <v>162</v>
      </c>
      <c r="AP28" t="s">
        <v>165</v>
      </c>
      <c r="AQ28" t="s">
        <v>168</v>
      </c>
      <c r="AR28" t="s">
        <v>171</v>
      </c>
      <c r="AS28" t="s">
        <v>174</v>
      </c>
      <c r="AT28" t="s">
        <v>177</v>
      </c>
      <c r="AU28" t="s">
        <v>180</v>
      </c>
      <c r="AV28" t="s">
        <v>183</v>
      </c>
      <c r="AW28" t="s">
        <v>186</v>
      </c>
      <c r="AX28" t="s">
        <v>189</v>
      </c>
      <c r="AY28" t="s">
        <v>192</v>
      </c>
      <c r="AZ28" t="s">
        <v>195</v>
      </c>
      <c r="BA28" t="s">
        <v>198</v>
      </c>
      <c r="BB28" t="s">
        <v>201</v>
      </c>
      <c r="BC28" t="s">
        <v>204</v>
      </c>
      <c r="BD28" t="s">
        <v>207</v>
      </c>
      <c r="BE28" t="s">
        <v>210</v>
      </c>
      <c r="BF28" t="s">
        <v>213</v>
      </c>
      <c r="BG28" t="s">
        <v>216</v>
      </c>
      <c r="BH28" t="s">
        <v>219</v>
      </c>
      <c r="BI28" t="s">
        <v>222</v>
      </c>
      <c r="BJ28" t="s">
        <v>225</v>
      </c>
      <c r="BK28" t="s">
        <v>228</v>
      </c>
      <c r="BL28" t="s">
        <v>231</v>
      </c>
      <c r="BM28" t="s">
        <v>234</v>
      </c>
      <c r="BN28" t="s">
        <v>237</v>
      </c>
      <c r="BO28" t="s">
        <v>240</v>
      </c>
      <c r="BP28" t="s">
        <v>243</v>
      </c>
    </row>
    <row r="29" spans="1:68" x14ac:dyDescent="0.3">
      <c r="A29" t="s">
        <v>1</v>
      </c>
      <c r="B29">
        <v>0.15533868000000001</v>
      </c>
      <c r="C29">
        <v>13.44201606</v>
      </c>
      <c r="D29">
        <v>0.49312172999999998</v>
      </c>
      <c r="E29">
        <v>6.69474225</v>
      </c>
      <c r="F29">
        <v>6.69474225</v>
      </c>
      <c r="G29">
        <v>6.69474225</v>
      </c>
      <c r="H29">
        <v>-10.046753839999999</v>
      </c>
      <c r="I29">
        <v>5.7354199999999998E-3</v>
      </c>
      <c r="J29">
        <v>6.7587112300000003</v>
      </c>
      <c r="K29">
        <v>3.71930125</v>
      </c>
      <c r="L29">
        <v>0.10194309</v>
      </c>
      <c r="M29">
        <v>0.10832915999999999</v>
      </c>
      <c r="N29">
        <v>6.69474225</v>
      </c>
      <c r="O29">
        <v>6.69474225</v>
      </c>
      <c r="P29">
        <v>6.69474225</v>
      </c>
      <c r="Q29">
        <v>1.2039465899999999</v>
      </c>
      <c r="R29">
        <v>2.3747984400000002</v>
      </c>
      <c r="S29">
        <v>1.05801367</v>
      </c>
      <c r="T29">
        <v>13.44201606</v>
      </c>
      <c r="U29">
        <v>0.50016632000000005</v>
      </c>
      <c r="V29">
        <v>0.30001588000000001</v>
      </c>
      <c r="W29">
        <v>0.52919684</v>
      </c>
      <c r="X29">
        <v>0.40486522000000003</v>
      </c>
      <c r="Y29">
        <v>0.49312172999999998</v>
      </c>
      <c r="Z29">
        <v>0.47403665</v>
      </c>
      <c r="AA29">
        <v>0.45033482000000002</v>
      </c>
      <c r="AB29">
        <v>6.69474225</v>
      </c>
      <c r="AC29">
        <v>6.69474225</v>
      </c>
      <c r="AD29">
        <v>6.69474225</v>
      </c>
      <c r="AE29">
        <v>6.69474225</v>
      </c>
      <c r="AF29">
        <v>6.69474225</v>
      </c>
      <c r="AG29">
        <v>0.89543673000000001</v>
      </c>
      <c r="AH29">
        <v>6.69474225</v>
      </c>
      <c r="AI29">
        <v>0.91790848999999997</v>
      </c>
      <c r="AJ29">
        <v>4.2110399999999999E-2</v>
      </c>
      <c r="AK29">
        <v>6.6994597499999999</v>
      </c>
      <c r="AL29">
        <v>6.69474225</v>
      </c>
      <c r="AM29">
        <v>0.1447505</v>
      </c>
      <c r="AN29">
        <v>5.7354199999999998E-3</v>
      </c>
      <c r="AO29">
        <v>4.514957E-2</v>
      </c>
      <c r="AP29">
        <v>6.0400540000000003E-2</v>
      </c>
      <c r="AQ29">
        <v>1.8404630000000002E-2</v>
      </c>
      <c r="AR29">
        <v>3.2528929999999998E-2</v>
      </c>
      <c r="AS29">
        <v>0.18824758999999999</v>
      </c>
      <c r="AT29">
        <v>1.6918470000000001E-2</v>
      </c>
      <c r="AU29">
        <v>0.12156831</v>
      </c>
      <c r="AV29">
        <v>0.12400297</v>
      </c>
      <c r="AW29">
        <v>0.11597142000000001</v>
      </c>
      <c r="AX29">
        <v>3.1063960000000002E-2</v>
      </c>
      <c r="AY29">
        <v>4.6781620000000003E-2</v>
      </c>
      <c r="AZ29">
        <v>5.6529200000000002E-2</v>
      </c>
      <c r="BA29">
        <v>0.11097143</v>
      </c>
      <c r="BB29">
        <v>8.0791669999999996E-2</v>
      </c>
      <c r="BC29">
        <v>7.7428499999999999E-3</v>
      </c>
      <c r="BD29">
        <v>0.11617943999999999</v>
      </c>
      <c r="BE29">
        <v>0.30001588000000001</v>
      </c>
      <c r="BF29">
        <v>8.0930730000000006E-2</v>
      </c>
      <c r="BG29">
        <v>9.6539680000000003E-2</v>
      </c>
      <c r="BH29">
        <v>3.9167210000000001E-2</v>
      </c>
      <c r="BI29">
        <v>2.3780309999999999E-2</v>
      </c>
      <c r="BJ29">
        <v>6.5434E-4</v>
      </c>
      <c r="BK29">
        <v>0.14190369</v>
      </c>
      <c r="BL29">
        <v>1.2940770000000001E-2</v>
      </c>
      <c r="BM29">
        <v>3.2895599999999997E-2</v>
      </c>
      <c r="BN29">
        <v>-3.7495019999999997E-2</v>
      </c>
      <c r="BO29">
        <v>0.46067951000000001</v>
      </c>
      <c r="BP29">
        <v>1.04641E-3</v>
      </c>
    </row>
    <row r="30" spans="1:68" x14ac:dyDescent="0.3">
      <c r="A30" t="s">
        <v>2</v>
      </c>
      <c r="B30">
        <v>0.14206982000000001</v>
      </c>
      <c r="C30">
        <v>0</v>
      </c>
      <c r="D30">
        <v>0.59912704000000006</v>
      </c>
      <c r="E30">
        <v>8.2250914900000005</v>
      </c>
      <c r="F30">
        <v>8.2250914900000005</v>
      </c>
      <c r="G30">
        <v>8.2250914900000005</v>
      </c>
      <c r="H30">
        <v>-10.18036363</v>
      </c>
      <c r="I30">
        <v>5.2455000000000002E-3</v>
      </c>
      <c r="J30">
        <v>8.2838458399999997</v>
      </c>
      <c r="K30">
        <v>4.56949527</v>
      </c>
      <c r="L30">
        <v>9.3235219999999994E-2</v>
      </c>
      <c r="M30">
        <v>0.13309209999999999</v>
      </c>
      <c r="N30">
        <v>8.2250914900000005</v>
      </c>
      <c r="O30">
        <v>8.2250914900000005</v>
      </c>
      <c r="P30">
        <v>8.2250914900000005</v>
      </c>
      <c r="Q30">
        <v>1.4637500299999999</v>
      </c>
      <c r="R30">
        <v>2.8732400299999998</v>
      </c>
      <c r="S30">
        <v>1.28632579</v>
      </c>
      <c r="T30">
        <v>13.77515144</v>
      </c>
      <c r="U30">
        <v>0.60768599999999995</v>
      </c>
      <c r="V30">
        <v>0.36428104</v>
      </c>
      <c r="W30">
        <v>0.63871153999999997</v>
      </c>
      <c r="X30">
        <v>0.49543828000000001</v>
      </c>
      <c r="Y30">
        <v>0.59912704000000006</v>
      </c>
      <c r="Z30">
        <v>0.57197907999999997</v>
      </c>
      <c r="AA30">
        <v>0.54338012999999996</v>
      </c>
      <c r="AB30">
        <v>8.2250914900000005</v>
      </c>
      <c r="AC30">
        <v>8.2250914900000005</v>
      </c>
      <c r="AD30">
        <v>8.2250914900000005</v>
      </c>
      <c r="AE30">
        <v>8.2250914900000005</v>
      </c>
      <c r="AF30">
        <v>8.2250914900000005</v>
      </c>
      <c r="AG30">
        <v>1.0886080600000001</v>
      </c>
      <c r="AH30">
        <v>8.2250914900000005</v>
      </c>
      <c r="AI30">
        <v>1.12363529</v>
      </c>
      <c r="AJ30">
        <v>3.851338E-2</v>
      </c>
      <c r="AK30">
        <v>8.2294244299999999</v>
      </c>
      <c r="AL30">
        <v>8.2250914900000005</v>
      </c>
      <c r="AM30">
        <v>0.13238606</v>
      </c>
      <c r="AN30">
        <v>5.2455000000000002E-3</v>
      </c>
      <c r="AO30">
        <v>4.129294E-2</v>
      </c>
      <c r="AP30">
        <v>5.5241190000000003E-2</v>
      </c>
      <c r="AQ30">
        <v>1.6832529999999998E-2</v>
      </c>
      <c r="AR30">
        <v>2.9750349999999998E-2</v>
      </c>
      <c r="AS30">
        <v>0.17216767999999999</v>
      </c>
      <c r="AT30">
        <v>1.5473310000000001E-2</v>
      </c>
      <c r="AU30">
        <v>0.11118407</v>
      </c>
      <c r="AV30">
        <v>0.11341076999999999</v>
      </c>
      <c r="AW30">
        <v>0.10606527</v>
      </c>
      <c r="AX30">
        <v>2.841051E-2</v>
      </c>
      <c r="AY30">
        <v>4.2785589999999998E-2</v>
      </c>
      <c r="AZ30">
        <v>5.1700540000000003E-2</v>
      </c>
      <c r="BA30">
        <v>0.10149237</v>
      </c>
      <c r="BB30">
        <v>7.3890529999999996E-2</v>
      </c>
      <c r="BC30">
        <v>7.0814700000000003E-3</v>
      </c>
      <c r="BD30">
        <v>0.10625551</v>
      </c>
      <c r="BE30">
        <v>0.36428104</v>
      </c>
      <c r="BF30">
        <v>7.401771E-2</v>
      </c>
      <c r="BG30">
        <v>8.8293360000000001E-2</v>
      </c>
      <c r="BH30">
        <v>3.5974369999999999E-2</v>
      </c>
      <c r="BI30">
        <v>2.1749029999999999E-2</v>
      </c>
      <c r="BJ30">
        <v>5.9845000000000005E-4</v>
      </c>
      <c r="BK30">
        <v>0.12978243</v>
      </c>
      <c r="BL30">
        <v>1.183538E-2</v>
      </c>
      <c r="BM30">
        <v>3.0085689999999998E-2</v>
      </c>
      <c r="BN30">
        <v>-3.4438499999999997E-2</v>
      </c>
      <c r="BO30">
        <v>0.55971079000000001</v>
      </c>
      <c r="BP30">
        <v>0</v>
      </c>
    </row>
    <row r="31" spans="1:68" x14ac:dyDescent="0.3">
      <c r="A31" t="s">
        <v>3</v>
      </c>
      <c r="B31">
        <v>0.11360059</v>
      </c>
      <c r="C31">
        <v>14.279131899999999</v>
      </c>
      <c r="D31">
        <v>0.61657625000000005</v>
      </c>
      <c r="E31">
        <v>8.5108029300000005</v>
      </c>
      <c r="F31">
        <v>8.5108029300000005</v>
      </c>
      <c r="G31">
        <v>8.5108029300000005</v>
      </c>
      <c r="H31">
        <v>-10.382493849999999</v>
      </c>
      <c r="I31">
        <v>4.1943600000000003E-3</v>
      </c>
      <c r="J31">
        <v>8.5616683899999995</v>
      </c>
      <c r="K31">
        <v>4.72822385</v>
      </c>
      <c r="L31">
        <v>7.4551909999999999E-2</v>
      </c>
      <c r="M31">
        <v>0.13771526000000001</v>
      </c>
      <c r="N31">
        <v>8.5108029300000005</v>
      </c>
      <c r="O31">
        <v>8.5108029300000005</v>
      </c>
      <c r="P31">
        <v>8.5108029300000005</v>
      </c>
      <c r="Q31">
        <v>1.5068838200000001</v>
      </c>
      <c r="R31">
        <v>2.9508150400000002</v>
      </c>
      <c r="S31">
        <v>1.3242312300000001</v>
      </c>
      <c r="T31">
        <v>0</v>
      </c>
      <c r="U31">
        <v>0.62538448000000002</v>
      </c>
      <c r="V31">
        <v>0.37477477999999997</v>
      </c>
      <c r="W31">
        <v>0.65516459999999999</v>
      </c>
      <c r="X31">
        <v>0.51165950000000004</v>
      </c>
      <c r="Y31">
        <v>0.61657625000000005</v>
      </c>
      <c r="Z31">
        <v>0.58663306000000004</v>
      </c>
      <c r="AA31">
        <v>0.55730141</v>
      </c>
      <c r="AB31">
        <v>8.5108029300000005</v>
      </c>
      <c r="AC31">
        <v>8.5108029300000005</v>
      </c>
      <c r="AD31">
        <v>8.5108029300000005</v>
      </c>
      <c r="AE31">
        <v>8.5108029300000005</v>
      </c>
      <c r="AF31">
        <v>8.5108029300000005</v>
      </c>
      <c r="AG31">
        <v>1.1206579299999999</v>
      </c>
      <c r="AH31">
        <v>8.5108029300000005</v>
      </c>
      <c r="AI31">
        <v>1.1606154</v>
      </c>
      <c r="AJ31">
        <v>3.0795719999999999E-2</v>
      </c>
      <c r="AK31">
        <v>8.5145540799999999</v>
      </c>
      <c r="AL31">
        <v>8.5108029300000005</v>
      </c>
      <c r="AM31">
        <v>0.10585736</v>
      </c>
      <c r="AN31">
        <v>4.1943600000000003E-3</v>
      </c>
      <c r="AO31">
        <v>3.3018289999999999E-2</v>
      </c>
      <c r="AP31">
        <v>4.4171469999999997E-2</v>
      </c>
      <c r="AQ31">
        <v>1.3459469999999999E-2</v>
      </c>
      <c r="AR31">
        <v>2.3788710000000001E-2</v>
      </c>
      <c r="AS31">
        <v>0.13766718</v>
      </c>
      <c r="AT31">
        <v>1.2372630000000001E-2</v>
      </c>
      <c r="AU31">
        <v>8.8904010000000006E-2</v>
      </c>
      <c r="AV31">
        <v>9.0684500000000001E-2</v>
      </c>
      <c r="AW31">
        <v>8.4810960000000005E-2</v>
      </c>
      <c r="AX31">
        <v>2.2717359999999999E-2</v>
      </c>
      <c r="AY31">
        <v>3.4211829999999999E-2</v>
      </c>
      <c r="AZ31">
        <v>4.134032E-2</v>
      </c>
      <c r="BA31">
        <v>8.1154420000000005E-2</v>
      </c>
      <c r="BB31">
        <v>5.908368E-2</v>
      </c>
      <c r="BC31">
        <v>5.6624199999999996E-3</v>
      </c>
      <c r="BD31">
        <v>8.4963079999999996E-2</v>
      </c>
      <c r="BE31">
        <v>0.37477477999999997</v>
      </c>
      <c r="BF31">
        <v>5.9185380000000003E-2</v>
      </c>
      <c r="BG31">
        <v>7.0600350000000006E-2</v>
      </c>
      <c r="BH31">
        <v>3.1144129999999999E-2</v>
      </c>
      <c r="BI31">
        <v>1.7390760000000002E-2</v>
      </c>
      <c r="BJ31">
        <v>4.7852000000000002E-4</v>
      </c>
      <c r="BK31">
        <v>0.10377546</v>
      </c>
      <c r="BL31">
        <v>9.4637000000000002E-3</v>
      </c>
      <c r="BM31">
        <v>2.4056850000000001E-2</v>
      </c>
      <c r="BN31">
        <v>-2.9814480000000001E-2</v>
      </c>
      <c r="BO31">
        <v>0.57601201999999996</v>
      </c>
      <c r="BP31">
        <v>7.6524999999999998E-4</v>
      </c>
    </row>
    <row r="32" spans="1:68" x14ac:dyDescent="0.3">
      <c r="A32" t="s">
        <v>4</v>
      </c>
      <c r="B32">
        <v>0.11821759</v>
      </c>
      <c r="C32">
        <v>4.0067586400000001</v>
      </c>
      <c r="D32">
        <v>0.67619752</v>
      </c>
      <c r="E32">
        <v>4.0067586400000001</v>
      </c>
      <c r="F32">
        <v>4.0067586400000001</v>
      </c>
      <c r="G32">
        <v>4.0067586400000001</v>
      </c>
      <c r="H32">
        <v>0</v>
      </c>
      <c r="I32">
        <v>4.3648300000000001E-3</v>
      </c>
      <c r="J32">
        <v>4.0603592900000001</v>
      </c>
      <c r="K32">
        <v>4.0067586400000001</v>
      </c>
      <c r="L32">
        <v>7.7581880000000006E-2</v>
      </c>
      <c r="M32">
        <v>0.14750089999999999</v>
      </c>
      <c r="N32">
        <v>4.0067586400000001</v>
      </c>
      <c r="O32">
        <v>4.0067586400000001</v>
      </c>
      <c r="P32">
        <v>4.0067586400000001</v>
      </c>
      <c r="Q32">
        <v>1.6377987300000001</v>
      </c>
      <c r="R32">
        <v>3.31848185</v>
      </c>
      <c r="S32">
        <v>1.43307388</v>
      </c>
      <c r="T32">
        <v>4.0067586400000001</v>
      </c>
      <c r="U32">
        <v>0.67619752</v>
      </c>
      <c r="V32">
        <v>0.40029308000000002</v>
      </c>
      <c r="W32">
        <v>0.68819626</v>
      </c>
      <c r="X32">
        <v>0.55037022000000002</v>
      </c>
      <c r="Y32">
        <v>0.67619752</v>
      </c>
      <c r="Z32">
        <v>0.64982315999999996</v>
      </c>
      <c r="AA32">
        <v>0.61562194000000003</v>
      </c>
      <c r="AB32">
        <v>4.0067586400000001</v>
      </c>
      <c r="AC32">
        <v>4.0067586400000001</v>
      </c>
      <c r="AD32">
        <v>4.0067586400000001</v>
      </c>
      <c r="AE32">
        <v>4.0067586400000001</v>
      </c>
      <c r="AF32">
        <v>4.0067586400000001</v>
      </c>
      <c r="AG32">
        <v>1.2072428399999999</v>
      </c>
      <c r="AH32">
        <v>4.0067586400000001</v>
      </c>
      <c r="AI32">
        <v>1.25284536</v>
      </c>
      <c r="AJ32">
        <v>3.2047329999999999E-2</v>
      </c>
      <c r="AK32">
        <v>4.0107115100000001</v>
      </c>
      <c r="AL32">
        <v>4.0067586400000001</v>
      </c>
      <c r="AM32">
        <v>0.11015965</v>
      </c>
      <c r="AN32">
        <v>4.3648300000000001E-3</v>
      </c>
      <c r="AO32">
        <v>3.4360229999999999E-2</v>
      </c>
      <c r="AP32">
        <v>4.5966699999999999E-2</v>
      </c>
      <c r="AQ32">
        <v>1.40065E-2</v>
      </c>
      <c r="AR32">
        <v>2.4755530000000001E-2</v>
      </c>
      <c r="AS32">
        <v>0.14326230000000001</v>
      </c>
      <c r="AT32">
        <v>1.287548E-2</v>
      </c>
      <c r="AU32">
        <v>9.2517279999999993E-2</v>
      </c>
      <c r="AV32">
        <v>9.4370129999999997E-2</v>
      </c>
      <c r="AW32">
        <v>8.8257870000000002E-2</v>
      </c>
      <c r="AX32">
        <v>2.3640649999999999E-2</v>
      </c>
      <c r="AY32">
        <v>3.5602269999999998E-2</v>
      </c>
      <c r="AZ32">
        <v>4.3020490000000002E-2</v>
      </c>
      <c r="BA32">
        <v>8.4452730000000004E-2</v>
      </c>
      <c r="BB32">
        <v>6.1484980000000002E-2</v>
      </c>
      <c r="BC32">
        <v>5.8925499999999999E-3</v>
      </c>
      <c r="BD32">
        <v>8.8416179999999997E-2</v>
      </c>
      <c r="BE32">
        <v>0.40029308000000002</v>
      </c>
      <c r="BF32">
        <v>6.1590810000000003E-2</v>
      </c>
      <c r="BG32">
        <v>7.3469709999999994E-2</v>
      </c>
      <c r="BH32">
        <v>3.2818840000000002E-2</v>
      </c>
      <c r="BI32">
        <v>1.8097559999999999E-2</v>
      </c>
      <c r="BJ32">
        <v>4.9797000000000003E-4</v>
      </c>
      <c r="BK32">
        <v>0.10799314</v>
      </c>
      <c r="BL32">
        <v>9.8483300000000006E-3</v>
      </c>
      <c r="BM32">
        <v>2.5034580000000001E-2</v>
      </c>
      <c r="BN32">
        <v>-3.1417689999999998E-2</v>
      </c>
      <c r="BO32">
        <v>0.63863099000000001</v>
      </c>
      <c r="BP32">
        <v>7.9635000000000003E-4</v>
      </c>
    </row>
    <row r="33" spans="1:68" x14ac:dyDescent="0.3">
      <c r="A33" t="s">
        <v>5</v>
      </c>
      <c r="B33">
        <v>0.13586269000000001</v>
      </c>
      <c r="C33">
        <v>13.57212318</v>
      </c>
      <c r="D33">
        <v>0.53455288999999995</v>
      </c>
      <c r="E33">
        <v>7.2928574499999996</v>
      </c>
      <c r="F33">
        <v>7.2928574499999996</v>
      </c>
      <c r="G33">
        <v>7.2928574499999996</v>
      </c>
      <c r="H33">
        <v>-10.09893559</v>
      </c>
      <c r="I33">
        <v>5.0163200000000003E-3</v>
      </c>
      <c r="J33">
        <v>7.3547898399999996</v>
      </c>
      <c r="K33">
        <v>4.0515874700000003</v>
      </c>
      <c r="L33">
        <v>8.9161710000000005E-2</v>
      </c>
      <c r="M33">
        <v>0.1180074</v>
      </c>
      <c r="N33">
        <v>7.2928574499999996</v>
      </c>
      <c r="O33">
        <v>7.2928574499999996</v>
      </c>
      <c r="P33">
        <v>7.2928574499999996</v>
      </c>
      <c r="Q33">
        <v>1.30548821</v>
      </c>
      <c r="R33">
        <v>2.5696105299999998</v>
      </c>
      <c r="S33">
        <v>1.14724721</v>
      </c>
      <c r="T33">
        <v>13.57212318</v>
      </c>
      <c r="U33">
        <v>0.54218935999999995</v>
      </c>
      <c r="V33">
        <v>0.32513332</v>
      </c>
      <c r="W33">
        <v>0.57199995000000003</v>
      </c>
      <c r="X33">
        <v>0.44026454999999998</v>
      </c>
      <c r="Y33">
        <v>0.53455288999999995</v>
      </c>
      <c r="Z33">
        <v>0.51231682999999995</v>
      </c>
      <c r="AA33">
        <v>0.48670099</v>
      </c>
      <c r="AB33">
        <v>7.2928574499999996</v>
      </c>
      <c r="AC33">
        <v>7.2928574499999996</v>
      </c>
      <c r="AD33">
        <v>7.2928574499999996</v>
      </c>
      <c r="AE33">
        <v>7.2928574499999996</v>
      </c>
      <c r="AF33">
        <v>7.2928574499999996</v>
      </c>
      <c r="AG33">
        <v>0.97093585000000004</v>
      </c>
      <c r="AH33">
        <v>7.2928574499999996</v>
      </c>
      <c r="AI33">
        <v>0.99831418000000005</v>
      </c>
      <c r="AJ33">
        <v>3.6830700000000001E-2</v>
      </c>
      <c r="AK33">
        <v>7.2974247600000002</v>
      </c>
      <c r="AL33">
        <v>7.2928574499999996</v>
      </c>
      <c r="AM33">
        <v>0.12660202000000001</v>
      </c>
      <c r="AN33">
        <v>5.0163200000000003E-3</v>
      </c>
      <c r="AO33">
        <v>3.9488820000000001E-2</v>
      </c>
      <c r="AP33">
        <v>5.282767E-2</v>
      </c>
      <c r="AQ33">
        <v>1.60971E-2</v>
      </c>
      <c r="AR33">
        <v>2.8450530000000002E-2</v>
      </c>
      <c r="AS33">
        <v>0.16464556</v>
      </c>
      <c r="AT33">
        <v>1.479727E-2</v>
      </c>
      <c r="AU33">
        <v>0.10632635999999999</v>
      </c>
      <c r="AV33">
        <v>0.10845577000000001</v>
      </c>
      <c r="AW33">
        <v>0.1014312</v>
      </c>
      <c r="AX33">
        <v>2.7169240000000001E-2</v>
      </c>
      <c r="AY33">
        <v>4.0916250000000001E-2</v>
      </c>
      <c r="AZ33">
        <v>4.944171E-2</v>
      </c>
      <c r="BA33">
        <v>9.7058099999999994E-2</v>
      </c>
      <c r="BB33">
        <v>7.0662199999999994E-2</v>
      </c>
      <c r="BC33">
        <v>6.7720699999999998E-3</v>
      </c>
      <c r="BD33">
        <v>0.10161314</v>
      </c>
      <c r="BE33">
        <v>0.32513332</v>
      </c>
      <c r="BF33">
        <v>7.0783819999999997E-2</v>
      </c>
      <c r="BG33">
        <v>8.4435759999999999E-2</v>
      </c>
      <c r="BH33">
        <v>3.7920240000000001E-2</v>
      </c>
      <c r="BI33">
        <v>2.0798799999999999E-2</v>
      </c>
      <c r="BJ33">
        <v>5.7229999999999998E-4</v>
      </c>
      <c r="BK33">
        <v>0.12411214</v>
      </c>
      <c r="BL33">
        <v>1.131829E-2</v>
      </c>
      <c r="BM33">
        <v>2.877122E-2</v>
      </c>
      <c r="BN33">
        <v>-3.630129E-2</v>
      </c>
      <c r="BO33">
        <v>0.49938494</v>
      </c>
      <c r="BP33">
        <v>9.1520999999999996E-4</v>
      </c>
    </row>
    <row r="34" spans="1:68" x14ac:dyDescent="0.3">
      <c r="A34" t="s">
        <v>6</v>
      </c>
      <c r="B34">
        <v>0.1093862</v>
      </c>
      <c r="C34">
        <v>0</v>
      </c>
      <c r="D34">
        <v>0.65222681000000005</v>
      </c>
      <c r="E34">
        <v>9.0242493899999996</v>
      </c>
      <c r="F34">
        <v>9.0242493899999996</v>
      </c>
      <c r="G34">
        <v>9.0242493899999996</v>
      </c>
      <c r="H34">
        <v>-4.8724406699999996</v>
      </c>
      <c r="I34">
        <v>4.0387599999999997E-3</v>
      </c>
      <c r="J34">
        <v>9.0736157100000003</v>
      </c>
      <c r="K34">
        <v>5.0134718899999999</v>
      </c>
      <c r="L34">
        <v>7.1786160000000002E-2</v>
      </c>
      <c r="M34">
        <v>0.14602345</v>
      </c>
      <c r="N34">
        <v>9.0242493899999996</v>
      </c>
      <c r="O34">
        <v>9.0242493899999996</v>
      </c>
      <c r="P34">
        <v>9.0242493899999996</v>
      </c>
      <c r="Q34">
        <v>1.5942447799999999</v>
      </c>
      <c r="R34">
        <v>3.11860749</v>
      </c>
      <c r="S34">
        <v>1.4010029900000001</v>
      </c>
      <c r="T34">
        <v>0</v>
      </c>
      <c r="U34">
        <v>0.66154433999999995</v>
      </c>
      <c r="V34">
        <v>0.39639080999999998</v>
      </c>
      <c r="W34">
        <v>0.69205240000000001</v>
      </c>
      <c r="X34">
        <v>0.54207254000000005</v>
      </c>
      <c r="Y34">
        <v>0.65222681000000005</v>
      </c>
      <c r="Z34">
        <v>0.61962516999999995</v>
      </c>
      <c r="AA34">
        <v>0.58864391000000005</v>
      </c>
      <c r="AB34">
        <v>9.0242493899999996</v>
      </c>
      <c r="AC34">
        <v>9.0242493899999996</v>
      </c>
      <c r="AD34">
        <v>9.0242493899999996</v>
      </c>
      <c r="AE34">
        <v>9.0242493899999996</v>
      </c>
      <c r="AF34">
        <v>9.0242493899999996</v>
      </c>
      <c r="AG34">
        <v>1.1856140900000001</v>
      </c>
      <c r="AH34">
        <v>9.0242493899999996</v>
      </c>
      <c r="AI34">
        <v>1.22969039</v>
      </c>
      <c r="AJ34">
        <v>2.9653249999999999E-2</v>
      </c>
      <c r="AK34">
        <v>9.0278899999999993</v>
      </c>
      <c r="AL34">
        <v>9.0242493899999996</v>
      </c>
      <c r="AM34">
        <v>0.10193023</v>
      </c>
      <c r="AN34">
        <v>4.0387599999999997E-3</v>
      </c>
      <c r="AO34">
        <v>3.1793370000000001E-2</v>
      </c>
      <c r="AP34">
        <v>4.2532779999999999E-2</v>
      </c>
      <c r="AQ34">
        <v>1.296015E-2</v>
      </c>
      <c r="AR34">
        <v>2.2906180000000002E-2</v>
      </c>
      <c r="AS34">
        <v>0.13255996</v>
      </c>
      <c r="AT34">
        <v>1.191363E-2</v>
      </c>
      <c r="AU34">
        <v>8.5605819999999999E-2</v>
      </c>
      <c r="AV34">
        <v>8.7320259999999997E-2</v>
      </c>
      <c r="AW34">
        <v>8.1664609999999999E-2</v>
      </c>
      <c r="AX34">
        <v>2.1874580000000001E-2</v>
      </c>
      <c r="AY34">
        <v>3.2942619999999999E-2</v>
      </c>
      <c r="AZ34">
        <v>3.9806660000000001E-2</v>
      </c>
      <c r="BA34">
        <v>7.8143729999999995E-2</v>
      </c>
      <c r="BB34">
        <v>5.6891780000000003E-2</v>
      </c>
      <c r="BC34">
        <v>5.4523499999999999E-3</v>
      </c>
      <c r="BD34">
        <v>8.1811090000000003E-2</v>
      </c>
      <c r="BE34">
        <v>0.39639080999999998</v>
      </c>
      <c r="BF34">
        <v>5.6989699999999997E-2</v>
      </c>
      <c r="BG34">
        <v>6.7981189999999997E-2</v>
      </c>
      <c r="BH34">
        <v>3.022623E-2</v>
      </c>
      <c r="BI34">
        <v>1.6745590000000001E-2</v>
      </c>
      <c r="BJ34">
        <v>4.6076999999999999E-4</v>
      </c>
      <c r="BK34">
        <v>9.9925570000000005E-2</v>
      </c>
      <c r="BL34">
        <v>9.1126200000000001E-3</v>
      </c>
      <c r="BM34">
        <v>2.3164379999999998E-2</v>
      </c>
      <c r="BN34">
        <v>-2.893577E-2</v>
      </c>
      <c r="BO34">
        <v>0.60931714999999997</v>
      </c>
      <c r="BP34">
        <v>0</v>
      </c>
    </row>
    <row r="35" spans="1:68" x14ac:dyDescent="0.3">
      <c r="A35" t="s">
        <v>7</v>
      </c>
      <c r="B35">
        <v>0.10312104</v>
      </c>
      <c r="C35">
        <v>4.3355328599999998</v>
      </c>
      <c r="D35">
        <v>0.75073535000000002</v>
      </c>
      <c r="E35">
        <v>4.3355328599999998</v>
      </c>
      <c r="F35">
        <v>4.3355328599999998</v>
      </c>
      <c r="G35">
        <v>4.3355328599999998</v>
      </c>
      <c r="H35">
        <v>0</v>
      </c>
      <c r="I35">
        <v>3.80744E-3</v>
      </c>
      <c r="J35">
        <v>4.3795358699999998</v>
      </c>
      <c r="K35">
        <v>4.3355328599999998</v>
      </c>
      <c r="L35">
        <v>6.7674570000000003E-2</v>
      </c>
      <c r="M35">
        <v>0.16499040000000001</v>
      </c>
      <c r="N35">
        <v>4.3355328599999998</v>
      </c>
      <c r="O35">
        <v>4.3355328599999998</v>
      </c>
      <c r="P35">
        <v>4.3355328599999998</v>
      </c>
      <c r="Q35">
        <v>1.8196061800000001</v>
      </c>
      <c r="R35">
        <v>3.6744179400000001</v>
      </c>
      <c r="S35">
        <v>1.5921554</v>
      </c>
      <c r="T35">
        <v>0</v>
      </c>
      <c r="U35">
        <v>0.75073535000000002</v>
      </c>
      <c r="V35">
        <v>0.44428623</v>
      </c>
      <c r="W35">
        <v>0.76058561999999996</v>
      </c>
      <c r="X35">
        <v>0.61404051999999998</v>
      </c>
      <c r="Y35">
        <v>0.75073535000000002</v>
      </c>
      <c r="Z35">
        <v>0.71821594</v>
      </c>
      <c r="AA35">
        <v>0.68041510999999999</v>
      </c>
      <c r="AB35">
        <v>4.3355328599999998</v>
      </c>
      <c r="AC35">
        <v>4.3355328599999998</v>
      </c>
      <c r="AD35">
        <v>4.3355328599999998</v>
      </c>
      <c r="AE35">
        <v>4.3355328599999998</v>
      </c>
      <c r="AF35">
        <v>4.3355328599999998</v>
      </c>
      <c r="AG35">
        <v>1.3411267600000001</v>
      </c>
      <c r="AH35">
        <v>4.3355328599999998</v>
      </c>
      <c r="AI35">
        <v>1.3980110299999999</v>
      </c>
      <c r="AJ35">
        <v>2.7954840000000002E-2</v>
      </c>
      <c r="AK35">
        <v>4.3387779399999999</v>
      </c>
      <c r="AL35">
        <v>4.3355328599999998</v>
      </c>
      <c r="AM35">
        <v>9.6092109999999994E-2</v>
      </c>
      <c r="AN35">
        <v>3.80744E-3</v>
      </c>
      <c r="AO35">
        <v>2.997238E-2</v>
      </c>
      <c r="AP35">
        <v>4.0096689999999997E-2</v>
      </c>
      <c r="AQ35">
        <v>1.2217850000000001E-2</v>
      </c>
      <c r="AR35">
        <v>2.1594220000000001E-2</v>
      </c>
      <c r="AS35">
        <v>0.12496751</v>
      </c>
      <c r="AT35">
        <v>1.123127E-2</v>
      </c>
      <c r="AU35">
        <v>8.0702700000000002E-2</v>
      </c>
      <c r="AV35">
        <v>8.2318939999999993E-2</v>
      </c>
      <c r="AW35">
        <v>7.6987219999999995E-2</v>
      </c>
      <c r="AX35">
        <v>2.06217E-2</v>
      </c>
      <c r="AY35">
        <v>3.1055820000000001E-2</v>
      </c>
      <c r="AZ35">
        <v>3.7526709999999998E-2</v>
      </c>
      <c r="BA35">
        <v>7.3667999999999997E-2</v>
      </c>
      <c r="BB35">
        <v>5.3633269999999997E-2</v>
      </c>
      <c r="BC35">
        <v>5.1400700000000001E-3</v>
      </c>
      <c r="BD35">
        <v>7.7125310000000002E-2</v>
      </c>
      <c r="BE35">
        <v>0.44428623</v>
      </c>
      <c r="BF35">
        <v>5.3725580000000002E-2</v>
      </c>
      <c r="BG35">
        <v>6.4087530000000004E-2</v>
      </c>
      <c r="BH35">
        <v>2.694235E-2</v>
      </c>
      <c r="BI35">
        <v>1.5786479999999999E-2</v>
      </c>
      <c r="BJ35">
        <v>4.3438E-4</v>
      </c>
      <c r="BK35">
        <v>9.4202270000000005E-2</v>
      </c>
      <c r="BL35">
        <v>8.5906899999999998E-3</v>
      </c>
      <c r="BM35">
        <v>2.183763E-2</v>
      </c>
      <c r="BN35">
        <v>-2.579209E-2</v>
      </c>
      <c r="BO35">
        <v>0.70902783000000003</v>
      </c>
      <c r="BP35">
        <v>6.9465E-4</v>
      </c>
    </row>
    <row r="36" spans="1:68" x14ac:dyDescent="0.3">
      <c r="A36" t="s">
        <v>8</v>
      </c>
      <c r="B36">
        <v>0.11405601</v>
      </c>
      <c r="C36">
        <v>14.80396625</v>
      </c>
      <c r="D36">
        <v>0.81230078999999999</v>
      </c>
      <c r="E36">
        <v>11.3295937</v>
      </c>
      <c r="F36">
        <v>11.3295937</v>
      </c>
      <c r="G36">
        <v>11.3295937</v>
      </c>
      <c r="H36">
        <v>-10.59298787</v>
      </c>
      <c r="I36">
        <v>4.2111800000000001E-3</v>
      </c>
      <c r="J36">
        <v>11.372243839999999</v>
      </c>
      <c r="K36">
        <v>6.2942187199999999</v>
      </c>
      <c r="L36">
        <v>7.4850780000000006E-2</v>
      </c>
      <c r="M36">
        <v>0.18332676000000001</v>
      </c>
      <c r="N36">
        <v>11.3295937</v>
      </c>
      <c r="O36">
        <v>11.3295937</v>
      </c>
      <c r="P36">
        <v>11.3295937</v>
      </c>
      <c r="Q36">
        <v>1.9865019100000001</v>
      </c>
      <c r="R36">
        <v>3.8720189999999999</v>
      </c>
      <c r="S36">
        <v>1.7457138000000001</v>
      </c>
      <c r="T36">
        <v>0</v>
      </c>
      <c r="U36">
        <v>0.82390509000000001</v>
      </c>
      <c r="V36">
        <v>0.49344876999999998</v>
      </c>
      <c r="W36">
        <v>0.85768500999999997</v>
      </c>
      <c r="X36">
        <v>0.67862676</v>
      </c>
      <c r="Y36">
        <v>0.81230078999999999</v>
      </c>
      <c r="Z36">
        <v>0.76776557999999995</v>
      </c>
      <c r="AA36">
        <v>0.72937730000000001</v>
      </c>
      <c r="AB36">
        <v>11.3295937</v>
      </c>
      <c r="AC36">
        <v>11.3295937</v>
      </c>
      <c r="AD36">
        <v>11.3295937</v>
      </c>
      <c r="AE36">
        <v>11.3295937</v>
      </c>
      <c r="AF36">
        <v>11.3295937</v>
      </c>
      <c r="AG36">
        <v>1.4772720500000001</v>
      </c>
      <c r="AH36">
        <v>11.3295937</v>
      </c>
      <c r="AI36">
        <v>1.5398360900000001</v>
      </c>
      <c r="AJ36">
        <v>3.0919180000000001E-2</v>
      </c>
      <c r="AK36">
        <v>11.332739009999999</v>
      </c>
      <c r="AL36">
        <v>11.3295937</v>
      </c>
      <c r="AM36">
        <v>0.10628173</v>
      </c>
      <c r="AN36">
        <v>4.2111800000000001E-3</v>
      </c>
      <c r="AO36">
        <v>3.3150659999999998E-2</v>
      </c>
      <c r="AP36">
        <v>4.434855E-2</v>
      </c>
      <c r="AQ36">
        <v>1.351343E-2</v>
      </c>
      <c r="AR36">
        <v>2.388407E-2</v>
      </c>
      <c r="AS36">
        <v>0.13821907</v>
      </c>
      <c r="AT36">
        <v>1.2422229999999999E-2</v>
      </c>
      <c r="AU36">
        <v>8.9260419999999993E-2</v>
      </c>
      <c r="AV36">
        <v>9.1048050000000005E-2</v>
      </c>
      <c r="AW36">
        <v>8.5150959999999998E-2</v>
      </c>
      <c r="AX36">
        <v>2.2808430000000001E-2</v>
      </c>
      <c r="AY36">
        <v>3.4348980000000001E-2</v>
      </c>
      <c r="AZ36">
        <v>4.1506050000000003E-2</v>
      </c>
      <c r="BA36">
        <v>8.1479759999999998E-2</v>
      </c>
      <c r="BB36">
        <v>5.9320539999999998E-2</v>
      </c>
      <c r="BC36">
        <v>5.6851200000000001E-3</v>
      </c>
      <c r="BD36">
        <v>8.5303690000000001E-2</v>
      </c>
      <c r="BE36">
        <v>0.49344876999999998</v>
      </c>
      <c r="BF36">
        <v>5.942265E-2</v>
      </c>
      <c r="BG36">
        <v>7.0883379999999996E-2</v>
      </c>
      <c r="BH36">
        <v>2.6114020000000002E-2</v>
      </c>
      <c r="BI36">
        <v>1.746048E-2</v>
      </c>
      <c r="BJ36">
        <v>4.8044E-4</v>
      </c>
      <c r="BK36">
        <v>0.10419149</v>
      </c>
      <c r="BL36">
        <v>9.5016400000000004E-3</v>
      </c>
      <c r="BM36">
        <v>2.4153290000000001E-2</v>
      </c>
      <c r="BN36">
        <v>-2.499912E-2</v>
      </c>
      <c r="BO36">
        <v>0.75885994999999995</v>
      </c>
      <c r="BP36">
        <v>7.6831000000000002E-4</v>
      </c>
    </row>
    <row r="37" spans="1:68" x14ac:dyDescent="0.3">
      <c r="A37" t="s">
        <v>9</v>
      </c>
      <c r="B37">
        <v>0.10764085</v>
      </c>
      <c r="C37">
        <v>0</v>
      </c>
      <c r="D37">
        <v>0.43100849000000002</v>
      </c>
      <c r="E37">
        <v>4.1199809800000002</v>
      </c>
      <c r="F37">
        <v>4.1199809800000002</v>
      </c>
      <c r="G37">
        <v>4.1199809800000002</v>
      </c>
      <c r="H37">
        <v>0</v>
      </c>
      <c r="I37">
        <v>3.9743199999999999E-3</v>
      </c>
      <c r="J37">
        <v>4.1702764200000004</v>
      </c>
      <c r="K37">
        <v>4.1199809800000002</v>
      </c>
      <c r="L37">
        <v>7.0640750000000002E-2</v>
      </c>
      <c r="M37">
        <v>8.2176630000000001E-2</v>
      </c>
      <c r="N37">
        <v>4.1199809800000002</v>
      </c>
      <c r="O37">
        <v>4.1199809800000002</v>
      </c>
      <c r="P37">
        <v>4.1199809800000002</v>
      </c>
      <c r="Q37">
        <v>0.99436469000000005</v>
      </c>
      <c r="R37">
        <v>2.4456391399999999</v>
      </c>
      <c r="S37">
        <v>0.85231259000000004</v>
      </c>
      <c r="T37">
        <v>0</v>
      </c>
      <c r="U37">
        <v>0.40227459999999998</v>
      </c>
      <c r="V37">
        <v>0.22521490999999999</v>
      </c>
      <c r="W37">
        <v>0.36620702999999999</v>
      </c>
      <c r="X37">
        <v>0.31483546000000001</v>
      </c>
      <c r="Y37">
        <v>0.43100849000000002</v>
      </c>
      <c r="Z37">
        <v>0.44151051000000002</v>
      </c>
      <c r="AA37">
        <v>0.41207648000000002</v>
      </c>
      <c r="AB37">
        <v>4.1199809800000002</v>
      </c>
      <c r="AC37">
        <v>4.1199809800000002</v>
      </c>
      <c r="AD37">
        <v>4.1199809800000002</v>
      </c>
      <c r="AE37">
        <v>4.1199809800000002</v>
      </c>
      <c r="AF37">
        <v>4.1199809800000002</v>
      </c>
      <c r="AG37">
        <v>0.70353023000000003</v>
      </c>
      <c r="AH37">
        <v>4.1199809800000002</v>
      </c>
      <c r="AI37">
        <v>0.72848999000000003</v>
      </c>
      <c r="AJ37">
        <v>2.9180109999999999E-2</v>
      </c>
      <c r="AK37">
        <v>4.1236901000000001</v>
      </c>
      <c r="AL37">
        <v>4.1199809800000002</v>
      </c>
      <c r="AM37">
        <v>0.10030384000000001</v>
      </c>
      <c r="AN37">
        <v>3.9743199999999999E-3</v>
      </c>
      <c r="AO37">
        <v>3.1286080000000001E-2</v>
      </c>
      <c r="AP37">
        <v>4.1854130000000003E-2</v>
      </c>
      <c r="AQ37">
        <v>1.275336E-2</v>
      </c>
      <c r="AR37">
        <v>2.25407E-2</v>
      </c>
      <c r="AS37">
        <v>0.13044485</v>
      </c>
      <c r="AT37">
        <v>1.1723529999999999E-2</v>
      </c>
      <c r="AU37">
        <v>8.4239910000000001E-2</v>
      </c>
      <c r="AV37">
        <v>8.5926989999999995E-2</v>
      </c>
      <c r="AW37">
        <v>8.0361580000000002E-2</v>
      </c>
      <c r="AX37">
        <v>2.1525550000000001E-2</v>
      </c>
      <c r="AY37">
        <v>3.2417000000000001E-2</v>
      </c>
      <c r="AZ37">
        <v>3.917151E-2</v>
      </c>
      <c r="BA37">
        <v>7.6896880000000001E-2</v>
      </c>
      <c r="BB37">
        <v>5.5984020000000002E-2</v>
      </c>
      <c r="BC37">
        <v>5.3653599999999996E-3</v>
      </c>
      <c r="BD37">
        <v>8.0505729999999998E-2</v>
      </c>
      <c r="BE37">
        <v>0.22521490999999999</v>
      </c>
      <c r="BF37">
        <v>5.6080379999999999E-2</v>
      </c>
      <c r="BG37">
        <v>6.6896490000000003E-2</v>
      </c>
      <c r="BH37">
        <v>3.0795110000000001E-2</v>
      </c>
      <c r="BI37">
        <v>1.6478400000000001E-2</v>
      </c>
      <c r="BJ37">
        <v>4.5342000000000001E-4</v>
      </c>
      <c r="BK37">
        <v>9.8331169999999996E-2</v>
      </c>
      <c r="BL37">
        <v>8.9672199999999997E-3</v>
      </c>
      <c r="BM37">
        <v>2.2794769999999999E-2</v>
      </c>
      <c r="BN37">
        <v>-2.9480360000000001E-2</v>
      </c>
      <c r="BO37">
        <v>0.43100849000000002</v>
      </c>
      <c r="BP37">
        <v>0</v>
      </c>
    </row>
    <row r="38" spans="1:68" x14ac:dyDescent="0.3">
      <c r="A38" t="s">
        <v>10</v>
      </c>
      <c r="B38">
        <v>9.2383859999999998E-2</v>
      </c>
      <c r="C38">
        <v>0</v>
      </c>
      <c r="D38">
        <v>0.64667958999999997</v>
      </c>
      <c r="E38">
        <v>4.3921078700000002</v>
      </c>
      <c r="F38">
        <v>4.3921078700000002</v>
      </c>
      <c r="G38">
        <v>4.3921078700000002</v>
      </c>
      <c r="H38">
        <v>0</v>
      </c>
      <c r="I38">
        <v>3.411E-3</v>
      </c>
      <c r="J38">
        <v>4.4344593300000001</v>
      </c>
      <c r="K38">
        <v>4.3921078700000002</v>
      </c>
      <c r="L38">
        <v>6.0628149999999999E-2</v>
      </c>
      <c r="M38">
        <v>0.12615000000000001</v>
      </c>
      <c r="N38">
        <v>4.3921078700000002</v>
      </c>
      <c r="O38">
        <v>4.3921078700000002</v>
      </c>
      <c r="P38">
        <v>4.3921078700000002</v>
      </c>
      <c r="Q38">
        <v>1.4993854900000001</v>
      </c>
      <c r="R38">
        <v>3.64834433</v>
      </c>
      <c r="S38">
        <v>1.28518756</v>
      </c>
      <c r="T38">
        <v>0</v>
      </c>
      <c r="U38">
        <v>0.60356761999999997</v>
      </c>
      <c r="V38">
        <v>0.33814630000000001</v>
      </c>
      <c r="W38">
        <v>0.54204023000000001</v>
      </c>
      <c r="X38">
        <v>0.47983605000000001</v>
      </c>
      <c r="Y38">
        <v>0.64667958999999997</v>
      </c>
      <c r="Z38">
        <v>0.65552286000000004</v>
      </c>
      <c r="AA38">
        <v>0.61182133000000005</v>
      </c>
      <c r="AB38">
        <v>4.3921078700000002</v>
      </c>
      <c r="AC38">
        <v>4.3921078700000002</v>
      </c>
      <c r="AD38">
        <v>4.3921078700000002</v>
      </c>
      <c r="AE38">
        <v>4.3921078700000002</v>
      </c>
      <c r="AF38">
        <v>4.3921078700000002</v>
      </c>
      <c r="AG38">
        <v>1.05975872</v>
      </c>
      <c r="AH38">
        <v>4.3921078700000002</v>
      </c>
      <c r="AI38">
        <v>1.1099854600000001</v>
      </c>
      <c r="AJ38">
        <v>2.5044130000000001E-2</v>
      </c>
      <c r="AK38">
        <v>4.3952311499999999</v>
      </c>
      <c r="AL38">
        <v>4.3921078700000002</v>
      </c>
      <c r="AM38">
        <v>8.6086800000000005E-2</v>
      </c>
      <c r="AN38">
        <v>3.411E-3</v>
      </c>
      <c r="AO38">
        <v>2.68516E-2</v>
      </c>
      <c r="AP38">
        <v>3.5921740000000001E-2</v>
      </c>
      <c r="AQ38">
        <v>1.0945699999999999E-2</v>
      </c>
      <c r="AR38">
        <v>1.934578E-2</v>
      </c>
      <c r="AS38">
        <v>0.11195563</v>
      </c>
      <c r="AT38">
        <v>1.0061840000000001E-2</v>
      </c>
      <c r="AU38">
        <v>7.2299769999999999E-2</v>
      </c>
      <c r="AV38">
        <v>7.3747720000000003E-2</v>
      </c>
      <c r="AW38">
        <v>6.8971149999999995E-2</v>
      </c>
      <c r="AX38">
        <v>1.8474529999999999E-2</v>
      </c>
      <c r="AY38">
        <v>2.7822220000000002E-2</v>
      </c>
      <c r="AZ38">
        <v>3.3619349999999999E-2</v>
      </c>
      <c r="BA38">
        <v>6.5997529999999999E-2</v>
      </c>
      <c r="BB38">
        <v>4.8048859999999999E-2</v>
      </c>
      <c r="BC38">
        <v>4.6048699999999996E-3</v>
      </c>
      <c r="BD38">
        <v>6.9094870000000003E-2</v>
      </c>
      <c r="BE38">
        <v>0.33814630000000001</v>
      </c>
      <c r="BF38">
        <v>4.8131559999999997E-2</v>
      </c>
      <c r="BG38">
        <v>5.7414600000000003E-2</v>
      </c>
      <c r="BH38">
        <v>2.5931139999999998E-2</v>
      </c>
      <c r="BI38">
        <v>1.4142760000000001E-2</v>
      </c>
      <c r="BJ38">
        <v>3.8915E-4</v>
      </c>
      <c r="BK38">
        <v>8.439373E-2</v>
      </c>
      <c r="BL38">
        <v>7.6962100000000002E-3</v>
      </c>
      <c r="BM38">
        <v>1.9563850000000001E-2</v>
      </c>
      <c r="BN38">
        <v>-2.482405E-2</v>
      </c>
      <c r="BO38">
        <v>0.64667958999999997</v>
      </c>
      <c r="BP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teun_comp_data</vt:lpstr>
      <vt:lpstr>teun_comp_graphs</vt:lpstr>
      <vt:lpstr>ppi_tracking_data</vt:lpstr>
      <vt:lpstr>ppi_tracking_graphs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Schroeder, Wheaton</cp:lastModifiedBy>
  <dcterms:created xsi:type="dcterms:W3CDTF">2022-07-18T18:47:15Z</dcterms:created>
  <dcterms:modified xsi:type="dcterms:W3CDTF">2022-07-19T14:44:22Z</dcterms:modified>
</cp:coreProperties>
</file>